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Remessas" sheetId="2" state="visible" r:id="rId2"/>
    <sheet xmlns:r="http://schemas.openxmlformats.org/officeDocument/2006/relationships" name="Produtos" sheetId="3" state="visible" r:id="rId3"/>
    <sheet xmlns:r="http://schemas.openxmlformats.org/officeDocument/2006/relationships" name="Por consignatário" sheetId="4" state="visible" r:id="rId4"/>
    <sheet xmlns:r="http://schemas.openxmlformats.org/officeDocument/2006/relationships" name="Listas" sheetId="5" state="visible" r:id="rId5"/>
  </sheets>
  <definedNames>
    <definedName name="_xlnm._FilterDatabase" localSheetId="1" hidden="1">'Remessas'!$A$5:$S$1505</definedName>
    <definedName name="_xlnm._FilterDatabase" localSheetId="2" hidden="1">'Produtos'!$A$5:$E$305</definedName>
    <definedName name="_xlnm._FilterDatabase" localSheetId="3" hidden="1">'Por consignatário'!$A$5:$E$305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R$&quot; #,##0.00;[Red]-&quot;R$&quot; #,##0.00"/>
    <numFmt numFmtId="165" formatCode="#,##0.##"/>
    <numFmt numFmtId="166" formatCode="dd/mm/yyyy"/>
  </numFmts>
  <fonts count="10">
    <font>
      <name val="Calibri"/>
      <family val="2"/>
      <color theme="1"/>
      <sz val="11"/>
      <scheme val="minor"/>
    </font>
    <font>
      <b val="1"/>
      <color rgb="00001741"/>
      <sz val="18"/>
    </font>
    <font>
      <color rgb="001482F2"/>
      <sz val="10"/>
      <u val="single"/>
    </font>
    <font>
      <b val="1"/>
      <color rgb="00001741"/>
      <sz val="13"/>
    </font>
    <font>
      <b val="1"/>
      <color rgb="001482F2"/>
      <u val="single"/>
    </font>
    <font>
      <b val="1"/>
      <color rgb="00001741"/>
      <sz val="16"/>
    </font>
    <font>
      <i val="1"/>
      <color rgb="005B6B86"/>
      <sz val="9"/>
    </font>
    <font>
      <b val="1"/>
      <color rgb="00FFFFFF"/>
    </font>
    <font>
      <b val="1"/>
      <color rgb="00001741"/>
    </font>
    <font>
      <b val="1"/>
    </font>
  </fonts>
  <fills count="6">
    <fill>
      <patternFill/>
    </fill>
    <fill>
      <patternFill patternType="gray125"/>
    </fill>
    <fill>
      <patternFill patternType="solid">
        <fgColor rgb="00E8F1FE"/>
      </patternFill>
    </fill>
    <fill>
      <patternFill patternType="solid">
        <fgColor rgb="00001741"/>
      </patternFill>
    </fill>
    <fill>
      <patternFill patternType="solid">
        <fgColor rgb="005B6B86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D0D7E2"/>
      </left>
      <right style="thin">
        <color rgb="00D0D7E2"/>
      </right>
      <top style="thin">
        <color rgb="00D0D7E2"/>
      </top>
      <bottom style="thin">
        <color rgb="00D0D7E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8" fillId="0" borderId="0" pivotButton="0" quotePrefix="0" xfId="0"/>
    <xf numFmtId="0" fontId="9" fillId="5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166" fontId="0" fillId="5" borderId="1" pivotButton="0" quotePrefix="0" xfId="0"/>
    <xf numFmtId="0" fontId="0" fillId="5" borderId="1" pivotButton="0" quotePrefix="0" xfId="0"/>
    <xf numFmtId="165" fontId="0" fillId="5" borderId="1" pivotButton="0" quotePrefix="0" xfId="0"/>
    <xf numFmtId="164" fontId="0" fillId="5" borderId="1" pivotButton="0" quotePrefix="0" xfId="0"/>
    <xf numFmtId="166" fontId="0" fillId="0" borderId="1" pivotButton="0" quotePrefix="0" xfId="0"/>
    <xf numFmtId="0" fontId="0" fillId="0" borderId="1" pivotButton="0" quotePrefix="0" xfId="0"/>
    <xf numFmtId="165" fontId="0" fillId="0" borderId="1" pivotButton="0" quotePrefix="0" xfId="0"/>
    <xf numFmtId="164" fontId="0" fillId="0" borderId="1" pivotButton="0" quotePrefix="0" xfId="0"/>
    <xf numFmtId="1" fontId="0" fillId="0" borderId="1" pivotButton="0" quotePrefix="0" xfId="0"/>
    <xf numFmtId="0" fontId="7" fillId="3" borderId="1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2E1"/>
        </patternFill>
      </fill>
    </dxf>
    <dxf>
      <font>
        <b val="1"/>
        <color rgb="001E7B3C"/>
      </font>
      <fill>
        <patternFill patternType="solid">
          <fgColor rgb="00DDF5E4"/>
        </patternFill>
      </fill>
    </dxf>
    <dxf>
      <font>
        <b val="1"/>
        <color rgb="000B5DE3"/>
      </font>
      <fill>
        <patternFill patternType="solid">
          <fgColor rgb="00DCEB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eevix.com.br/planilhas" TargetMode="External" Id="rId1"/><Relationship Type="http://schemas.openxmlformats.org/officeDocument/2006/relationships/hyperlink" Target="https://beevix.com.br/precos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5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B32"/>
  <sheetViews>
    <sheetView showGridLines="0" tabSelected="1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1">
      <c r="B1" s="1" t="inlineStr">
        <is>
          <t>Planilha de controle de consignação</t>
        </is>
      </c>
    </row>
    <row r="2">
      <c r="B2" s="2" t="inlineStr">
        <is>
          <t>Modelo gratuito Beevix · beevix.com.br</t>
        </is>
      </c>
    </row>
    <row r="4" ht="48" customHeight="1">
      <c r="B4" s="3" t="inlineStr">
        <is>
          <t>Controle, do lado de quem entrega a mercadoria (consignante), o que foi remetido a cada loja ou revendedor, o que ele informou como vendido no acerto, o que voltou e o saldo que continua lá. A planilha calcula o valor a faturar de cada acerto e marca ACERTO VENCIDO quando a data combinada passou com saldo em aberto.</t>
        </is>
      </c>
    </row>
    <row r="6">
      <c r="B6" s="4" t="inlineStr">
        <is>
          <t>Como usar</t>
        </is>
      </c>
    </row>
    <row r="7" ht="18" customHeight="1">
      <c r="B7" s="3" t="inlineStr">
        <is>
          <t>1. Na aba "Remessas", informe no topo a UF da sua empresa (serve só para mostrar o CFOP de referência).</t>
        </is>
      </c>
    </row>
    <row r="8" ht="18" customHeight="1">
      <c r="B8" s="3" t="inlineStr">
        <is>
          <t>2. Na aba "Produtos", cadastre código, descrição e o preço combinado de consignação de cada item.</t>
        </is>
      </c>
    </row>
    <row r="9" ht="32" customHeight="1">
      <c r="B9" s="3" t="inlineStr">
        <is>
          <t>3. A cada remessa, lance uma linha com data, consignatário, UF, código, quantidade, número da NF-e de remessa e a data do acerto.</t>
        </is>
      </c>
    </row>
    <row r="10" ht="32" customHeight="1">
      <c r="B10" s="3" t="inlineStr">
        <is>
          <t>4. No acerto, preencha na mesma linha a quantidade vendida (informada pelo consignatário), a quantidade devolvida e os números das notas do acerto.</t>
        </is>
      </c>
    </row>
    <row r="11" ht="32" customHeight="1">
      <c r="B11" s="3" t="inlineStr">
        <is>
          <t>5. Confira o "Valor a faturar": quantidade vendida × preço combinado. É a base da nota de venda que você emite.</t>
        </is>
      </c>
    </row>
    <row r="12" ht="18" customHeight="1">
      <c r="B12" s="3" t="inlineStr">
        <is>
          <t>6. Veja a aba "Por consignatário" para saber quanto em mercadoria e quanto a faturar está em cada cliente.</t>
        </is>
      </c>
    </row>
    <row r="13" ht="48" customHeight="1">
      <c r="B13" s="3" t="inlineStr">
        <is>
          <t>7. Os CFOPs mostrados são a referência da tabela oficial (remessa 5917/6917; venda faturada 5114/6114, ou 5113/6113 para produção própria; devolução 5918/6918 e devolução simbólica 5919/6919 emitidas pelo consignatário). Confirme o preenchimento com a contabilidade.</t>
        </is>
      </c>
    </row>
    <row r="15">
      <c r="B15" s="4" t="inlineStr">
        <is>
          <t>Legenda</t>
        </is>
      </c>
    </row>
    <row r="16" ht="18" customHeight="1">
      <c r="B16" s="3" t="inlineStr">
        <is>
          <t>• Fundo AMARELO claro = dado de EXEMPLO, fictício. Apague o conteúdo dessas células antes de usar.</t>
        </is>
      </c>
    </row>
    <row r="17" ht="18" customHeight="1">
      <c r="B17" s="3" t="inlineStr">
        <is>
          <t>• Cabeçalho AZUL-ESCURO = coluna para você preencher.</t>
        </is>
      </c>
    </row>
    <row r="18" ht="18" customHeight="1">
      <c r="B18" s="3" t="inlineStr">
        <is>
          <t>• Cabeçalho CINZA = coluna com fórmula. Não digite nela: o valor é calculado sozinho.</t>
        </is>
      </c>
    </row>
    <row r="19" ht="18" customHeight="1">
      <c r="B19" s="3" t="inlineStr">
        <is>
          <t>• Células com seta ao clicar têm lista suspensa. Os itens das listas ficam na aba "Listas".</t>
        </is>
      </c>
    </row>
    <row r="21">
      <c r="B21" s="4" t="inlineStr">
        <is>
          <t>Limitações desta planilha</t>
        </is>
      </c>
    </row>
    <row r="22" ht="18" customHeight="1">
      <c r="B22" s="3" t="inlineStr">
        <is>
          <t>• Não emite nenhuma nota: só guarda os números das notas emitidas.</t>
        </is>
      </c>
    </row>
    <row r="23" ht="18" customHeight="1">
      <c r="B23" s="3" t="inlineStr">
        <is>
          <t>• O preço é o do cadastro do produto; se um acerto tiver preço diferente, digite por cima na linha.</t>
        </is>
      </c>
    </row>
    <row r="24" ht="18" customHeight="1">
      <c r="B24" s="3" t="inlineStr">
        <is>
          <t>• Vendida e devolvida são acumuladas na linha da remessa; um acerto de outra remessa vai na linha dela.</t>
        </is>
      </c>
    </row>
    <row r="25" ht="18" customHeight="1">
      <c r="B25" s="3" t="inlineStr">
        <is>
          <t>• Não controla consignação recebida (quando a sua loja é a consignatária).</t>
        </is>
      </c>
    </row>
    <row r="27">
      <c r="B27" s="4" t="inlineStr">
        <is>
          <t>Quando vale passar para um sistema</t>
        </is>
      </c>
    </row>
    <row r="28" ht="18" customHeight="1">
      <c r="B28" s="3" t="inlineStr">
        <is>
          <t>• Quando os acertos ficam frequentes e o saldo de cada consignatário precisa bater com a contagem dele.</t>
        </is>
      </c>
    </row>
    <row r="29" ht="18" customHeight="1">
      <c r="B29" s="3" t="inlineStr">
        <is>
          <t>• Quando a nota de venda do acerto precisa sair do saldo da remessa, sem redigitar item e preço.</t>
        </is>
      </c>
    </row>
    <row r="30" ht="18" customHeight="1">
      <c r="B30" s="3" t="inlineStr">
        <is>
          <t>• Quando o estoque precisa separar o que está na prateleira do que está em consignação.</t>
        </is>
      </c>
    </row>
    <row r="32">
      <c r="B32" s="5" t="inlineStr">
        <is>
          <t>Conheça o Beevix, ERP online com estoque, vendas, notas fiscais e financeiro: beevix.com.br/precos</t>
        </is>
      </c>
    </row>
  </sheetData>
  <hyperlinks>
    <hyperlink xmlns:r="http://schemas.openxmlformats.org/officeDocument/2006/relationships" ref="B2" r:id="rId1"/>
    <hyperlink xmlns:r="http://schemas.openxmlformats.org/officeDocument/2006/relationships" ref="B32" r:id="rId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505"/>
  <sheetViews>
    <sheetView showGridLines="0" tabSelected="0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18" customWidth="1" min="3" max="3"/>
    <col width="7" customWidth="1" min="4" max="4"/>
    <col width="9" customWidth="1" min="5" max="5"/>
    <col width="26" customWidth="1" min="6" max="6"/>
    <col width="11" customWidth="1" min="7" max="7"/>
    <col width="13" customWidth="1" min="8" max="8"/>
    <col width="11" customWidth="1" min="9" max="9"/>
    <col width="11" customWidth="1" min="10" max="10"/>
    <col width="12" customWidth="1" min="11" max="11"/>
    <col width="12" customWidth="1" min="12" max="12"/>
    <col width="12" customWidth="1" min="13" max="13"/>
    <col width="11" customWidth="1" min="14" max="14"/>
    <col width="14" customWidth="1" min="15" max="15"/>
    <col width="14" customWidth="1" min="16" max="16"/>
    <col width="11" customWidth="1" min="17" max="17"/>
    <col width="17" customWidth="1" min="18" max="18"/>
    <col width="28" customWidth="1" min="19" max="19"/>
  </cols>
  <sheetData>
    <row r="1" ht="26" customHeight="1">
      <c r="A1" s="6" t="inlineStr">
        <is>
          <t>Remessas em consignação e acertos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4">
      <c r="A4" s="8" t="inlineStr">
        <is>
          <t>UF da sua empresa:</t>
        </is>
      </c>
      <c r="C4" s="9" t="inlineStr">
        <is>
          <t>SP</t>
        </is>
      </c>
    </row>
    <row r="5" ht="32" customHeight="1">
      <c r="A5" s="10" t="inlineStr">
        <is>
          <t>Data da remessa</t>
        </is>
      </c>
      <c r="B5" s="10" t="inlineStr">
        <is>
          <t>Consignatário</t>
        </is>
      </c>
      <c r="C5" s="10" t="inlineStr">
        <is>
          <t>CPF/CNPJ</t>
        </is>
      </c>
      <c r="D5" s="10" t="inlineStr">
        <is>
          <t>UF</t>
        </is>
      </c>
      <c r="E5" s="10" t="inlineStr">
        <is>
          <t>Código</t>
        </is>
      </c>
      <c r="F5" s="11" t="inlineStr">
        <is>
          <t>Produto</t>
        </is>
      </c>
      <c r="G5" s="10" t="inlineStr">
        <is>
          <t>Quantidade remetida</t>
        </is>
      </c>
      <c r="H5" s="11" t="inlineStr">
        <is>
          <t>Preço combinado</t>
        </is>
      </c>
      <c r="I5" s="10" t="inlineStr">
        <is>
          <t>NF-e de remessa nº</t>
        </is>
      </c>
      <c r="J5" s="11" t="inlineStr">
        <is>
          <t>CFOP de referência da remessa</t>
        </is>
      </c>
      <c r="K5" s="10" t="inlineStr">
        <is>
          <t>Quantidade vendida (acumulada)</t>
        </is>
      </c>
      <c r="L5" s="10" t="inlineStr">
        <is>
          <t>Quantidade devolvida (acumulada)</t>
        </is>
      </c>
      <c r="M5" s="10" t="inlineStr">
        <is>
          <t>Data do acerto combinada</t>
        </is>
      </c>
      <c r="N5" s="11" t="inlineStr">
        <is>
          <t>Saldo em consignação</t>
        </is>
      </c>
      <c r="O5" s="11" t="inlineStr">
        <is>
          <t>Valor do saldo</t>
        </is>
      </c>
      <c r="P5" s="11" t="inlineStr">
        <is>
          <t>Valor a faturar</t>
        </is>
      </c>
      <c r="Q5" s="10" t="inlineStr">
        <is>
          <t>NF-e de venda nº</t>
        </is>
      </c>
      <c r="R5" s="11" t="inlineStr">
        <is>
          <t>Situação</t>
        </is>
      </c>
      <c r="S5" s="10" t="inlineStr">
        <is>
          <t>Observações</t>
        </is>
      </c>
    </row>
    <row r="6">
      <c r="A6" s="12" t="n">
        <v>46250</v>
      </c>
      <c r="B6" s="13" t="inlineStr">
        <is>
          <t>Loja Exemplo Ltda</t>
        </is>
      </c>
      <c r="C6" s="13" t="inlineStr">
        <is>
          <t>00.000.000/0001-00</t>
        </is>
      </c>
      <c r="D6" s="13" t="inlineStr">
        <is>
          <t>SP</t>
        </is>
      </c>
      <c r="E6" s="13" t="inlineStr">
        <is>
          <t>C01</t>
        </is>
      </c>
      <c r="F6" s="13">
        <f>IF($E6="","",IFERROR(INDEX(Produtos!$B$6:$B$305,MATCH($E6,Produtos!$A$6:$A$305,0)),"Código não cadastrado"))</f>
        <v/>
      </c>
      <c r="G6" s="14" t="n">
        <v>10</v>
      </c>
      <c r="H6" s="15">
        <f>IF($E6="","",IFERROR(INDEX(Produtos!$C$6:$C$305,MATCH($E6,Produtos!$A$6:$A$305,0)),0))</f>
        <v/>
      </c>
      <c r="I6" s="13" t="inlineStr">
        <is>
          <t>2301</t>
        </is>
      </c>
      <c r="J6" s="13">
        <f>IF(OR($E6="",D6=""),"",IF(D6=$C$4,"5917","6917"))</f>
        <v/>
      </c>
      <c r="K6" s="14" t="n">
        <v>6</v>
      </c>
      <c r="L6" s="14" t="n">
        <v>3</v>
      </c>
      <c r="M6" s="12" t="n">
        <v>46310</v>
      </c>
      <c r="N6" s="14">
        <f>IF(OR($E6="",G6=""),"",G6-N(K6)-N(L6))</f>
        <v/>
      </c>
      <c r="O6" s="15">
        <f>IF(N6="","",N6*H6)</f>
        <v/>
      </c>
      <c r="P6" s="15">
        <f>IF($E6="","",N(K6)*H6)</f>
        <v/>
      </c>
      <c r="Q6" s="13" t="inlineStr">
        <is>
          <t>2390</t>
        </is>
      </c>
      <c r="R6" s="13">
        <f>IF(N6="","",IF(N6&lt;0,"CONFERIR",IF(N6=0,"ACERTADO",IF(M6="","EM CONSIGNAÇÃO",IF(TODAY()&gt;M6,"ACERTO VENCIDO","EM CONSIGNAÇÃO")))))</f>
        <v/>
      </c>
      <c r="S6" s="13" t="inlineStr">
        <is>
          <t>Acerto parcial: 1 peça na loja</t>
        </is>
      </c>
    </row>
    <row r="7">
      <c r="A7" s="12" t="n">
        <v>46285</v>
      </c>
      <c r="B7" s="13" t="inlineStr">
        <is>
          <t>Boutique Modelo</t>
        </is>
      </c>
      <c r="C7" s="13" t="inlineStr">
        <is>
          <t>11.111.111/0001-11</t>
        </is>
      </c>
      <c r="D7" s="13" t="inlineStr">
        <is>
          <t>SP</t>
        </is>
      </c>
      <c r="E7" s="13" t="inlineStr">
        <is>
          <t>C02</t>
        </is>
      </c>
      <c r="F7" s="13">
        <f>IF($E7="","",IFERROR(INDEX(Produtos!$B$6:$B$305,MATCH($E7,Produtos!$A$6:$A$305,0)),"Código não cadastrado"))</f>
        <v/>
      </c>
      <c r="G7" s="14" t="n">
        <v>20</v>
      </c>
      <c r="H7" s="15">
        <f>IF($E7="","",IFERROR(INDEX(Produtos!$C$6:$C$305,MATCH($E7,Produtos!$A$6:$A$305,0)),0))</f>
        <v/>
      </c>
      <c r="I7" s="13" t="inlineStr">
        <is>
          <t>2340</t>
        </is>
      </c>
      <c r="J7" s="13">
        <f>IF(OR($E7="",D7=""),"",IF(D7=$C$4,"5917","6917"))</f>
        <v/>
      </c>
      <c r="K7" s="14" t="n">
        <v>8</v>
      </c>
      <c r="L7" s="14" t="n"/>
      <c r="M7" s="12" t="n">
        <v>46320</v>
      </c>
      <c r="N7" s="14">
        <f>IF(OR($E7="",G7=""),"",G7-N(K7)-N(L7))</f>
        <v/>
      </c>
      <c r="O7" s="15">
        <f>IF(N7="","",N7*H7)</f>
        <v/>
      </c>
      <c r="P7" s="15">
        <f>IF($E7="","",N(K7)*H7)</f>
        <v/>
      </c>
      <c r="Q7" s="13" t="n"/>
      <c r="R7" s="13">
        <f>IF(N7="","",IF(N7&lt;0,"CONFERIR",IF(N7=0,"ACERTADO",IF(M7="","EM CONSIGNAÇÃO",IF(TODAY()&gt;M7,"ACERTO VENCIDO","EM CONSIGNAÇÃO")))))</f>
        <v/>
      </c>
      <c r="S7" s="13" t="inlineStr">
        <is>
          <t>Cobrar acerto</t>
        </is>
      </c>
    </row>
    <row r="8">
      <c r="A8" s="12" t="n">
        <v>46305</v>
      </c>
      <c r="B8" s="13" t="inlineStr">
        <is>
          <t>Revenda Teste</t>
        </is>
      </c>
      <c r="C8" s="13" t="inlineStr">
        <is>
          <t>22.222.222/0001-22</t>
        </is>
      </c>
      <c r="D8" s="13" t="inlineStr">
        <is>
          <t>RJ</t>
        </is>
      </c>
      <c r="E8" s="13" t="inlineStr">
        <is>
          <t>C04</t>
        </is>
      </c>
      <c r="F8" s="13">
        <f>IF($E8="","",IFERROR(INDEX(Produtos!$B$6:$B$305,MATCH($E8,Produtos!$A$6:$A$305,0)),"Código não cadastrado"))</f>
        <v/>
      </c>
      <c r="G8" s="14" t="n">
        <v>6</v>
      </c>
      <c r="H8" s="15">
        <f>IF($E8="","",IFERROR(INDEX(Produtos!$C$6:$C$305,MATCH($E8,Produtos!$A$6:$A$305,0)),0))</f>
        <v/>
      </c>
      <c r="I8" s="13" t="inlineStr">
        <is>
          <t>2366</t>
        </is>
      </c>
      <c r="J8" s="13">
        <f>IF(OR($E8="",D8=""),"",IF(D8=$C$4,"5917","6917"))</f>
        <v/>
      </c>
      <c r="K8" s="14" t="n"/>
      <c r="L8" s="14" t="n"/>
      <c r="M8" s="12" t="n">
        <v>46350</v>
      </c>
      <c r="N8" s="14">
        <f>IF(OR($E8="",G8=""),"",G8-N(K8)-N(L8))</f>
        <v/>
      </c>
      <c r="O8" s="15">
        <f>IF(N8="","",N8*H8)</f>
        <v/>
      </c>
      <c r="P8" s="15">
        <f>IF($E8="","",N(K8)*H8)</f>
        <v/>
      </c>
      <c r="Q8" s="13" t="n"/>
      <c r="R8" s="13">
        <f>IF(N8="","",IF(N8&lt;0,"CONFERIR",IF(N8=0,"ACERTADO",IF(M8="","EM CONSIGNAÇÃO",IF(TODAY()&gt;M8,"ACERTO VENCIDO","EM CONSIGNAÇÃO")))))</f>
        <v/>
      </c>
      <c r="S8" s="13" t="inlineStr"/>
    </row>
    <row r="9">
      <c r="A9" s="12" t="n">
        <v>46225</v>
      </c>
      <c r="B9" s="13" t="inlineStr">
        <is>
          <t>Loja Exemplo Ltda</t>
        </is>
      </c>
      <c r="C9" s="13" t="inlineStr">
        <is>
          <t>00.000.000/0001-00</t>
        </is>
      </c>
      <c r="D9" s="13" t="inlineStr">
        <is>
          <t>SP</t>
        </is>
      </c>
      <c r="E9" s="13" t="inlineStr">
        <is>
          <t>C03</t>
        </is>
      </c>
      <c r="F9" s="13">
        <f>IF($E9="","",IFERROR(INDEX(Produtos!$B$6:$B$305,MATCH($E9,Produtos!$A$6:$A$305,0)),"Código não cadastrado"))</f>
        <v/>
      </c>
      <c r="G9" s="14" t="n">
        <v>12</v>
      </c>
      <c r="H9" s="15">
        <f>IF($E9="","",IFERROR(INDEX(Produtos!$C$6:$C$305,MATCH($E9,Produtos!$A$6:$A$305,0)),0))</f>
        <v/>
      </c>
      <c r="I9" s="13" t="inlineStr">
        <is>
          <t>2255</t>
        </is>
      </c>
      <c r="J9" s="13">
        <f>IF(OR($E9="",D9=""),"",IF(D9=$C$4,"5917","6917"))</f>
        <v/>
      </c>
      <c r="K9" s="14" t="n">
        <v>9</v>
      </c>
      <c r="L9" s="14" t="n">
        <v>3</v>
      </c>
      <c r="M9" s="12" t="n">
        <v>46265</v>
      </c>
      <c r="N9" s="14">
        <f>IF(OR($E9="",G9=""),"",G9-N(K9)-N(L9))</f>
        <v/>
      </c>
      <c r="O9" s="15">
        <f>IF(N9="","",N9*H9)</f>
        <v/>
      </c>
      <c r="P9" s="15">
        <f>IF($E9="","",N(K9)*H9)</f>
        <v/>
      </c>
      <c r="Q9" s="13" t="inlineStr">
        <is>
          <t>2280</t>
        </is>
      </c>
      <c r="R9" s="13">
        <f>IF(N9="","",IF(N9&lt;0,"CONFERIR",IF(N9=0,"ACERTADO",IF(M9="","EM CONSIGNAÇÃO",IF(TODAY()&gt;M9,"ACERTO VENCIDO","EM CONSIGNAÇÃO")))))</f>
        <v/>
      </c>
      <c r="S9" s="13" t="inlineStr">
        <is>
          <t>Encerrada</t>
        </is>
      </c>
    </row>
    <row r="10">
      <c r="A10" s="16" t="n"/>
      <c r="B10" s="17" t="n"/>
      <c r="C10" s="17" t="n"/>
      <c r="D10" s="17" t="n"/>
      <c r="E10" s="17" t="n"/>
      <c r="F10" s="17">
        <f>IF($E10="","",IFERROR(INDEX(Produtos!$B$6:$B$305,MATCH($E10,Produtos!$A$6:$A$305,0)),"Código não cadastrado"))</f>
        <v/>
      </c>
      <c r="G10" s="18" t="n"/>
      <c r="H10" s="19">
        <f>IF($E10="","",IFERROR(INDEX(Produtos!$C$6:$C$305,MATCH($E10,Produtos!$A$6:$A$305,0)),0))</f>
        <v/>
      </c>
      <c r="I10" s="17" t="n"/>
      <c r="J10" s="17">
        <f>IF(OR($E10="",D10=""),"",IF(D10=$C$4,"5917","6917"))</f>
        <v/>
      </c>
      <c r="K10" s="18" t="n"/>
      <c r="L10" s="18" t="n"/>
      <c r="M10" s="16" t="n"/>
      <c r="N10" s="18">
        <f>IF(OR($E10="",G10=""),"",G10-N(K10)-N(L10))</f>
        <v/>
      </c>
      <c r="O10" s="19">
        <f>IF(N10="","",N10*H10)</f>
        <v/>
      </c>
      <c r="P10" s="19">
        <f>IF($E10="","",N(K10)*H10)</f>
        <v/>
      </c>
      <c r="Q10" s="17" t="n"/>
      <c r="R10" s="17">
        <f>IF(N10="","",IF(N10&lt;0,"CONFERIR",IF(N10=0,"ACERTADO",IF(M10="","EM CONSIGNAÇÃO",IF(TODAY()&gt;M10,"ACERTO VENCIDO","EM CONSIGNAÇÃO")))))</f>
        <v/>
      </c>
      <c r="S10" s="17" t="n"/>
    </row>
    <row r="11">
      <c r="A11" s="16" t="n"/>
      <c r="B11" s="17" t="n"/>
      <c r="C11" s="17" t="n"/>
      <c r="D11" s="17" t="n"/>
      <c r="E11" s="17" t="n"/>
      <c r="F11" s="17">
        <f>IF($E11="","",IFERROR(INDEX(Produtos!$B$6:$B$305,MATCH($E11,Produtos!$A$6:$A$305,0)),"Código não cadastrado"))</f>
        <v/>
      </c>
      <c r="G11" s="18" t="n"/>
      <c r="H11" s="19">
        <f>IF($E11="","",IFERROR(INDEX(Produtos!$C$6:$C$305,MATCH($E11,Produtos!$A$6:$A$305,0)),0))</f>
        <v/>
      </c>
      <c r="I11" s="17" t="n"/>
      <c r="J11" s="17">
        <f>IF(OR($E11="",D11=""),"",IF(D11=$C$4,"5917","6917"))</f>
        <v/>
      </c>
      <c r="K11" s="18" t="n"/>
      <c r="L11" s="18" t="n"/>
      <c r="M11" s="16" t="n"/>
      <c r="N11" s="18">
        <f>IF(OR($E11="",G11=""),"",G11-N(K11)-N(L11))</f>
        <v/>
      </c>
      <c r="O11" s="19">
        <f>IF(N11="","",N11*H11)</f>
        <v/>
      </c>
      <c r="P11" s="19">
        <f>IF($E11="","",N(K11)*H11)</f>
        <v/>
      </c>
      <c r="Q11" s="17" t="n"/>
      <c r="R11" s="17">
        <f>IF(N11="","",IF(N11&lt;0,"CONFERIR",IF(N11=0,"ACERTADO",IF(M11="","EM CONSIGNAÇÃO",IF(TODAY()&gt;M11,"ACERTO VENCIDO","EM CONSIGNAÇÃO")))))</f>
        <v/>
      </c>
      <c r="S11" s="17" t="n"/>
    </row>
    <row r="12">
      <c r="A12" s="16" t="n"/>
      <c r="B12" s="17" t="n"/>
      <c r="C12" s="17" t="n"/>
      <c r="D12" s="17" t="n"/>
      <c r="E12" s="17" t="n"/>
      <c r="F12" s="17">
        <f>IF($E12="","",IFERROR(INDEX(Produtos!$B$6:$B$305,MATCH($E12,Produtos!$A$6:$A$305,0)),"Código não cadastrado"))</f>
        <v/>
      </c>
      <c r="G12" s="18" t="n"/>
      <c r="H12" s="19">
        <f>IF($E12="","",IFERROR(INDEX(Produtos!$C$6:$C$305,MATCH($E12,Produtos!$A$6:$A$305,0)),0))</f>
        <v/>
      </c>
      <c r="I12" s="17" t="n"/>
      <c r="J12" s="17">
        <f>IF(OR($E12="",D12=""),"",IF(D12=$C$4,"5917","6917"))</f>
        <v/>
      </c>
      <c r="K12" s="18" t="n"/>
      <c r="L12" s="18" t="n"/>
      <c r="M12" s="16" t="n"/>
      <c r="N12" s="18">
        <f>IF(OR($E12="",G12=""),"",G12-N(K12)-N(L12))</f>
        <v/>
      </c>
      <c r="O12" s="19">
        <f>IF(N12="","",N12*H12)</f>
        <v/>
      </c>
      <c r="P12" s="19">
        <f>IF($E12="","",N(K12)*H12)</f>
        <v/>
      </c>
      <c r="Q12" s="17" t="n"/>
      <c r="R12" s="17">
        <f>IF(N12="","",IF(N12&lt;0,"CONFERIR",IF(N12=0,"ACERTADO",IF(M12="","EM CONSIGNAÇÃO",IF(TODAY()&gt;M12,"ACERTO VENCIDO","EM CONSIGNAÇÃO")))))</f>
        <v/>
      </c>
      <c r="S12" s="17" t="n"/>
    </row>
    <row r="13">
      <c r="A13" s="16" t="n"/>
      <c r="B13" s="17" t="n"/>
      <c r="C13" s="17" t="n"/>
      <c r="D13" s="17" t="n"/>
      <c r="E13" s="17" t="n"/>
      <c r="F13" s="17">
        <f>IF($E13="","",IFERROR(INDEX(Produtos!$B$6:$B$305,MATCH($E13,Produtos!$A$6:$A$305,0)),"Código não cadastrado"))</f>
        <v/>
      </c>
      <c r="G13" s="18" t="n"/>
      <c r="H13" s="19">
        <f>IF($E13="","",IFERROR(INDEX(Produtos!$C$6:$C$305,MATCH($E13,Produtos!$A$6:$A$305,0)),0))</f>
        <v/>
      </c>
      <c r="I13" s="17" t="n"/>
      <c r="J13" s="17">
        <f>IF(OR($E13="",D13=""),"",IF(D13=$C$4,"5917","6917"))</f>
        <v/>
      </c>
      <c r="K13" s="18" t="n"/>
      <c r="L13" s="18" t="n"/>
      <c r="M13" s="16" t="n"/>
      <c r="N13" s="18">
        <f>IF(OR($E13="",G13=""),"",G13-N(K13)-N(L13))</f>
        <v/>
      </c>
      <c r="O13" s="19">
        <f>IF(N13="","",N13*H13)</f>
        <v/>
      </c>
      <c r="P13" s="19">
        <f>IF($E13="","",N(K13)*H13)</f>
        <v/>
      </c>
      <c r="Q13" s="17" t="n"/>
      <c r="R13" s="17">
        <f>IF(N13="","",IF(N13&lt;0,"CONFERIR",IF(N13=0,"ACERTADO",IF(M13="","EM CONSIGNAÇÃO",IF(TODAY()&gt;M13,"ACERTO VENCIDO","EM CONSIGNAÇÃO")))))</f>
        <v/>
      </c>
      <c r="S13" s="17" t="n"/>
    </row>
    <row r="14">
      <c r="A14" s="16" t="n"/>
      <c r="B14" s="17" t="n"/>
      <c r="C14" s="17" t="n"/>
      <c r="D14" s="17" t="n"/>
      <c r="E14" s="17" t="n"/>
      <c r="F14" s="17">
        <f>IF($E14="","",IFERROR(INDEX(Produtos!$B$6:$B$305,MATCH($E14,Produtos!$A$6:$A$305,0)),"Código não cadastrado"))</f>
        <v/>
      </c>
      <c r="G14" s="18" t="n"/>
      <c r="H14" s="19">
        <f>IF($E14="","",IFERROR(INDEX(Produtos!$C$6:$C$305,MATCH($E14,Produtos!$A$6:$A$305,0)),0))</f>
        <v/>
      </c>
      <c r="I14" s="17" t="n"/>
      <c r="J14" s="17">
        <f>IF(OR($E14="",D14=""),"",IF(D14=$C$4,"5917","6917"))</f>
        <v/>
      </c>
      <c r="K14" s="18" t="n"/>
      <c r="L14" s="18" t="n"/>
      <c r="M14" s="16" t="n"/>
      <c r="N14" s="18">
        <f>IF(OR($E14="",G14=""),"",G14-N(K14)-N(L14))</f>
        <v/>
      </c>
      <c r="O14" s="19">
        <f>IF(N14="","",N14*H14)</f>
        <v/>
      </c>
      <c r="P14" s="19">
        <f>IF($E14="","",N(K14)*H14)</f>
        <v/>
      </c>
      <c r="Q14" s="17" t="n"/>
      <c r="R14" s="17">
        <f>IF(N14="","",IF(N14&lt;0,"CONFERIR",IF(N14=0,"ACERTADO",IF(M14="","EM CONSIGNAÇÃO",IF(TODAY()&gt;M14,"ACERTO VENCIDO","EM CONSIGNAÇÃO")))))</f>
        <v/>
      </c>
      <c r="S14" s="17" t="n"/>
    </row>
    <row r="15">
      <c r="A15" s="16" t="n"/>
      <c r="B15" s="17" t="n"/>
      <c r="C15" s="17" t="n"/>
      <c r="D15" s="17" t="n"/>
      <c r="E15" s="17" t="n"/>
      <c r="F15" s="17">
        <f>IF($E15="","",IFERROR(INDEX(Produtos!$B$6:$B$305,MATCH($E15,Produtos!$A$6:$A$305,0)),"Código não cadastrado"))</f>
        <v/>
      </c>
      <c r="G15" s="18" t="n"/>
      <c r="H15" s="19">
        <f>IF($E15="","",IFERROR(INDEX(Produtos!$C$6:$C$305,MATCH($E15,Produtos!$A$6:$A$305,0)),0))</f>
        <v/>
      </c>
      <c r="I15" s="17" t="n"/>
      <c r="J15" s="17">
        <f>IF(OR($E15="",D15=""),"",IF(D15=$C$4,"5917","6917"))</f>
        <v/>
      </c>
      <c r="K15" s="18" t="n"/>
      <c r="L15" s="18" t="n"/>
      <c r="M15" s="16" t="n"/>
      <c r="N15" s="18">
        <f>IF(OR($E15="",G15=""),"",G15-N(K15)-N(L15))</f>
        <v/>
      </c>
      <c r="O15" s="19">
        <f>IF(N15="","",N15*H15)</f>
        <v/>
      </c>
      <c r="P15" s="19">
        <f>IF($E15="","",N(K15)*H15)</f>
        <v/>
      </c>
      <c r="Q15" s="17" t="n"/>
      <c r="R15" s="17">
        <f>IF(N15="","",IF(N15&lt;0,"CONFERIR",IF(N15=0,"ACERTADO",IF(M15="","EM CONSIGNAÇÃO",IF(TODAY()&gt;M15,"ACERTO VENCIDO","EM CONSIGNAÇÃO")))))</f>
        <v/>
      </c>
      <c r="S15" s="17" t="n"/>
    </row>
    <row r="16">
      <c r="A16" s="16" t="n"/>
      <c r="B16" s="17" t="n"/>
      <c r="C16" s="17" t="n"/>
      <c r="D16" s="17" t="n"/>
      <c r="E16" s="17" t="n"/>
      <c r="F16" s="17">
        <f>IF($E16="","",IFERROR(INDEX(Produtos!$B$6:$B$305,MATCH($E16,Produtos!$A$6:$A$305,0)),"Código não cadastrado"))</f>
        <v/>
      </c>
      <c r="G16" s="18" t="n"/>
      <c r="H16" s="19">
        <f>IF($E16="","",IFERROR(INDEX(Produtos!$C$6:$C$305,MATCH($E16,Produtos!$A$6:$A$305,0)),0))</f>
        <v/>
      </c>
      <c r="I16" s="17" t="n"/>
      <c r="J16" s="17">
        <f>IF(OR($E16="",D16=""),"",IF(D16=$C$4,"5917","6917"))</f>
        <v/>
      </c>
      <c r="K16" s="18" t="n"/>
      <c r="L16" s="18" t="n"/>
      <c r="M16" s="16" t="n"/>
      <c r="N16" s="18">
        <f>IF(OR($E16="",G16=""),"",G16-N(K16)-N(L16))</f>
        <v/>
      </c>
      <c r="O16" s="19">
        <f>IF(N16="","",N16*H16)</f>
        <v/>
      </c>
      <c r="P16" s="19">
        <f>IF($E16="","",N(K16)*H16)</f>
        <v/>
      </c>
      <c r="Q16" s="17" t="n"/>
      <c r="R16" s="17">
        <f>IF(N16="","",IF(N16&lt;0,"CONFERIR",IF(N16=0,"ACERTADO",IF(M16="","EM CONSIGNAÇÃO",IF(TODAY()&gt;M16,"ACERTO VENCIDO","EM CONSIGNAÇÃO")))))</f>
        <v/>
      </c>
      <c r="S16" s="17" t="n"/>
    </row>
    <row r="17">
      <c r="A17" s="16" t="n"/>
      <c r="B17" s="17" t="n"/>
      <c r="C17" s="17" t="n"/>
      <c r="D17" s="17" t="n"/>
      <c r="E17" s="17" t="n"/>
      <c r="F17" s="17">
        <f>IF($E17="","",IFERROR(INDEX(Produtos!$B$6:$B$305,MATCH($E17,Produtos!$A$6:$A$305,0)),"Código não cadastrado"))</f>
        <v/>
      </c>
      <c r="G17" s="18" t="n"/>
      <c r="H17" s="19">
        <f>IF($E17="","",IFERROR(INDEX(Produtos!$C$6:$C$305,MATCH($E17,Produtos!$A$6:$A$305,0)),0))</f>
        <v/>
      </c>
      <c r="I17" s="17" t="n"/>
      <c r="J17" s="17">
        <f>IF(OR($E17="",D17=""),"",IF(D17=$C$4,"5917","6917"))</f>
        <v/>
      </c>
      <c r="K17" s="18" t="n"/>
      <c r="L17" s="18" t="n"/>
      <c r="M17" s="16" t="n"/>
      <c r="N17" s="18">
        <f>IF(OR($E17="",G17=""),"",G17-N(K17)-N(L17))</f>
        <v/>
      </c>
      <c r="O17" s="19">
        <f>IF(N17="","",N17*H17)</f>
        <v/>
      </c>
      <c r="P17" s="19">
        <f>IF($E17="","",N(K17)*H17)</f>
        <v/>
      </c>
      <c r="Q17" s="17" t="n"/>
      <c r="R17" s="17">
        <f>IF(N17="","",IF(N17&lt;0,"CONFERIR",IF(N17=0,"ACERTADO",IF(M17="","EM CONSIGNAÇÃO",IF(TODAY()&gt;M17,"ACERTO VENCIDO","EM CONSIGNAÇÃO")))))</f>
        <v/>
      </c>
      <c r="S17" s="17" t="n"/>
    </row>
    <row r="18">
      <c r="A18" s="16" t="n"/>
      <c r="B18" s="17" t="n"/>
      <c r="C18" s="17" t="n"/>
      <c r="D18" s="17" t="n"/>
      <c r="E18" s="17" t="n"/>
      <c r="F18" s="17">
        <f>IF($E18="","",IFERROR(INDEX(Produtos!$B$6:$B$305,MATCH($E18,Produtos!$A$6:$A$305,0)),"Código não cadastrado"))</f>
        <v/>
      </c>
      <c r="G18" s="18" t="n"/>
      <c r="H18" s="19">
        <f>IF($E18="","",IFERROR(INDEX(Produtos!$C$6:$C$305,MATCH($E18,Produtos!$A$6:$A$305,0)),0))</f>
        <v/>
      </c>
      <c r="I18" s="17" t="n"/>
      <c r="J18" s="17">
        <f>IF(OR($E18="",D18=""),"",IF(D18=$C$4,"5917","6917"))</f>
        <v/>
      </c>
      <c r="K18" s="18" t="n"/>
      <c r="L18" s="18" t="n"/>
      <c r="M18" s="16" t="n"/>
      <c r="N18" s="18">
        <f>IF(OR($E18="",G18=""),"",G18-N(K18)-N(L18))</f>
        <v/>
      </c>
      <c r="O18" s="19">
        <f>IF(N18="","",N18*H18)</f>
        <v/>
      </c>
      <c r="P18" s="19">
        <f>IF($E18="","",N(K18)*H18)</f>
        <v/>
      </c>
      <c r="Q18" s="17" t="n"/>
      <c r="R18" s="17">
        <f>IF(N18="","",IF(N18&lt;0,"CONFERIR",IF(N18=0,"ACERTADO",IF(M18="","EM CONSIGNAÇÃO",IF(TODAY()&gt;M18,"ACERTO VENCIDO","EM CONSIGNAÇÃO")))))</f>
        <v/>
      </c>
      <c r="S18" s="17" t="n"/>
    </row>
    <row r="19">
      <c r="A19" s="16" t="n"/>
      <c r="B19" s="17" t="n"/>
      <c r="C19" s="17" t="n"/>
      <c r="D19" s="17" t="n"/>
      <c r="E19" s="17" t="n"/>
      <c r="F19" s="17">
        <f>IF($E19="","",IFERROR(INDEX(Produtos!$B$6:$B$305,MATCH($E19,Produtos!$A$6:$A$305,0)),"Código não cadastrado"))</f>
        <v/>
      </c>
      <c r="G19" s="18" t="n"/>
      <c r="H19" s="19">
        <f>IF($E19="","",IFERROR(INDEX(Produtos!$C$6:$C$305,MATCH($E19,Produtos!$A$6:$A$305,0)),0))</f>
        <v/>
      </c>
      <c r="I19" s="17" t="n"/>
      <c r="J19" s="17">
        <f>IF(OR($E19="",D19=""),"",IF(D19=$C$4,"5917","6917"))</f>
        <v/>
      </c>
      <c r="K19" s="18" t="n"/>
      <c r="L19" s="18" t="n"/>
      <c r="M19" s="16" t="n"/>
      <c r="N19" s="18">
        <f>IF(OR($E19="",G19=""),"",G19-N(K19)-N(L19))</f>
        <v/>
      </c>
      <c r="O19" s="19">
        <f>IF(N19="","",N19*H19)</f>
        <v/>
      </c>
      <c r="P19" s="19">
        <f>IF($E19="","",N(K19)*H19)</f>
        <v/>
      </c>
      <c r="Q19" s="17" t="n"/>
      <c r="R19" s="17">
        <f>IF(N19="","",IF(N19&lt;0,"CONFERIR",IF(N19=0,"ACERTADO",IF(M19="","EM CONSIGNAÇÃO",IF(TODAY()&gt;M19,"ACERTO VENCIDO","EM CONSIGNAÇÃO")))))</f>
        <v/>
      </c>
      <c r="S19" s="17" t="n"/>
    </row>
    <row r="20">
      <c r="A20" s="16" t="n"/>
      <c r="B20" s="17" t="n"/>
      <c r="C20" s="17" t="n"/>
      <c r="D20" s="17" t="n"/>
      <c r="E20" s="17" t="n"/>
      <c r="F20" s="17">
        <f>IF($E20="","",IFERROR(INDEX(Produtos!$B$6:$B$305,MATCH($E20,Produtos!$A$6:$A$305,0)),"Código não cadastrado"))</f>
        <v/>
      </c>
      <c r="G20" s="18" t="n"/>
      <c r="H20" s="19">
        <f>IF($E20="","",IFERROR(INDEX(Produtos!$C$6:$C$305,MATCH($E20,Produtos!$A$6:$A$305,0)),0))</f>
        <v/>
      </c>
      <c r="I20" s="17" t="n"/>
      <c r="J20" s="17">
        <f>IF(OR($E20="",D20=""),"",IF(D20=$C$4,"5917","6917"))</f>
        <v/>
      </c>
      <c r="K20" s="18" t="n"/>
      <c r="L20" s="18" t="n"/>
      <c r="M20" s="16" t="n"/>
      <c r="N20" s="18">
        <f>IF(OR($E20="",G20=""),"",G20-N(K20)-N(L20))</f>
        <v/>
      </c>
      <c r="O20" s="19">
        <f>IF(N20="","",N20*H20)</f>
        <v/>
      </c>
      <c r="P20" s="19">
        <f>IF($E20="","",N(K20)*H20)</f>
        <v/>
      </c>
      <c r="Q20" s="17" t="n"/>
      <c r="R20" s="17">
        <f>IF(N20="","",IF(N20&lt;0,"CONFERIR",IF(N20=0,"ACERTADO",IF(M20="","EM CONSIGNAÇÃO",IF(TODAY()&gt;M20,"ACERTO VENCIDO","EM CONSIGNAÇÃO")))))</f>
        <v/>
      </c>
      <c r="S20" s="17" t="n"/>
    </row>
    <row r="21">
      <c r="A21" s="16" t="n"/>
      <c r="B21" s="17" t="n"/>
      <c r="C21" s="17" t="n"/>
      <c r="D21" s="17" t="n"/>
      <c r="E21" s="17" t="n"/>
      <c r="F21" s="17">
        <f>IF($E21="","",IFERROR(INDEX(Produtos!$B$6:$B$305,MATCH($E21,Produtos!$A$6:$A$305,0)),"Código não cadastrado"))</f>
        <v/>
      </c>
      <c r="G21" s="18" t="n"/>
      <c r="H21" s="19">
        <f>IF($E21="","",IFERROR(INDEX(Produtos!$C$6:$C$305,MATCH($E21,Produtos!$A$6:$A$305,0)),0))</f>
        <v/>
      </c>
      <c r="I21" s="17" t="n"/>
      <c r="J21" s="17">
        <f>IF(OR($E21="",D21=""),"",IF(D21=$C$4,"5917","6917"))</f>
        <v/>
      </c>
      <c r="K21" s="18" t="n"/>
      <c r="L21" s="18" t="n"/>
      <c r="M21" s="16" t="n"/>
      <c r="N21" s="18">
        <f>IF(OR($E21="",G21=""),"",G21-N(K21)-N(L21))</f>
        <v/>
      </c>
      <c r="O21" s="19">
        <f>IF(N21="","",N21*H21)</f>
        <v/>
      </c>
      <c r="P21" s="19">
        <f>IF($E21="","",N(K21)*H21)</f>
        <v/>
      </c>
      <c r="Q21" s="17" t="n"/>
      <c r="R21" s="17">
        <f>IF(N21="","",IF(N21&lt;0,"CONFERIR",IF(N21=0,"ACERTADO",IF(M21="","EM CONSIGNAÇÃO",IF(TODAY()&gt;M21,"ACERTO VENCIDO","EM CONSIGNAÇÃO")))))</f>
        <v/>
      </c>
      <c r="S21" s="17" t="n"/>
    </row>
    <row r="22">
      <c r="A22" s="16" t="n"/>
      <c r="B22" s="17" t="n"/>
      <c r="C22" s="17" t="n"/>
      <c r="D22" s="17" t="n"/>
      <c r="E22" s="17" t="n"/>
      <c r="F22" s="17">
        <f>IF($E22="","",IFERROR(INDEX(Produtos!$B$6:$B$305,MATCH($E22,Produtos!$A$6:$A$305,0)),"Código não cadastrado"))</f>
        <v/>
      </c>
      <c r="G22" s="18" t="n"/>
      <c r="H22" s="19">
        <f>IF($E22="","",IFERROR(INDEX(Produtos!$C$6:$C$305,MATCH($E22,Produtos!$A$6:$A$305,0)),0))</f>
        <v/>
      </c>
      <c r="I22" s="17" t="n"/>
      <c r="J22" s="17">
        <f>IF(OR($E22="",D22=""),"",IF(D22=$C$4,"5917","6917"))</f>
        <v/>
      </c>
      <c r="K22" s="18" t="n"/>
      <c r="L22" s="18" t="n"/>
      <c r="M22" s="16" t="n"/>
      <c r="N22" s="18">
        <f>IF(OR($E22="",G22=""),"",G22-N(K22)-N(L22))</f>
        <v/>
      </c>
      <c r="O22" s="19">
        <f>IF(N22="","",N22*H22)</f>
        <v/>
      </c>
      <c r="P22" s="19">
        <f>IF($E22="","",N(K22)*H22)</f>
        <v/>
      </c>
      <c r="Q22" s="17" t="n"/>
      <c r="R22" s="17">
        <f>IF(N22="","",IF(N22&lt;0,"CONFERIR",IF(N22=0,"ACERTADO",IF(M22="","EM CONSIGNAÇÃO",IF(TODAY()&gt;M22,"ACERTO VENCIDO","EM CONSIGNAÇÃO")))))</f>
        <v/>
      </c>
      <c r="S22" s="17" t="n"/>
    </row>
    <row r="23">
      <c r="A23" s="16" t="n"/>
      <c r="B23" s="17" t="n"/>
      <c r="C23" s="17" t="n"/>
      <c r="D23" s="17" t="n"/>
      <c r="E23" s="17" t="n"/>
      <c r="F23" s="17">
        <f>IF($E23="","",IFERROR(INDEX(Produtos!$B$6:$B$305,MATCH($E23,Produtos!$A$6:$A$305,0)),"Código não cadastrado"))</f>
        <v/>
      </c>
      <c r="G23" s="18" t="n"/>
      <c r="H23" s="19">
        <f>IF($E23="","",IFERROR(INDEX(Produtos!$C$6:$C$305,MATCH($E23,Produtos!$A$6:$A$305,0)),0))</f>
        <v/>
      </c>
      <c r="I23" s="17" t="n"/>
      <c r="J23" s="17">
        <f>IF(OR($E23="",D23=""),"",IF(D23=$C$4,"5917","6917"))</f>
        <v/>
      </c>
      <c r="K23" s="18" t="n"/>
      <c r="L23" s="18" t="n"/>
      <c r="M23" s="16" t="n"/>
      <c r="N23" s="18">
        <f>IF(OR($E23="",G23=""),"",G23-N(K23)-N(L23))</f>
        <v/>
      </c>
      <c r="O23" s="19">
        <f>IF(N23="","",N23*H23)</f>
        <v/>
      </c>
      <c r="P23" s="19">
        <f>IF($E23="","",N(K23)*H23)</f>
        <v/>
      </c>
      <c r="Q23" s="17" t="n"/>
      <c r="R23" s="17">
        <f>IF(N23="","",IF(N23&lt;0,"CONFERIR",IF(N23=0,"ACERTADO",IF(M23="","EM CONSIGNAÇÃO",IF(TODAY()&gt;M23,"ACERTO VENCIDO","EM CONSIGNAÇÃO")))))</f>
        <v/>
      </c>
      <c r="S23" s="17" t="n"/>
    </row>
    <row r="24">
      <c r="A24" s="16" t="n"/>
      <c r="B24" s="17" t="n"/>
      <c r="C24" s="17" t="n"/>
      <c r="D24" s="17" t="n"/>
      <c r="E24" s="17" t="n"/>
      <c r="F24" s="17">
        <f>IF($E24="","",IFERROR(INDEX(Produtos!$B$6:$B$305,MATCH($E24,Produtos!$A$6:$A$305,0)),"Código não cadastrado"))</f>
        <v/>
      </c>
      <c r="G24" s="18" t="n"/>
      <c r="H24" s="19">
        <f>IF($E24="","",IFERROR(INDEX(Produtos!$C$6:$C$305,MATCH($E24,Produtos!$A$6:$A$305,0)),0))</f>
        <v/>
      </c>
      <c r="I24" s="17" t="n"/>
      <c r="J24" s="17">
        <f>IF(OR($E24="",D24=""),"",IF(D24=$C$4,"5917","6917"))</f>
        <v/>
      </c>
      <c r="K24" s="18" t="n"/>
      <c r="L24" s="18" t="n"/>
      <c r="M24" s="16" t="n"/>
      <c r="N24" s="18">
        <f>IF(OR($E24="",G24=""),"",G24-N(K24)-N(L24))</f>
        <v/>
      </c>
      <c r="O24" s="19">
        <f>IF(N24="","",N24*H24)</f>
        <v/>
      </c>
      <c r="P24" s="19">
        <f>IF($E24="","",N(K24)*H24)</f>
        <v/>
      </c>
      <c r="Q24" s="17" t="n"/>
      <c r="R24" s="17">
        <f>IF(N24="","",IF(N24&lt;0,"CONFERIR",IF(N24=0,"ACERTADO",IF(M24="","EM CONSIGNAÇÃO",IF(TODAY()&gt;M24,"ACERTO VENCIDO","EM CONSIGNAÇÃO")))))</f>
        <v/>
      </c>
      <c r="S24" s="17" t="n"/>
    </row>
    <row r="25">
      <c r="A25" s="16" t="n"/>
      <c r="B25" s="17" t="n"/>
      <c r="C25" s="17" t="n"/>
      <c r="D25" s="17" t="n"/>
      <c r="E25" s="17" t="n"/>
      <c r="F25" s="17">
        <f>IF($E25="","",IFERROR(INDEX(Produtos!$B$6:$B$305,MATCH($E25,Produtos!$A$6:$A$305,0)),"Código não cadastrado"))</f>
        <v/>
      </c>
      <c r="G25" s="18" t="n"/>
      <c r="H25" s="19">
        <f>IF($E25="","",IFERROR(INDEX(Produtos!$C$6:$C$305,MATCH($E25,Produtos!$A$6:$A$305,0)),0))</f>
        <v/>
      </c>
      <c r="I25" s="17" t="n"/>
      <c r="J25" s="17">
        <f>IF(OR($E25="",D25=""),"",IF(D25=$C$4,"5917","6917"))</f>
        <v/>
      </c>
      <c r="K25" s="18" t="n"/>
      <c r="L25" s="18" t="n"/>
      <c r="M25" s="16" t="n"/>
      <c r="N25" s="18">
        <f>IF(OR($E25="",G25=""),"",G25-N(K25)-N(L25))</f>
        <v/>
      </c>
      <c r="O25" s="19">
        <f>IF(N25="","",N25*H25)</f>
        <v/>
      </c>
      <c r="P25" s="19">
        <f>IF($E25="","",N(K25)*H25)</f>
        <v/>
      </c>
      <c r="Q25" s="17" t="n"/>
      <c r="R25" s="17">
        <f>IF(N25="","",IF(N25&lt;0,"CONFERIR",IF(N25=0,"ACERTADO",IF(M25="","EM CONSIGNAÇÃO",IF(TODAY()&gt;M25,"ACERTO VENCIDO","EM CONSIGNAÇÃO")))))</f>
        <v/>
      </c>
      <c r="S25" s="17" t="n"/>
    </row>
    <row r="26">
      <c r="A26" s="16" t="n"/>
      <c r="B26" s="17" t="n"/>
      <c r="C26" s="17" t="n"/>
      <c r="D26" s="17" t="n"/>
      <c r="E26" s="17" t="n"/>
      <c r="F26" s="17">
        <f>IF($E26="","",IFERROR(INDEX(Produtos!$B$6:$B$305,MATCH($E26,Produtos!$A$6:$A$305,0)),"Código não cadastrado"))</f>
        <v/>
      </c>
      <c r="G26" s="18" t="n"/>
      <c r="H26" s="19">
        <f>IF($E26="","",IFERROR(INDEX(Produtos!$C$6:$C$305,MATCH($E26,Produtos!$A$6:$A$305,0)),0))</f>
        <v/>
      </c>
      <c r="I26" s="17" t="n"/>
      <c r="J26" s="17">
        <f>IF(OR($E26="",D26=""),"",IF(D26=$C$4,"5917","6917"))</f>
        <v/>
      </c>
      <c r="K26" s="18" t="n"/>
      <c r="L26" s="18" t="n"/>
      <c r="M26" s="16" t="n"/>
      <c r="N26" s="18">
        <f>IF(OR($E26="",G26=""),"",G26-N(K26)-N(L26))</f>
        <v/>
      </c>
      <c r="O26" s="19">
        <f>IF(N26="","",N26*H26)</f>
        <v/>
      </c>
      <c r="P26" s="19">
        <f>IF($E26="","",N(K26)*H26)</f>
        <v/>
      </c>
      <c r="Q26" s="17" t="n"/>
      <c r="R26" s="17">
        <f>IF(N26="","",IF(N26&lt;0,"CONFERIR",IF(N26=0,"ACERTADO",IF(M26="","EM CONSIGNAÇÃO",IF(TODAY()&gt;M26,"ACERTO VENCIDO","EM CONSIGNAÇÃO")))))</f>
        <v/>
      </c>
      <c r="S26" s="17" t="n"/>
    </row>
    <row r="27">
      <c r="A27" s="16" t="n"/>
      <c r="B27" s="17" t="n"/>
      <c r="C27" s="17" t="n"/>
      <c r="D27" s="17" t="n"/>
      <c r="E27" s="17" t="n"/>
      <c r="F27" s="17">
        <f>IF($E27="","",IFERROR(INDEX(Produtos!$B$6:$B$305,MATCH($E27,Produtos!$A$6:$A$305,0)),"Código não cadastrado"))</f>
        <v/>
      </c>
      <c r="G27" s="18" t="n"/>
      <c r="H27" s="19">
        <f>IF($E27="","",IFERROR(INDEX(Produtos!$C$6:$C$305,MATCH($E27,Produtos!$A$6:$A$305,0)),0))</f>
        <v/>
      </c>
      <c r="I27" s="17" t="n"/>
      <c r="J27" s="17">
        <f>IF(OR($E27="",D27=""),"",IF(D27=$C$4,"5917","6917"))</f>
        <v/>
      </c>
      <c r="K27" s="18" t="n"/>
      <c r="L27" s="18" t="n"/>
      <c r="M27" s="16" t="n"/>
      <c r="N27" s="18">
        <f>IF(OR($E27="",G27=""),"",G27-N(K27)-N(L27))</f>
        <v/>
      </c>
      <c r="O27" s="19">
        <f>IF(N27="","",N27*H27)</f>
        <v/>
      </c>
      <c r="P27" s="19">
        <f>IF($E27="","",N(K27)*H27)</f>
        <v/>
      </c>
      <c r="Q27" s="17" t="n"/>
      <c r="R27" s="17">
        <f>IF(N27="","",IF(N27&lt;0,"CONFERIR",IF(N27=0,"ACERTADO",IF(M27="","EM CONSIGNAÇÃO",IF(TODAY()&gt;M27,"ACERTO VENCIDO","EM CONSIGNAÇÃO")))))</f>
        <v/>
      </c>
      <c r="S27" s="17" t="n"/>
    </row>
    <row r="28">
      <c r="A28" s="16" t="n"/>
      <c r="B28" s="17" t="n"/>
      <c r="C28" s="17" t="n"/>
      <c r="D28" s="17" t="n"/>
      <c r="E28" s="17" t="n"/>
      <c r="F28" s="17">
        <f>IF($E28="","",IFERROR(INDEX(Produtos!$B$6:$B$305,MATCH($E28,Produtos!$A$6:$A$305,0)),"Código não cadastrado"))</f>
        <v/>
      </c>
      <c r="G28" s="18" t="n"/>
      <c r="H28" s="19">
        <f>IF($E28="","",IFERROR(INDEX(Produtos!$C$6:$C$305,MATCH($E28,Produtos!$A$6:$A$305,0)),0))</f>
        <v/>
      </c>
      <c r="I28" s="17" t="n"/>
      <c r="J28" s="17">
        <f>IF(OR($E28="",D28=""),"",IF(D28=$C$4,"5917","6917"))</f>
        <v/>
      </c>
      <c r="K28" s="18" t="n"/>
      <c r="L28" s="18" t="n"/>
      <c r="M28" s="16" t="n"/>
      <c r="N28" s="18">
        <f>IF(OR($E28="",G28=""),"",G28-N(K28)-N(L28))</f>
        <v/>
      </c>
      <c r="O28" s="19">
        <f>IF(N28="","",N28*H28)</f>
        <v/>
      </c>
      <c r="P28" s="19">
        <f>IF($E28="","",N(K28)*H28)</f>
        <v/>
      </c>
      <c r="Q28" s="17" t="n"/>
      <c r="R28" s="17">
        <f>IF(N28="","",IF(N28&lt;0,"CONFERIR",IF(N28=0,"ACERTADO",IF(M28="","EM CONSIGNAÇÃO",IF(TODAY()&gt;M28,"ACERTO VENCIDO","EM CONSIGNAÇÃO")))))</f>
        <v/>
      </c>
      <c r="S28" s="17" t="n"/>
    </row>
    <row r="29">
      <c r="A29" s="16" t="n"/>
      <c r="B29" s="17" t="n"/>
      <c r="C29" s="17" t="n"/>
      <c r="D29" s="17" t="n"/>
      <c r="E29" s="17" t="n"/>
      <c r="F29" s="17">
        <f>IF($E29="","",IFERROR(INDEX(Produtos!$B$6:$B$305,MATCH($E29,Produtos!$A$6:$A$305,0)),"Código não cadastrado"))</f>
        <v/>
      </c>
      <c r="G29" s="18" t="n"/>
      <c r="H29" s="19">
        <f>IF($E29="","",IFERROR(INDEX(Produtos!$C$6:$C$305,MATCH($E29,Produtos!$A$6:$A$305,0)),0))</f>
        <v/>
      </c>
      <c r="I29" s="17" t="n"/>
      <c r="J29" s="17">
        <f>IF(OR($E29="",D29=""),"",IF(D29=$C$4,"5917","6917"))</f>
        <v/>
      </c>
      <c r="K29" s="18" t="n"/>
      <c r="L29" s="18" t="n"/>
      <c r="M29" s="16" t="n"/>
      <c r="N29" s="18">
        <f>IF(OR($E29="",G29=""),"",G29-N(K29)-N(L29))</f>
        <v/>
      </c>
      <c r="O29" s="19">
        <f>IF(N29="","",N29*H29)</f>
        <v/>
      </c>
      <c r="P29" s="19">
        <f>IF($E29="","",N(K29)*H29)</f>
        <v/>
      </c>
      <c r="Q29" s="17" t="n"/>
      <c r="R29" s="17">
        <f>IF(N29="","",IF(N29&lt;0,"CONFERIR",IF(N29=0,"ACERTADO",IF(M29="","EM CONSIGNAÇÃO",IF(TODAY()&gt;M29,"ACERTO VENCIDO","EM CONSIGNAÇÃO")))))</f>
        <v/>
      </c>
      <c r="S29" s="17" t="n"/>
    </row>
    <row r="30">
      <c r="A30" s="16" t="n"/>
      <c r="B30" s="17" t="n"/>
      <c r="C30" s="17" t="n"/>
      <c r="D30" s="17" t="n"/>
      <c r="E30" s="17" t="n"/>
      <c r="F30" s="17">
        <f>IF($E30="","",IFERROR(INDEX(Produtos!$B$6:$B$305,MATCH($E30,Produtos!$A$6:$A$305,0)),"Código não cadastrado"))</f>
        <v/>
      </c>
      <c r="G30" s="18" t="n"/>
      <c r="H30" s="19">
        <f>IF($E30="","",IFERROR(INDEX(Produtos!$C$6:$C$305,MATCH($E30,Produtos!$A$6:$A$305,0)),0))</f>
        <v/>
      </c>
      <c r="I30" s="17" t="n"/>
      <c r="J30" s="17">
        <f>IF(OR($E30="",D30=""),"",IF(D30=$C$4,"5917","6917"))</f>
        <v/>
      </c>
      <c r="K30" s="18" t="n"/>
      <c r="L30" s="18" t="n"/>
      <c r="M30" s="16" t="n"/>
      <c r="N30" s="18">
        <f>IF(OR($E30="",G30=""),"",G30-N(K30)-N(L30))</f>
        <v/>
      </c>
      <c r="O30" s="19">
        <f>IF(N30="","",N30*H30)</f>
        <v/>
      </c>
      <c r="P30" s="19">
        <f>IF($E30="","",N(K30)*H30)</f>
        <v/>
      </c>
      <c r="Q30" s="17" t="n"/>
      <c r="R30" s="17">
        <f>IF(N30="","",IF(N30&lt;0,"CONFERIR",IF(N30=0,"ACERTADO",IF(M30="","EM CONSIGNAÇÃO",IF(TODAY()&gt;M30,"ACERTO VENCIDO","EM CONSIGNAÇÃO")))))</f>
        <v/>
      </c>
      <c r="S30" s="17" t="n"/>
    </row>
    <row r="31">
      <c r="A31" s="16" t="n"/>
      <c r="B31" s="17" t="n"/>
      <c r="C31" s="17" t="n"/>
      <c r="D31" s="17" t="n"/>
      <c r="E31" s="17" t="n"/>
      <c r="F31" s="17">
        <f>IF($E31="","",IFERROR(INDEX(Produtos!$B$6:$B$305,MATCH($E31,Produtos!$A$6:$A$305,0)),"Código não cadastrado"))</f>
        <v/>
      </c>
      <c r="G31" s="18" t="n"/>
      <c r="H31" s="19">
        <f>IF($E31="","",IFERROR(INDEX(Produtos!$C$6:$C$305,MATCH($E31,Produtos!$A$6:$A$305,0)),0))</f>
        <v/>
      </c>
      <c r="I31" s="17" t="n"/>
      <c r="J31" s="17">
        <f>IF(OR($E31="",D31=""),"",IF(D31=$C$4,"5917","6917"))</f>
        <v/>
      </c>
      <c r="K31" s="18" t="n"/>
      <c r="L31" s="18" t="n"/>
      <c r="M31" s="16" t="n"/>
      <c r="N31" s="18">
        <f>IF(OR($E31="",G31=""),"",G31-N(K31)-N(L31))</f>
        <v/>
      </c>
      <c r="O31" s="19">
        <f>IF(N31="","",N31*H31)</f>
        <v/>
      </c>
      <c r="P31" s="19">
        <f>IF($E31="","",N(K31)*H31)</f>
        <v/>
      </c>
      <c r="Q31" s="17" t="n"/>
      <c r="R31" s="17">
        <f>IF(N31="","",IF(N31&lt;0,"CONFERIR",IF(N31=0,"ACERTADO",IF(M31="","EM CONSIGNAÇÃO",IF(TODAY()&gt;M31,"ACERTO VENCIDO","EM CONSIGNAÇÃO")))))</f>
        <v/>
      </c>
      <c r="S31" s="17" t="n"/>
    </row>
    <row r="32">
      <c r="A32" s="16" t="n"/>
      <c r="B32" s="17" t="n"/>
      <c r="C32" s="17" t="n"/>
      <c r="D32" s="17" t="n"/>
      <c r="E32" s="17" t="n"/>
      <c r="F32" s="17">
        <f>IF($E32="","",IFERROR(INDEX(Produtos!$B$6:$B$305,MATCH($E32,Produtos!$A$6:$A$305,0)),"Código não cadastrado"))</f>
        <v/>
      </c>
      <c r="G32" s="18" t="n"/>
      <c r="H32" s="19">
        <f>IF($E32="","",IFERROR(INDEX(Produtos!$C$6:$C$305,MATCH($E32,Produtos!$A$6:$A$305,0)),0))</f>
        <v/>
      </c>
      <c r="I32" s="17" t="n"/>
      <c r="J32" s="17">
        <f>IF(OR($E32="",D32=""),"",IF(D32=$C$4,"5917","6917"))</f>
        <v/>
      </c>
      <c r="K32" s="18" t="n"/>
      <c r="L32" s="18" t="n"/>
      <c r="M32" s="16" t="n"/>
      <c r="N32" s="18">
        <f>IF(OR($E32="",G32=""),"",G32-N(K32)-N(L32))</f>
        <v/>
      </c>
      <c r="O32" s="19">
        <f>IF(N32="","",N32*H32)</f>
        <v/>
      </c>
      <c r="P32" s="19">
        <f>IF($E32="","",N(K32)*H32)</f>
        <v/>
      </c>
      <c r="Q32" s="17" t="n"/>
      <c r="R32" s="17">
        <f>IF(N32="","",IF(N32&lt;0,"CONFERIR",IF(N32=0,"ACERTADO",IF(M32="","EM CONSIGNAÇÃO",IF(TODAY()&gt;M32,"ACERTO VENCIDO","EM CONSIGNAÇÃO")))))</f>
        <v/>
      </c>
      <c r="S32" s="17" t="n"/>
    </row>
    <row r="33">
      <c r="A33" s="16" t="n"/>
      <c r="B33" s="17" t="n"/>
      <c r="C33" s="17" t="n"/>
      <c r="D33" s="17" t="n"/>
      <c r="E33" s="17" t="n"/>
      <c r="F33" s="17">
        <f>IF($E33="","",IFERROR(INDEX(Produtos!$B$6:$B$305,MATCH($E33,Produtos!$A$6:$A$305,0)),"Código não cadastrado"))</f>
        <v/>
      </c>
      <c r="G33" s="18" t="n"/>
      <c r="H33" s="19">
        <f>IF($E33="","",IFERROR(INDEX(Produtos!$C$6:$C$305,MATCH($E33,Produtos!$A$6:$A$305,0)),0))</f>
        <v/>
      </c>
      <c r="I33" s="17" t="n"/>
      <c r="J33" s="17">
        <f>IF(OR($E33="",D33=""),"",IF(D33=$C$4,"5917","6917"))</f>
        <v/>
      </c>
      <c r="K33" s="18" t="n"/>
      <c r="L33" s="18" t="n"/>
      <c r="M33" s="16" t="n"/>
      <c r="N33" s="18">
        <f>IF(OR($E33="",G33=""),"",G33-N(K33)-N(L33))</f>
        <v/>
      </c>
      <c r="O33" s="19">
        <f>IF(N33="","",N33*H33)</f>
        <v/>
      </c>
      <c r="P33" s="19">
        <f>IF($E33="","",N(K33)*H33)</f>
        <v/>
      </c>
      <c r="Q33" s="17" t="n"/>
      <c r="R33" s="17">
        <f>IF(N33="","",IF(N33&lt;0,"CONFERIR",IF(N33=0,"ACERTADO",IF(M33="","EM CONSIGNAÇÃO",IF(TODAY()&gt;M33,"ACERTO VENCIDO","EM CONSIGNAÇÃO")))))</f>
        <v/>
      </c>
      <c r="S33" s="17" t="n"/>
    </row>
    <row r="34">
      <c r="A34" s="16" t="n"/>
      <c r="B34" s="17" t="n"/>
      <c r="C34" s="17" t="n"/>
      <c r="D34" s="17" t="n"/>
      <c r="E34" s="17" t="n"/>
      <c r="F34" s="17">
        <f>IF($E34="","",IFERROR(INDEX(Produtos!$B$6:$B$305,MATCH($E34,Produtos!$A$6:$A$305,0)),"Código não cadastrado"))</f>
        <v/>
      </c>
      <c r="G34" s="18" t="n"/>
      <c r="H34" s="19">
        <f>IF($E34="","",IFERROR(INDEX(Produtos!$C$6:$C$305,MATCH($E34,Produtos!$A$6:$A$305,0)),0))</f>
        <v/>
      </c>
      <c r="I34" s="17" t="n"/>
      <c r="J34" s="17">
        <f>IF(OR($E34="",D34=""),"",IF(D34=$C$4,"5917","6917"))</f>
        <v/>
      </c>
      <c r="K34" s="18" t="n"/>
      <c r="L34" s="18" t="n"/>
      <c r="M34" s="16" t="n"/>
      <c r="N34" s="18">
        <f>IF(OR($E34="",G34=""),"",G34-N(K34)-N(L34))</f>
        <v/>
      </c>
      <c r="O34" s="19">
        <f>IF(N34="","",N34*H34)</f>
        <v/>
      </c>
      <c r="P34" s="19">
        <f>IF($E34="","",N(K34)*H34)</f>
        <v/>
      </c>
      <c r="Q34" s="17" t="n"/>
      <c r="R34" s="17">
        <f>IF(N34="","",IF(N34&lt;0,"CONFERIR",IF(N34=0,"ACERTADO",IF(M34="","EM CONSIGNAÇÃO",IF(TODAY()&gt;M34,"ACERTO VENCIDO","EM CONSIGNAÇÃO")))))</f>
        <v/>
      </c>
      <c r="S34" s="17" t="n"/>
    </row>
    <row r="35">
      <c r="A35" s="16" t="n"/>
      <c r="B35" s="17" t="n"/>
      <c r="C35" s="17" t="n"/>
      <c r="D35" s="17" t="n"/>
      <c r="E35" s="17" t="n"/>
      <c r="F35" s="17">
        <f>IF($E35="","",IFERROR(INDEX(Produtos!$B$6:$B$305,MATCH($E35,Produtos!$A$6:$A$305,0)),"Código não cadastrado"))</f>
        <v/>
      </c>
      <c r="G35" s="18" t="n"/>
      <c r="H35" s="19">
        <f>IF($E35="","",IFERROR(INDEX(Produtos!$C$6:$C$305,MATCH($E35,Produtos!$A$6:$A$305,0)),0))</f>
        <v/>
      </c>
      <c r="I35" s="17" t="n"/>
      <c r="J35" s="17">
        <f>IF(OR($E35="",D35=""),"",IF(D35=$C$4,"5917","6917"))</f>
        <v/>
      </c>
      <c r="K35" s="18" t="n"/>
      <c r="L35" s="18" t="n"/>
      <c r="M35" s="16" t="n"/>
      <c r="N35" s="18">
        <f>IF(OR($E35="",G35=""),"",G35-N(K35)-N(L35))</f>
        <v/>
      </c>
      <c r="O35" s="19">
        <f>IF(N35="","",N35*H35)</f>
        <v/>
      </c>
      <c r="P35" s="19">
        <f>IF($E35="","",N(K35)*H35)</f>
        <v/>
      </c>
      <c r="Q35" s="17" t="n"/>
      <c r="R35" s="17">
        <f>IF(N35="","",IF(N35&lt;0,"CONFERIR",IF(N35=0,"ACERTADO",IF(M35="","EM CONSIGNAÇÃO",IF(TODAY()&gt;M35,"ACERTO VENCIDO","EM CONSIGNAÇÃO")))))</f>
        <v/>
      </c>
      <c r="S35" s="17" t="n"/>
    </row>
    <row r="36">
      <c r="A36" s="16" t="n"/>
      <c r="B36" s="17" t="n"/>
      <c r="C36" s="17" t="n"/>
      <c r="D36" s="17" t="n"/>
      <c r="E36" s="17" t="n"/>
      <c r="F36" s="17">
        <f>IF($E36="","",IFERROR(INDEX(Produtos!$B$6:$B$305,MATCH($E36,Produtos!$A$6:$A$305,0)),"Código não cadastrado"))</f>
        <v/>
      </c>
      <c r="G36" s="18" t="n"/>
      <c r="H36" s="19">
        <f>IF($E36="","",IFERROR(INDEX(Produtos!$C$6:$C$305,MATCH($E36,Produtos!$A$6:$A$305,0)),0))</f>
        <v/>
      </c>
      <c r="I36" s="17" t="n"/>
      <c r="J36" s="17">
        <f>IF(OR($E36="",D36=""),"",IF(D36=$C$4,"5917","6917"))</f>
        <v/>
      </c>
      <c r="K36" s="18" t="n"/>
      <c r="L36" s="18" t="n"/>
      <c r="M36" s="16" t="n"/>
      <c r="N36" s="18">
        <f>IF(OR($E36="",G36=""),"",G36-N(K36)-N(L36))</f>
        <v/>
      </c>
      <c r="O36" s="19">
        <f>IF(N36="","",N36*H36)</f>
        <v/>
      </c>
      <c r="P36" s="19">
        <f>IF($E36="","",N(K36)*H36)</f>
        <v/>
      </c>
      <c r="Q36" s="17" t="n"/>
      <c r="R36" s="17">
        <f>IF(N36="","",IF(N36&lt;0,"CONFERIR",IF(N36=0,"ACERTADO",IF(M36="","EM CONSIGNAÇÃO",IF(TODAY()&gt;M36,"ACERTO VENCIDO","EM CONSIGNAÇÃO")))))</f>
        <v/>
      </c>
      <c r="S36" s="17" t="n"/>
    </row>
    <row r="37">
      <c r="A37" s="16" t="n"/>
      <c r="B37" s="17" t="n"/>
      <c r="C37" s="17" t="n"/>
      <c r="D37" s="17" t="n"/>
      <c r="E37" s="17" t="n"/>
      <c r="F37" s="17">
        <f>IF($E37="","",IFERROR(INDEX(Produtos!$B$6:$B$305,MATCH($E37,Produtos!$A$6:$A$305,0)),"Código não cadastrado"))</f>
        <v/>
      </c>
      <c r="G37" s="18" t="n"/>
      <c r="H37" s="19">
        <f>IF($E37="","",IFERROR(INDEX(Produtos!$C$6:$C$305,MATCH($E37,Produtos!$A$6:$A$305,0)),0))</f>
        <v/>
      </c>
      <c r="I37" s="17" t="n"/>
      <c r="J37" s="17">
        <f>IF(OR($E37="",D37=""),"",IF(D37=$C$4,"5917","6917"))</f>
        <v/>
      </c>
      <c r="K37" s="18" t="n"/>
      <c r="L37" s="18" t="n"/>
      <c r="M37" s="16" t="n"/>
      <c r="N37" s="18">
        <f>IF(OR($E37="",G37=""),"",G37-N(K37)-N(L37))</f>
        <v/>
      </c>
      <c r="O37" s="19">
        <f>IF(N37="","",N37*H37)</f>
        <v/>
      </c>
      <c r="P37" s="19">
        <f>IF($E37="","",N(K37)*H37)</f>
        <v/>
      </c>
      <c r="Q37" s="17" t="n"/>
      <c r="R37" s="17">
        <f>IF(N37="","",IF(N37&lt;0,"CONFERIR",IF(N37=0,"ACERTADO",IF(M37="","EM CONSIGNAÇÃO",IF(TODAY()&gt;M37,"ACERTO VENCIDO","EM CONSIGNAÇÃO")))))</f>
        <v/>
      </c>
      <c r="S37" s="17" t="n"/>
    </row>
    <row r="38">
      <c r="A38" s="16" t="n"/>
      <c r="B38" s="17" t="n"/>
      <c r="C38" s="17" t="n"/>
      <c r="D38" s="17" t="n"/>
      <c r="E38" s="17" t="n"/>
      <c r="F38" s="17">
        <f>IF($E38="","",IFERROR(INDEX(Produtos!$B$6:$B$305,MATCH($E38,Produtos!$A$6:$A$305,0)),"Código não cadastrado"))</f>
        <v/>
      </c>
      <c r="G38" s="18" t="n"/>
      <c r="H38" s="19">
        <f>IF($E38="","",IFERROR(INDEX(Produtos!$C$6:$C$305,MATCH($E38,Produtos!$A$6:$A$305,0)),0))</f>
        <v/>
      </c>
      <c r="I38" s="17" t="n"/>
      <c r="J38" s="17">
        <f>IF(OR($E38="",D38=""),"",IF(D38=$C$4,"5917","6917"))</f>
        <v/>
      </c>
      <c r="K38" s="18" t="n"/>
      <c r="L38" s="18" t="n"/>
      <c r="M38" s="16" t="n"/>
      <c r="N38" s="18">
        <f>IF(OR($E38="",G38=""),"",G38-N(K38)-N(L38))</f>
        <v/>
      </c>
      <c r="O38" s="19">
        <f>IF(N38="","",N38*H38)</f>
        <v/>
      </c>
      <c r="P38" s="19">
        <f>IF($E38="","",N(K38)*H38)</f>
        <v/>
      </c>
      <c r="Q38" s="17" t="n"/>
      <c r="R38" s="17">
        <f>IF(N38="","",IF(N38&lt;0,"CONFERIR",IF(N38=0,"ACERTADO",IF(M38="","EM CONSIGNAÇÃO",IF(TODAY()&gt;M38,"ACERTO VENCIDO","EM CONSIGNAÇÃO")))))</f>
        <v/>
      </c>
      <c r="S38" s="17" t="n"/>
    </row>
    <row r="39">
      <c r="A39" s="16" t="n"/>
      <c r="B39" s="17" t="n"/>
      <c r="C39" s="17" t="n"/>
      <c r="D39" s="17" t="n"/>
      <c r="E39" s="17" t="n"/>
      <c r="F39" s="17">
        <f>IF($E39="","",IFERROR(INDEX(Produtos!$B$6:$B$305,MATCH($E39,Produtos!$A$6:$A$305,0)),"Código não cadastrado"))</f>
        <v/>
      </c>
      <c r="G39" s="18" t="n"/>
      <c r="H39" s="19">
        <f>IF($E39="","",IFERROR(INDEX(Produtos!$C$6:$C$305,MATCH($E39,Produtos!$A$6:$A$305,0)),0))</f>
        <v/>
      </c>
      <c r="I39" s="17" t="n"/>
      <c r="J39" s="17">
        <f>IF(OR($E39="",D39=""),"",IF(D39=$C$4,"5917","6917"))</f>
        <v/>
      </c>
      <c r="K39" s="18" t="n"/>
      <c r="L39" s="18" t="n"/>
      <c r="M39" s="16" t="n"/>
      <c r="N39" s="18">
        <f>IF(OR($E39="",G39=""),"",G39-N(K39)-N(L39))</f>
        <v/>
      </c>
      <c r="O39" s="19">
        <f>IF(N39="","",N39*H39)</f>
        <v/>
      </c>
      <c r="P39" s="19">
        <f>IF($E39="","",N(K39)*H39)</f>
        <v/>
      </c>
      <c r="Q39" s="17" t="n"/>
      <c r="R39" s="17">
        <f>IF(N39="","",IF(N39&lt;0,"CONFERIR",IF(N39=0,"ACERTADO",IF(M39="","EM CONSIGNAÇÃO",IF(TODAY()&gt;M39,"ACERTO VENCIDO","EM CONSIGNAÇÃO")))))</f>
        <v/>
      </c>
      <c r="S39" s="17" t="n"/>
    </row>
    <row r="40">
      <c r="A40" s="16" t="n"/>
      <c r="B40" s="17" t="n"/>
      <c r="C40" s="17" t="n"/>
      <c r="D40" s="17" t="n"/>
      <c r="E40" s="17" t="n"/>
      <c r="F40" s="17">
        <f>IF($E40="","",IFERROR(INDEX(Produtos!$B$6:$B$305,MATCH($E40,Produtos!$A$6:$A$305,0)),"Código não cadastrado"))</f>
        <v/>
      </c>
      <c r="G40" s="18" t="n"/>
      <c r="H40" s="19">
        <f>IF($E40="","",IFERROR(INDEX(Produtos!$C$6:$C$305,MATCH($E40,Produtos!$A$6:$A$305,0)),0))</f>
        <v/>
      </c>
      <c r="I40" s="17" t="n"/>
      <c r="J40" s="17">
        <f>IF(OR($E40="",D40=""),"",IF(D40=$C$4,"5917","6917"))</f>
        <v/>
      </c>
      <c r="K40" s="18" t="n"/>
      <c r="L40" s="18" t="n"/>
      <c r="M40" s="16" t="n"/>
      <c r="N40" s="18">
        <f>IF(OR($E40="",G40=""),"",G40-N(K40)-N(L40))</f>
        <v/>
      </c>
      <c r="O40" s="19">
        <f>IF(N40="","",N40*H40)</f>
        <v/>
      </c>
      <c r="P40" s="19">
        <f>IF($E40="","",N(K40)*H40)</f>
        <v/>
      </c>
      <c r="Q40" s="17" t="n"/>
      <c r="R40" s="17">
        <f>IF(N40="","",IF(N40&lt;0,"CONFERIR",IF(N40=0,"ACERTADO",IF(M40="","EM CONSIGNAÇÃO",IF(TODAY()&gt;M40,"ACERTO VENCIDO","EM CONSIGNAÇÃO")))))</f>
        <v/>
      </c>
      <c r="S40" s="17" t="n"/>
    </row>
    <row r="41">
      <c r="A41" s="16" t="n"/>
      <c r="B41" s="17" t="n"/>
      <c r="C41" s="17" t="n"/>
      <c r="D41" s="17" t="n"/>
      <c r="E41" s="17" t="n"/>
      <c r="F41" s="17">
        <f>IF($E41="","",IFERROR(INDEX(Produtos!$B$6:$B$305,MATCH($E41,Produtos!$A$6:$A$305,0)),"Código não cadastrado"))</f>
        <v/>
      </c>
      <c r="G41" s="18" t="n"/>
      <c r="H41" s="19">
        <f>IF($E41="","",IFERROR(INDEX(Produtos!$C$6:$C$305,MATCH($E41,Produtos!$A$6:$A$305,0)),0))</f>
        <v/>
      </c>
      <c r="I41" s="17" t="n"/>
      <c r="J41" s="17">
        <f>IF(OR($E41="",D41=""),"",IF(D41=$C$4,"5917","6917"))</f>
        <v/>
      </c>
      <c r="K41" s="18" t="n"/>
      <c r="L41" s="18" t="n"/>
      <c r="M41" s="16" t="n"/>
      <c r="N41" s="18">
        <f>IF(OR($E41="",G41=""),"",G41-N(K41)-N(L41))</f>
        <v/>
      </c>
      <c r="O41" s="19">
        <f>IF(N41="","",N41*H41)</f>
        <v/>
      </c>
      <c r="P41" s="19">
        <f>IF($E41="","",N(K41)*H41)</f>
        <v/>
      </c>
      <c r="Q41" s="17" t="n"/>
      <c r="R41" s="17">
        <f>IF(N41="","",IF(N41&lt;0,"CONFERIR",IF(N41=0,"ACERTADO",IF(M41="","EM CONSIGNAÇÃO",IF(TODAY()&gt;M41,"ACERTO VENCIDO","EM CONSIGNAÇÃO")))))</f>
        <v/>
      </c>
      <c r="S41" s="17" t="n"/>
    </row>
    <row r="42">
      <c r="A42" s="16" t="n"/>
      <c r="B42" s="17" t="n"/>
      <c r="C42" s="17" t="n"/>
      <c r="D42" s="17" t="n"/>
      <c r="E42" s="17" t="n"/>
      <c r="F42" s="17">
        <f>IF($E42="","",IFERROR(INDEX(Produtos!$B$6:$B$305,MATCH($E42,Produtos!$A$6:$A$305,0)),"Código não cadastrado"))</f>
        <v/>
      </c>
      <c r="G42" s="18" t="n"/>
      <c r="H42" s="19">
        <f>IF($E42="","",IFERROR(INDEX(Produtos!$C$6:$C$305,MATCH($E42,Produtos!$A$6:$A$305,0)),0))</f>
        <v/>
      </c>
      <c r="I42" s="17" t="n"/>
      <c r="J42" s="17">
        <f>IF(OR($E42="",D42=""),"",IF(D42=$C$4,"5917","6917"))</f>
        <v/>
      </c>
      <c r="K42" s="18" t="n"/>
      <c r="L42" s="18" t="n"/>
      <c r="M42" s="16" t="n"/>
      <c r="N42" s="18">
        <f>IF(OR($E42="",G42=""),"",G42-N(K42)-N(L42))</f>
        <v/>
      </c>
      <c r="O42" s="19">
        <f>IF(N42="","",N42*H42)</f>
        <v/>
      </c>
      <c r="P42" s="19">
        <f>IF($E42="","",N(K42)*H42)</f>
        <v/>
      </c>
      <c r="Q42" s="17" t="n"/>
      <c r="R42" s="17">
        <f>IF(N42="","",IF(N42&lt;0,"CONFERIR",IF(N42=0,"ACERTADO",IF(M42="","EM CONSIGNAÇÃO",IF(TODAY()&gt;M42,"ACERTO VENCIDO","EM CONSIGNAÇÃO")))))</f>
        <v/>
      </c>
      <c r="S42" s="17" t="n"/>
    </row>
    <row r="43">
      <c r="A43" s="16" t="n"/>
      <c r="B43" s="17" t="n"/>
      <c r="C43" s="17" t="n"/>
      <c r="D43" s="17" t="n"/>
      <c r="E43" s="17" t="n"/>
      <c r="F43" s="17">
        <f>IF($E43="","",IFERROR(INDEX(Produtos!$B$6:$B$305,MATCH($E43,Produtos!$A$6:$A$305,0)),"Código não cadastrado"))</f>
        <v/>
      </c>
      <c r="G43" s="18" t="n"/>
      <c r="H43" s="19">
        <f>IF($E43="","",IFERROR(INDEX(Produtos!$C$6:$C$305,MATCH($E43,Produtos!$A$6:$A$305,0)),0))</f>
        <v/>
      </c>
      <c r="I43" s="17" t="n"/>
      <c r="J43" s="17">
        <f>IF(OR($E43="",D43=""),"",IF(D43=$C$4,"5917","6917"))</f>
        <v/>
      </c>
      <c r="K43" s="18" t="n"/>
      <c r="L43" s="18" t="n"/>
      <c r="M43" s="16" t="n"/>
      <c r="N43" s="18">
        <f>IF(OR($E43="",G43=""),"",G43-N(K43)-N(L43))</f>
        <v/>
      </c>
      <c r="O43" s="19">
        <f>IF(N43="","",N43*H43)</f>
        <v/>
      </c>
      <c r="P43" s="19">
        <f>IF($E43="","",N(K43)*H43)</f>
        <v/>
      </c>
      <c r="Q43" s="17" t="n"/>
      <c r="R43" s="17">
        <f>IF(N43="","",IF(N43&lt;0,"CONFERIR",IF(N43=0,"ACERTADO",IF(M43="","EM CONSIGNAÇÃO",IF(TODAY()&gt;M43,"ACERTO VENCIDO","EM CONSIGNAÇÃO")))))</f>
        <v/>
      </c>
      <c r="S43" s="17" t="n"/>
    </row>
    <row r="44">
      <c r="A44" s="16" t="n"/>
      <c r="B44" s="17" t="n"/>
      <c r="C44" s="17" t="n"/>
      <c r="D44" s="17" t="n"/>
      <c r="E44" s="17" t="n"/>
      <c r="F44" s="17">
        <f>IF($E44="","",IFERROR(INDEX(Produtos!$B$6:$B$305,MATCH($E44,Produtos!$A$6:$A$305,0)),"Código não cadastrado"))</f>
        <v/>
      </c>
      <c r="G44" s="18" t="n"/>
      <c r="H44" s="19">
        <f>IF($E44="","",IFERROR(INDEX(Produtos!$C$6:$C$305,MATCH($E44,Produtos!$A$6:$A$305,0)),0))</f>
        <v/>
      </c>
      <c r="I44" s="17" t="n"/>
      <c r="J44" s="17">
        <f>IF(OR($E44="",D44=""),"",IF(D44=$C$4,"5917","6917"))</f>
        <v/>
      </c>
      <c r="K44" s="18" t="n"/>
      <c r="L44" s="18" t="n"/>
      <c r="M44" s="16" t="n"/>
      <c r="N44" s="18">
        <f>IF(OR($E44="",G44=""),"",G44-N(K44)-N(L44))</f>
        <v/>
      </c>
      <c r="O44" s="19">
        <f>IF(N44="","",N44*H44)</f>
        <v/>
      </c>
      <c r="P44" s="19">
        <f>IF($E44="","",N(K44)*H44)</f>
        <v/>
      </c>
      <c r="Q44" s="17" t="n"/>
      <c r="R44" s="17">
        <f>IF(N44="","",IF(N44&lt;0,"CONFERIR",IF(N44=0,"ACERTADO",IF(M44="","EM CONSIGNAÇÃO",IF(TODAY()&gt;M44,"ACERTO VENCIDO","EM CONSIGNAÇÃO")))))</f>
        <v/>
      </c>
      <c r="S44" s="17" t="n"/>
    </row>
    <row r="45">
      <c r="A45" s="16" t="n"/>
      <c r="B45" s="17" t="n"/>
      <c r="C45" s="17" t="n"/>
      <c r="D45" s="17" t="n"/>
      <c r="E45" s="17" t="n"/>
      <c r="F45" s="17">
        <f>IF($E45="","",IFERROR(INDEX(Produtos!$B$6:$B$305,MATCH($E45,Produtos!$A$6:$A$305,0)),"Código não cadastrado"))</f>
        <v/>
      </c>
      <c r="G45" s="18" t="n"/>
      <c r="H45" s="19">
        <f>IF($E45="","",IFERROR(INDEX(Produtos!$C$6:$C$305,MATCH($E45,Produtos!$A$6:$A$305,0)),0))</f>
        <v/>
      </c>
      <c r="I45" s="17" t="n"/>
      <c r="J45" s="17">
        <f>IF(OR($E45="",D45=""),"",IF(D45=$C$4,"5917","6917"))</f>
        <v/>
      </c>
      <c r="K45" s="18" t="n"/>
      <c r="L45" s="18" t="n"/>
      <c r="M45" s="16" t="n"/>
      <c r="N45" s="18">
        <f>IF(OR($E45="",G45=""),"",G45-N(K45)-N(L45))</f>
        <v/>
      </c>
      <c r="O45" s="19">
        <f>IF(N45="","",N45*H45)</f>
        <v/>
      </c>
      <c r="P45" s="19">
        <f>IF($E45="","",N(K45)*H45)</f>
        <v/>
      </c>
      <c r="Q45" s="17" t="n"/>
      <c r="R45" s="17">
        <f>IF(N45="","",IF(N45&lt;0,"CONFERIR",IF(N45=0,"ACERTADO",IF(M45="","EM CONSIGNAÇÃO",IF(TODAY()&gt;M45,"ACERTO VENCIDO","EM CONSIGNAÇÃO")))))</f>
        <v/>
      </c>
      <c r="S45" s="17" t="n"/>
    </row>
    <row r="46">
      <c r="A46" s="16" t="n"/>
      <c r="B46" s="17" t="n"/>
      <c r="C46" s="17" t="n"/>
      <c r="D46" s="17" t="n"/>
      <c r="E46" s="17" t="n"/>
      <c r="F46" s="17">
        <f>IF($E46="","",IFERROR(INDEX(Produtos!$B$6:$B$305,MATCH($E46,Produtos!$A$6:$A$305,0)),"Código não cadastrado"))</f>
        <v/>
      </c>
      <c r="G46" s="18" t="n"/>
      <c r="H46" s="19">
        <f>IF($E46="","",IFERROR(INDEX(Produtos!$C$6:$C$305,MATCH($E46,Produtos!$A$6:$A$305,0)),0))</f>
        <v/>
      </c>
      <c r="I46" s="17" t="n"/>
      <c r="J46" s="17">
        <f>IF(OR($E46="",D46=""),"",IF(D46=$C$4,"5917","6917"))</f>
        <v/>
      </c>
      <c r="K46" s="18" t="n"/>
      <c r="L46" s="18" t="n"/>
      <c r="M46" s="16" t="n"/>
      <c r="N46" s="18">
        <f>IF(OR($E46="",G46=""),"",G46-N(K46)-N(L46))</f>
        <v/>
      </c>
      <c r="O46" s="19">
        <f>IF(N46="","",N46*H46)</f>
        <v/>
      </c>
      <c r="P46" s="19">
        <f>IF($E46="","",N(K46)*H46)</f>
        <v/>
      </c>
      <c r="Q46" s="17" t="n"/>
      <c r="R46" s="17">
        <f>IF(N46="","",IF(N46&lt;0,"CONFERIR",IF(N46=0,"ACERTADO",IF(M46="","EM CONSIGNAÇÃO",IF(TODAY()&gt;M46,"ACERTO VENCIDO","EM CONSIGNAÇÃO")))))</f>
        <v/>
      </c>
      <c r="S46" s="17" t="n"/>
    </row>
    <row r="47">
      <c r="A47" s="16" t="n"/>
      <c r="B47" s="17" t="n"/>
      <c r="C47" s="17" t="n"/>
      <c r="D47" s="17" t="n"/>
      <c r="E47" s="17" t="n"/>
      <c r="F47" s="17">
        <f>IF($E47="","",IFERROR(INDEX(Produtos!$B$6:$B$305,MATCH($E47,Produtos!$A$6:$A$305,0)),"Código não cadastrado"))</f>
        <v/>
      </c>
      <c r="G47" s="18" t="n"/>
      <c r="H47" s="19">
        <f>IF($E47="","",IFERROR(INDEX(Produtos!$C$6:$C$305,MATCH($E47,Produtos!$A$6:$A$305,0)),0))</f>
        <v/>
      </c>
      <c r="I47" s="17" t="n"/>
      <c r="J47" s="17">
        <f>IF(OR($E47="",D47=""),"",IF(D47=$C$4,"5917","6917"))</f>
        <v/>
      </c>
      <c r="K47" s="18" t="n"/>
      <c r="L47" s="18" t="n"/>
      <c r="M47" s="16" t="n"/>
      <c r="N47" s="18">
        <f>IF(OR($E47="",G47=""),"",G47-N(K47)-N(L47))</f>
        <v/>
      </c>
      <c r="O47" s="19">
        <f>IF(N47="","",N47*H47)</f>
        <v/>
      </c>
      <c r="P47" s="19">
        <f>IF($E47="","",N(K47)*H47)</f>
        <v/>
      </c>
      <c r="Q47" s="17" t="n"/>
      <c r="R47" s="17">
        <f>IF(N47="","",IF(N47&lt;0,"CONFERIR",IF(N47=0,"ACERTADO",IF(M47="","EM CONSIGNAÇÃO",IF(TODAY()&gt;M47,"ACERTO VENCIDO","EM CONSIGNAÇÃO")))))</f>
        <v/>
      </c>
      <c r="S47" s="17" t="n"/>
    </row>
    <row r="48">
      <c r="A48" s="16" t="n"/>
      <c r="B48" s="17" t="n"/>
      <c r="C48" s="17" t="n"/>
      <c r="D48" s="17" t="n"/>
      <c r="E48" s="17" t="n"/>
      <c r="F48" s="17">
        <f>IF($E48="","",IFERROR(INDEX(Produtos!$B$6:$B$305,MATCH($E48,Produtos!$A$6:$A$305,0)),"Código não cadastrado"))</f>
        <v/>
      </c>
      <c r="G48" s="18" t="n"/>
      <c r="H48" s="19">
        <f>IF($E48="","",IFERROR(INDEX(Produtos!$C$6:$C$305,MATCH($E48,Produtos!$A$6:$A$305,0)),0))</f>
        <v/>
      </c>
      <c r="I48" s="17" t="n"/>
      <c r="J48" s="17">
        <f>IF(OR($E48="",D48=""),"",IF(D48=$C$4,"5917","6917"))</f>
        <v/>
      </c>
      <c r="K48" s="18" t="n"/>
      <c r="L48" s="18" t="n"/>
      <c r="M48" s="16" t="n"/>
      <c r="N48" s="18">
        <f>IF(OR($E48="",G48=""),"",G48-N(K48)-N(L48))</f>
        <v/>
      </c>
      <c r="O48" s="19">
        <f>IF(N48="","",N48*H48)</f>
        <v/>
      </c>
      <c r="P48" s="19">
        <f>IF($E48="","",N(K48)*H48)</f>
        <v/>
      </c>
      <c r="Q48" s="17" t="n"/>
      <c r="R48" s="17">
        <f>IF(N48="","",IF(N48&lt;0,"CONFERIR",IF(N48=0,"ACERTADO",IF(M48="","EM CONSIGNAÇÃO",IF(TODAY()&gt;M48,"ACERTO VENCIDO","EM CONSIGNAÇÃO")))))</f>
        <v/>
      </c>
      <c r="S48" s="17" t="n"/>
    </row>
    <row r="49">
      <c r="A49" s="16" t="n"/>
      <c r="B49" s="17" t="n"/>
      <c r="C49" s="17" t="n"/>
      <c r="D49" s="17" t="n"/>
      <c r="E49" s="17" t="n"/>
      <c r="F49" s="17">
        <f>IF($E49="","",IFERROR(INDEX(Produtos!$B$6:$B$305,MATCH($E49,Produtos!$A$6:$A$305,0)),"Código não cadastrado"))</f>
        <v/>
      </c>
      <c r="G49" s="18" t="n"/>
      <c r="H49" s="19">
        <f>IF($E49="","",IFERROR(INDEX(Produtos!$C$6:$C$305,MATCH($E49,Produtos!$A$6:$A$305,0)),0))</f>
        <v/>
      </c>
      <c r="I49" s="17" t="n"/>
      <c r="J49" s="17">
        <f>IF(OR($E49="",D49=""),"",IF(D49=$C$4,"5917","6917"))</f>
        <v/>
      </c>
      <c r="K49" s="18" t="n"/>
      <c r="L49" s="18" t="n"/>
      <c r="M49" s="16" t="n"/>
      <c r="N49" s="18">
        <f>IF(OR($E49="",G49=""),"",G49-N(K49)-N(L49))</f>
        <v/>
      </c>
      <c r="O49" s="19">
        <f>IF(N49="","",N49*H49)</f>
        <v/>
      </c>
      <c r="P49" s="19">
        <f>IF($E49="","",N(K49)*H49)</f>
        <v/>
      </c>
      <c r="Q49" s="17" t="n"/>
      <c r="R49" s="17">
        <f>IF(N49="","",IF(N49&lt;0,"CONFERIR",IF(N49=0,"ACERTADO",IF(M49="","EM CONSIGNAÇÃO",IF(TODAY()&gt;M49,"ACERTO VENCIDO","EM CONSIGNAÇÃO")))))</f>
        <v/>
      </c>
      <c r="S49" s="17" t="n"/>
    </row>
    <row r="50">
      <c r="A50" s="16" t="n"/>
      <c r="B50" s="17" t="n"/>
      <c r="C50" s="17" t="n"/>
      <c r="D50" s="17" t="n"/>
      <c r="E50" s="17" t="n"/>
      <c r="F50" s="17">
        <f>IF($E50="","",IFERROR(INDEX(Produtos!$B$6:$B$305,MATCH($E50,Produtos!$A$6:$A$305,0)),"Código não cadastrado"))</f>
        <v/>
      </c>
      <c r="G50" s="18" t="n"/>
      <c r="H50" s="19">
        <f>IF($E50="","",IFERROR(INDEX(Produtos!$C$6:$C$305,MATCH($E50,Produtos!$A$6:$A$305,0)),0))</f>
        <v/>
      </c>
      <c r="I50" s="17" t="n"/>
      <c r="J50" s="17">
        <f>IF(OR($E50="",D50=""),"",IF(D50=$C$4,"5917","6917"))</f>
        <v/>
      </c>
      <c r="K50" s="18" t="n"/>
      <c r="L50" s="18" t="n"/>
      <c r="M50" s="16" t="n"/>
      <c r="N50" s="18">
        <f>IF(OR($E50="",G50=""),"",G50-N(K50)-N(L50))</f>
        <v/>
      </c>
      <c r="O50" s="19">
        <f>IF(N50="","",N50*H50)</f>
        <v/>
      </c>
      <c r="P50" s="19">
        <f>IF($E50="","",N(K50)*H50)</f>
        <v/>
      </c>
      <c r="Q50" s="17" t="n"/>
      <c r="R50" s="17">
        <f>IF(N50="","",IF(N50&lt;0,"CONFERIR",IF(N50=0,"ACERTADO",IF(M50="","EM CONSIGNAÇÃO",IF(TODAY()&gt;M50,"ACERTO VENCIDO","EM CONSIGNAÇÃO")))))</f>
        <v/>
      </c>
      <c r="S50" s="17" t="n"/>
    </row>
    <row r="51">
      <c r="A51" s="16" t="n"/>
      <c r="B51" s="17" t="n"/>
      <c r="C51" s="17" t="n"/>
      <c r="D51" s="17" t="n"/>
      <c r="E51" s="17" t="n"/>
      <c r="F51" s="17">
        <f>IF($E51="","",IFERROR(INDEX(Produtos!$B$6:$B$305,MATCH($E51,Produtos!$A$6:$A$305,0)),"Código não cadastrado"))</f>
        <v/>
      </c>
      <c r="G51" s="18" t="n"/>
      <c r="H51" s="19">
        <f>IF($E51="","",IFERROR(INDEX(Produtos!$C$6:$C$305,MATCH($E51,Produtos!$A$6:$A$305,0)),0))</f>
        <v/>
      </c>
      <c r="I51" s="17" t="n"/>
      <c r="J51" s="17">
        <f>IF(OR($E51="",D51=""),"",IF(D51=$C$4,"5917","6917"))</f>
        <v/>
      </c>
      <c r="K51" s="18" t="n"/>
      <c r="L51" s="18" t="n"/>
      <c r="M51" s="16" t="n"/>
      <c r="N51" s="18">
        <f>IF(OR($E51="",G51=""),"",G51-N(K51)-N(L51))</f>
        <v/>
      </c>
      <c r="O51" s="19">
        <f>IF(N51="","",N51*H51)</f>
        <v/>
      </c>
      <c r="P51" s="19">
        <f>IF($E51="","",N(K51)*H51)</f>
        <v/>
      </c>
      <c r="Q51" s="17" t="n"/>
      <c r="R51" s="17">
        <f>IF(N51="","",IF(N51&lt;0,"CONFERIR",IF(N51=0,"ACERTADO",IF(M51="","EM CONSIGNAÇÃO",IF(TODAY()&gt;M51,"ACERTO VENCIDO","EM CONSIGNAÇÃO")))))</f>
        <v/>
      </c>
      <c r="S51" s="17" t="n"/>
    </row>
    <row r="52">
      <c r="A52" s="16" t="n"/>
      <c r="B52" s="17" t="n"/>
      <c r="C52" s="17" t="n"/>
      <c r="D52" s="17" t="n"/>
      <c r="E52" s="17" t="n"/>
      <c r="F52" s="17">
        <f>IF($E52="","",IFERROR(INDEX(Produtos!$B$6:$B$305,MATCH($E52,Produtos!$A$6:$A$305,0)),"Código não cadastrado"))</f>
        <v/>
      </c>
      <c r="G52" s="18" t="n"/>
      <c r="H52" s="19">
        <f>IF($E52="","",IFERROR(INDEX(Produtos!$C$6:$C$305,MATCH($E52,Produtos!$A$6:$A$305,0)),0))</f>
        <v/>
      </c>
      <c r="I52" s="17" t="n"/>
      <c r="J52" s="17">
        <f>IF(OR($E52="",D52=""),"",IF(D52=$C$4,"5917","6917"))</f>
        <v/>
      </c>
      <c r="K52" s="18" t="n"/>
      <c r="L52" s="18" t="n"/>
      <c r="M52" s="16" t="n"/>
      <c r="N52" s="18">
        <f>IF(OR($E52="",G52=""),"",G52-N(K52)-N(L52))</f>
        <v/>
      </c>
      <c r="O52" s="19">
        <f>IF(N52="","",N52*H52)</f>
        <v/>
      </c>
      <c r="P52" s="19">
        <f>IF($E52="","",N(K52)*H52)</f>
        <v/>
      </c>
      <c r="Q52" s="17" t="n"/>
      <c r="R52" s="17">
        <f>IF(N52="","",IF(N52&lt;0,"CONFERIR",IF(N52=0,"ACERTADO",IF(M52="","EM CONSIGNAÇÃO",IF(TODAY()&gt;M52,"ACERTO VENCIDO","EM CONSIGNAÇÃO")))))</f>
        <v/>
      </c>
      <c r="S52" s="17" t="n"/>
    </row>
    <row r="53">
      <c r="A53" s="16" t="n"/>
      <c r="B53" s="17" t="n"/>
      <c r="C53" s="17" t="n"/>
      <c r="D53" s="17" t="n"/>
      <c r="E53" s="17" t="n"/>
      <c r="F53" s="17">
        <f>IF($E53="","",IFERROR(INDEX(Produtos!$B$6:$B$305,MATCH($E53,Produtos!$A$6:$A$305,0)),"Código não cadastrado"))</f>
        <v/>
      </c>
      <c r="G53" s="18" t="n"/>
      <c r="H53" s="19">
        <f>IF($E53="","",IFERROR(INDEX(Produtos!$C$6:$C$305,MATCH($E53,Produtos!$A$6:$A$305,0)),0))</f>
        <v/>
      </c>
      <c r="I53" s="17" t="n"/>
      <c r="J53" s="17">
        <f>IF(OR($E53="",D53=""),"",IF(D53=$C$4,"5917","6917"))</f>
        <v/>
      </c>
      <c r="K53" s="18" t="n"/>
      <c r="L53" s="18" t="n"/>
      <c r="M53" s="16" t="n"/>
      <c r="N53" s="18">
        <f>IF(OR($E53="",G53=""),"",G53-N(K53)-N(L53))</f>
        <v/>
      </c>
      <c r="O53" s="19">
        <f>IF(N53="","",N53*H53)</f>
        <v/>
      </c>
      <c r="P53" s="19">
        <f>IF($E53="","",N(K53)*H53)</f>
        <v/>
      </c>
      <c r="Q53" s="17" t="n"/>
      <c r="R53" s="17">
        <f>IF(N53="","",IF(N53&lt;0,"CONFERIR",IF(N53=0,"ACERTADO",IF(M53="","EM CONSIGNAÇÃO",IF(TODAY()&gt;M53,"ACERTO VENCIDO","EM CONSIGNAÇÃO")))))</f>
        <v/>
      </c>
      <c r="S53" s="17" t="n"/>
    </row>
    <row r="54">
      <c r="A54" s="16" t="n"/>
      <c r="B54" s="17" t="n"/>
      <c r="C54" s="17" t="n"/>
      <c r="D54" s="17" t="n"/>
      <c r="E54" s="17" t="n"/>
      <c r="F54" s="17">
        <f>IF($E54="","",IFERROR(INDEX(Produtos!$B$6:$B$305,MATCH($E54,Produtos!$A$6:$A$305,0)),"Código não cadastrado"))</f>
        <v/>
      </c>
      <c r="G54" s="18" t="n"/>
      <c r="H54" s="19">
        <f>IF($E54="","",IFERROR(INDEX(Produtos!$C$6:$C$305,MATCH($E54,Produtos!$A$6:$A$305,0)),0))</f>
        <v/>
      </c>
      <c r="I54" s="17" t="n"/>
      <c r="J54" s="17">
        <f>IF(OR($E54="",D54=""),"",IF(D54=$C$4,"5917","6917"))</f>
        <v/>
      </c>
      <c r="K54" s="18" t="n"/>
      <c r="L54" s="18" t="n"/>
      <c r="M54" s="16" t="n"/>
      <c r="N54" s="18">
        <f>IF(OR($E54="",G54=""),"",G54-N(K54)-N(L54))</f>
        <v/>
      </c>
      <c r="O54" s="19">
        <f>IF(N54="","",N54*H54)</f>
        <v/>
      </c>
      <c r="P54" s="19">
        <f>IF($E54="","",N(K54)*H54)</f>
        <v/>
      </c>
      <c r="Q54" s="17" t="n"/>
      <c r="R54" s="17">
        <f>IF(N54="","",IF(N54&lt;0,"CONFERIR",IF(N54=0,"ACERTADO",IF(M54="","EM CONSIGNAÇÃO",IF(TODAY()&gt;M54,"ACERTO VENCIDO","EM CONSIGNAÇÃO")))))</f>
        <v/>
      </c>
      <c r="S54" s="17" t="n"/>
    </row>
    <row r="55">
      <c r="A55" s="16" t="n"/>
      <c r="B55" s="17" t="n"/>
      <c r="C55" s="17" t="n"/>
      <c r="D55" s="17" t="n"/>
      <c r="E55" s="17" t="n"/>
      <c r="F55" s="17">
        <f>IF($E55="","",IFERROR(INDEX(Produtos!$B$6:$B$305,MATCH($E55,Produtos!$A$6:$A$305,0)),"Código não cadastrado"))</f>
        <v/>
      </c>
      <c r="G55" s="18" t="n"/>
      <c r="H55" s="19">
        <f>IF($E55="","",IFERROR(INDEX(Produtos!$C$6:$C$305,MATCH($E55,Produtos!$A$6:$A$305,0)),0))</f>
        <v/>
      </c>
      <c r="I55" s="17" t="n"/>
      <c r="J55" s="17">
        <f>IF(OR($E55="",D55=""),"",IF(D55=$C$4,"5917","6917"))</f>
        <v/>
      </c>
      <c r="K55" s="18" t="n"/>
      <c r="L55" s="18" t="n"/>
      <c r="M55" s="16" t="n"/>
      <c r="N55" s="18">
        <f>IF(OR($E55="",G55=""),"",G55-N(K55)-N(L55))</f>
        <v/>
      </c>
      <c r="O55" s="19">
        <f>IF(N55="","",N55*H55)</f>
        <v/>
      </c>
      <c r="P55" s="19">
        <f>IF($E55="","",N(K55)*H55)</f>
        <v/>
      </c>
      <c r="Q55" s="17" t="n"/>
      <c r="R55" s="17">
        <f>IF(N55="","",IF(N55&lt;0,"CONFERIR",IF(N55=0,"ACERTADO",IF(M55="","EM CONSIGNAÇÃO",IF(TODAY()&gt;M55,"ACERTO VENCIDO","EM CONSIGNAÇÃO")))))</f>
        <v/>
      </c>
      <c r="S55" s="17" t="n"/>
    </row>
    <row r="56">
      <c r="A56" s="16" t="n"/>
      <c r="B56" s="17" t="n"/>
      <c r="C56" s="17" t="n"/>
      <c r="D56" s="17" t="n"/>
      <c r="E56" s="17" t="n"/>
      <c r="F56" s="17">
        <f>IF($E56="","",IFERROR(INDEX(Produtos!$B$6:$B$305,MATCH($E56,Produtos!$A$6:$A$305,0)),"Código não cadastrado"))</f>
        <v/>
      </c>
      <c r="G56" s="18" t="n"/>
      <c r="H56" s="19">
        <f>IF($E56="","",IFERROR(INDEX(Produtos!$C$6:$C$305,MATCH($E56,Produtos!$A$6:$A$305,0)),0))</f>
        <v/>
      </c>
      <c r="I56" s="17" t="n"/>
      <c r="J56" s="17">
        <f>IF(OR($E56="",D56=""),"",IF(D56=$C$4,"5917","6917"))</f>
        <v/>
      </c>
      <c r="K56" s="18" t="n"/>
      <c r="L56" s="18" t="n"/>
      <c r="M56" s="16" t="n"/>
      <c r="N56" s="18">
        <f>IF(OR($E56="",G56=""),"",G56-N(K56)-N(L56))</f>
        <v/>
      </c>
      <c r="O56" s="19">
        <f>IF(N56="","",N56*H56)</f>
        <v/>
      </c>
      <c r="P56" s="19">
        <f>IF($E56="","",N(K56)*H56)</f>
        <v/>
      </c>
      <c r="Q56" s="17" t="n"/>
      <c r="R56" s="17">
        <f>IF(N56="","",IF(N56&lt;0,"CONFERIR",IF(N56=0,"ACERTADO",IF(M56="","EM CONSIGNAÇÃO",IF(TODAY()&gt;M56,"ACERTO VENCIDO","EM CONSIGNAÇÃO")))))</f>
        <v/>
      </c>
      <c r="S56" s="17" t="n"/>
    </row>
    <row r="57">
      <c r="A57" s="16" t="n"/>
      <c r="B57" s="17" t="n"/>
      <c r="C57" s="17" t="n"/>
      <c r="D57" s="17" t="n"/>
      <c r="E57" s="17" t="n"/>
      <c r="F57" s="17">
        <f>IF($E57="","",IFERROR(INDEX(Produtos!$B$6:$B$305,MATCH($E57,Produtos!$A$6:$A$305,0)),"Código não cadastrado"))</f>
        <v/>
      </c>
      <c r="G57" s="18" t="n"/>
      <c r="H57" s="19">
        <f>IF($E57="","",IFERROR(INDEX(Produtos!$C$6:$C$305,MATCH($E57,Produtos!$A$6:$A$305,0)),0))</f>
        <v/>
      </c>
      <c r="I57" s="17" t="n"/>
      <c r="J57" s="17">
        <f>IF(OR($E57="",D57=""),"",IF(D57=$C$4,"5917","6917"))</f>
        <v/>
      </c>
      <c r="K57" s="18" t="n"/>
      <c r="L57" s="18" t="n"/>
      <c r="M57" s="16" t="n"/>
      <c r="N57" s="18">
        <f>IF(OR($E57="",G57=""),"",G57-N(K57)-N(L57))</f>
        <v/>
      </c>
      <c r="O57" s="19">
        <f>IF(N57="","",N57*H57)</f>
        <v/>
      </c>
      <c r="P57" s="19">
        <f>IF($E57="","",N(K57)*H57)</f>
        <v/>
      </c>
      <c r="Q57" s="17" t="n"/>
      <c r="R57" s="17">
        <f>IF(N57="","",IF(N57&lt;0,"CONFERIR",IF(N57=0,"ACERTADO",IF(M57="","EM CONSIGNAÇÃO",IF(TODAY()&gt;M57,"ACERTO VENCIDO","EM CONSIGNAÇÃO")))))</f>
        <v/>
      </c>
      <c r="S57" s="17" t="n"/>
    </row>
    <row r="58">
      <c r="A58" s="16" t="n"/>
      <c r="B58" s="17" t="n"/>
      <c r="C58" s="17" t="n"/>
      <c r="D58" s="17" t="n"/>
      <c r="E58" s="17" t="n"/>
      <c r="F58" s="17">
        <f>IF($E58="","",IFERROR(INDEX(Produtos!$B$6:$B$305,MATCH($E58,Produtos!$A$6:$A$305,0)),"Código não cadastrado"))</f>
        <v/>
      </c>
      <c r="G58" s="18" t="n"/>
      <c r="H58" s="19">
        <f>IF($E58="","",IFERROR(INDEX(Produtos!$C$6:$C$305,MATCH($E58,Produtos!$A$6:$A$305,0)),0))</f>
        <v/>
      </c>
      <c r="I58" s="17" t="n"/>
      <c r="J58" s="17">
        <f>IF(OR($E58="",D58=""),"",IF(D58=$C$4,"5917","6917"))</f>
        <v/>
      </c>
      <c r="K58" s="18" t="n"/>
      <c r="L58" s="18" t="n"/>
      <c r="M58" s="16" t="n"/>
      <c r="N58" s="18">
        <f>IF(OR($E58="",G58=""),"",G58-N(K58)-N(L58))</f>
        <v/>
      </c>
      <c r="O58" s="19">
        <f>IF(N58="","",N58*H58)</f>
        <v/>
      </c>
      <c r="P58" s="19">
        <f>IF($E58="","",N(K58)*H58)</f>
        <v/>
      </c>
      <c r="Q58" s="17" t="n"/>
      <c r="R58" s="17">
        <f>IF(N58="","",IF(N58&lt;0,"CONFERIR",IF(N58=0,"ACERTADO",IF(M58="","EM CONSIGNAÇÃO",IF(TODAY()&gt;M58,"ACERTO VENCIDO","EM CONSIGNAÇÃO")))))</f>
        <v/>
      </c>
      <c r="S58" s="17" t="n"/>
    </row>
    <row r="59">
      <c r="A59" s="16" t="n"/>
      <c r="B59" s="17" t="n"/>
      <c r="C59" s="17" t="n"/>
      <c r="D59" s="17" t="n"/>
      <c r="E59" s="17" t="n"/>
      <c r="F59" s="17">
        <f>IF($E59="","",IFERROR(INDEX(Produtos!$B$6:$B$305,MATCH($E59,Produtos!$A$6:$A$305,0)),"Código não cadastrado"))</f>
        <v/>
      </c>
      <c r="G59" s="18" t="n"/>
      <c r="H59" s="19">
        <f>IF($E59="","",IFERROR(INDEX(Produtos!$C$6:$C$305,MATCH($E59,Produtos!$A$6:$A$305,0)),0))</f>
        <v/>
      </c>
      <c r="I59" s="17" t="n"/>
      <c r="J59" s="17">
        <f>IF(OR($E59="",D59=""),"",IF(D59=$C$4,"5917","6917"))</f>
        <v/>
      </c>
      <c r="K59" s="18" t="n"/>
      <c r="L59" s="18" t="n"/>
      <c r="M59" s="16" t="n"/>
      <c r="N59" s="18">
        <f>IF(OR($E59="",G59=""),"",G59-N(K59)-N(L59))</f>
        <v/>
      </c>
      <c r="O59" s="19">
        <f>IF(N59="","",N59*H59)</f>
        <v/>
      </c>
      <c r="P59" s="19">
        <f>IF($E59="","",N(K59)*H59)</f>
        <v/>
      </c>
      <c r="Q59" s="17" t="n"/>
      <c r="R59" s="17">
        <f>IF(N59="","",IF(N59&lt;0,"CONFERIR",IF(N59=0,"ACERTADO",IF(M59="","EM CONSIGNAÇÃO",IF(TODAY()&gt;M59,"ACERTO VENCIDO","EM CONSIGNAÇÃO")))))</f>
        <v/>
      </c>
      <c r="S59" s="17" t="n"/>
    </row>
    <row r="60">
      <c r="A60" s="16" t="n"/>
      <c r="B60" s="17" t="n"/>
      <c r="C60" s="17" t="n"/>
      <c r="D60" s="17" t="n"/>
      <c r="E60" s="17" t="n"/>
      <c r="F60" s="17">
        <f>IF($E60="","",IFERROR(INDEX(Produtos!$B$6:$B$305,MATCH($E60,Produtos!$A$6:$A$305,0)),"Código não cadastrado"))</f>
        <v/>
      </c>
      <c r="G60" s="18" t="n"/>
      <c r="H60" s="19">
        <f>IF($E60="","",IFERROR(INDEX(Produtos!$C$6:$C$305,MATCH($E60,Produtos!$A$6:$A$305,0)),0))</f>
        <v/>
      </c>
      <c r="I60" s="17" t="n"/>
      <c r="J60" s="17">
        <f>IF(OR($E60="",D60=""),"",IF(D60=$C$4,"5917","6917"))</f>
        <v/>
      </c>
      <c r="K60" s="18" t="n"/>
      <c r="L60" s="18" t="n"/>
      <c r="M60" s="16" t="n"/>
      <c r="N60" s="18">
        <f>IF(OR($E60="",G60=""),"",G60-N(K60)-N(L60))</f>
        <v/>
      </c>
      <c r="O60" s="19">
        <f>IF(N60="","",N60*H60)</f>
        <v/>
      </c>
      <c r="P60" s="19">
        <f>IF($E60="","",N(K60)*H60)</f>
        <v/>
      </c>
      <c r="Q60" s="17" t="n"/>
      <c r="R60" s="17">
        <f>IF(N60="","",IF(N60&lt;0,"CONFERIR",IF(N60=0,"ACERTADO",IF(M60="","EM CONSIGNAÇÃO",IF(TODAY()&gt;M60,"ACERTO VENCIDO","EM CONSIGNAÇÃO")))))</f>
        <v/>
      </c>
      <c r="S60" s="17" t="n"/>
    </row>
    <row r="61">
      <c r="A61" s="16" t="n"/>
      <c r="B61" s="17" t="n"/>
      <c r="C61" s="17" t="n"/>
      <c r="D61" s="17" t="n"/>
      <c r="E61" s="17" t="n"/>
      <c r="F61" s="17">
        <f>IF($E61="","",IFERROR(INDEX(Produtos!$B$6:$B$305,MATCH($E61,Produtos!$A$6:$A$305,0)),"Código não cadastrado"))</f>
        <v/>
      </c>
      <c r="G61" s="18" t="n"/>
      <c r="H61" s="19">
        <f>IF($E61="","",IFERROR(INDEX(Produtos!$C$6:$C$305,MATCH($E61,Produtos!$A$6:$A$305,0)),0))</f>
        <v/>
      </c>
      <c r="I61" s="17" t="n"/>
      <c r="J61" s="17">
        <f>IF(OR($E61="",D61=""),"",IF(D61=$C$4,"5917","6917"))</f>
        <v/>
      </c>
      <c r="K61" s="18" t="n"/>
      <c r="L61" s="18" t="n"/>
      <c r="M61" s="16" t="n"/>
      <c r="N61" s="18">
        <f>IF(OR($E61="",G61=""),"",G61-N(K61)-N(L61))</f>
        <v/>
      </c>
      <c r="O61" s="19">
        <f>IF(N61="","",N61*H61)</f>
        <v/>
      </c>
      <c r="P61" s="19">
        <f>IF($E61="","",N(K61)*H61)</f>
        <v/>
      </c>
      <c r="Q61" s="17" t="n"/>
      <c r="R61" s="17">
        <f>IF(N61="","",IF(N61&lt;0,"CONFERIR",IF(N61=0,"ACERTADO",IF(M61="","EM CONSIGNAÇÃO",IF(TODAY()&gt;M61,"ACERTO VENCIDO","EM CONSIGNAÇÃO")))))</f>
        <v/>
      </c>
      <c r="S61" s="17" t="n"/>
    </row>
    <row r="62">
      <c r="A62" s="16" t="n"/>
      <c r="B62" s="17" t="n"/>
      <c r="C62" s="17" t="n"/>
      <c r="D62" s="17" t="n"/>
      <c r="E62" s="17" t="n"/>
      <c r="F62" s="17">
        <f>IF($E62="","",IFERROR(INDEX(Produtos!$B$6:$B$305,MATCH($E62,Produtos!$A$6:$A$305,0)),"Código não cadastrado"))</f>
        <v/>
      </c>
      <c r="G62" s="18" t="n"/>
      <c r="H62" s="19">
        <f>IF($E62="","",IFERROR(INDEX(Produtos!$C$6:$C$305,MATCH($E62,Produtos!$A$6:$A$305,0)),0))</f>
        <v/>
      </c>
      <c r="I62" s="17" t="n"/>
      <c r="J62" s="17">
        <f>IF(OR($E62="",D62=""),"",IF(D62=$C$4,"5917","6917"))</f>
        <v/>
      </c>
      <c r="K62" s="18" t="n"/>
      <c r="L62" s="18" t="n"/>
      <c r="M62" s="16" t="n"/>
      <c r="N62" s="18">
        <f>IF(OR($E62="",G62=""),"",G62-N(K62)-N(L62))</f>
        <v/>
      </c>
      <c r="O62" s="19">
        <f>IF(N62="","",N62*H62)</f>
        <v/>
      </c>
      <c r="P62" s="19">
        <f>IF($E62="","",N(K62)*H62)</f>
        <v/>
      </c>
      <c r="Q62" s="17" t="n"/>
      <c r="R62" s="17">
        <f>IF(N62="","",IF(N62&lt;0,"CONFERIR",IF(N62=0,"ACERTADO",IF(M62="","EM CONSIGNAÇÃO",IF(TODAY()&gt;M62,"ACERTO VENCIDO","EM CONSIGNAÇÃO")))))</f>
        <v/>
      </c>
      <c r="S62" s="17" t="n"/>
    </row>
    <row r="63">
      <c r="A63" s="16" t="n"/>
      <c r="B63" s="17" t="n"/>
      <c r="C63" s="17" t="n"/>
      <c r="D63" s="17" t="n"/>
      <c r="E63" s="17" t="n"/>
      <c r="F63" s="17">
        <f>IF($E63="","",IFERROR(INDEX(Produtos!$B$6:$B$305,MATCH($E63,Produtos!$A$6:$A$305,0)),"Código não cadastrado"))</f>
        <v/>
      </c>
      <c r="G63" s="18" t="n"/>
      <c r="H63" s="19">
        <f>IF($E63="","",IFERROR(INDEX(Produtos!$C$6:$C$305,MATCH($E63,Produtos!$A$6:$A$305,0)),0))</f>
        <v/>
      </c>
      <c r="I63" s="17" t="n"/>
      <c r="J63" s="17">
        <f>IF(OR($E63="",D63=""),"",IF(D63=$C$4,"5917","6917"))</f>
        <v/>
      </c>
      <c r="K63" s="18" t="n"/>
      <c r="L63" s="18" t="n"/>
      <c r="M63" s="16" t="n"/>
      <c r="N63" s="18">
        <f>IF(OR($E63="",G63=""),"",G63-N(K63)-N(L63))</f>
        <v/>
      </c>
      <c r="O63" s="19">
        <f>IF(N63="","",N63*H63)</f>
        <v/>
      </c>
      <c r="P63" s="19">
        <f>IF($E63="","",N(K63)*H63)</f>
        <v/>
      </c>
      <c r="Q63" s="17" t="n"/>
      <c r="R63" s="17">
        <f>IF(N63="","",IF(N63&lt;0,"CONFERIR",IF(N63=0,"ACERTADO",IF(M63="","EM CONSIGNAÇÃO",IF(TODAY()&gt;M63,"ACERTO VENCIDO","EM CONSIGNAÇÃO")))))</f>
        <v/>
      </c>
      <c r="S63" s="17" t="n"/>
    </row>
    <row r="64">
      <c r="A64" s="16" t="n"/>
      <c r="B64" s="17" t="n"/>
      <c r="C64" s="17" t="n"/>
      <c r="D64" s="17" t="n"/>
      <c r="E64" s="17" t="n"/>
      <c r="F64" s="17">
        <f>IF($E64="","",IFERROR(INDEX(Produtos!$B$6:$B$305,MATCH($E64,Produtos!$A$6:$A$305,0)),"Código não cadastrado"))</f>
        <v/>
      </c>
      <c r="G64" s="18" t="n"/>
      <c r="H64" s="19">
        <f>IF($E64="","",IFERROR(INDEX(Produtos!$C$6:$C$305,MATCH($E64,Produtos!$A$6:$A$305,0)),0))</f>
        <v/>
      </c>
      <c r="I64" s="17" t="n"/>
      <c r="J64" s="17">
        <f>IF(OR($E64="",D64=""),"",IF(D64=$C$4,"5917","6917"))</f>
        <v/>
      </c>
      <c r="K64" s="18" t="n"/>
      <c r="L64" s="18" t="n"/>
      <c r="M64" s="16" t="n"/>
      <c r="N64" s="18">
        <f>IF(OR($E64="",G64=""),"",G64-N(K64)-N(L64))</f>
        <v/>
      </c>
      <c r="O64" s="19">
        <f>IF(N64="","",N64*H64)</f>
        <v/>
      </c>
      <c r="P64" s="19">
        <f>IF($E64="","",N(K64)*H64)</f>
        <v/>
      </c>
      <c r="Q64" s="17" t="n"/>
      <c r="R64" s="17">
        <f>IF(N64="","",IF(N64&lt;0,"CONFERIR",IF(N64=0,"ACERTADO",IF(M64="","EM CONSIGNAÇÃO",IF(TODAY()&gt;M64,"ACERTO VENCIDO","EM CONSIGNAÇÃO")))))</f>
        <v/>
      </c>
      <c r="S64" s="17" t="n"/>
    </row>
    <row r="65">
      <c r="A65" s="16" t="n"/>
      <c r="B65" s="17" t="n"/>
      <c r="C65" s="17" t="n"/>
      <c r="D65" s="17" t="n"/>
      <c r="E65" s="17" t="n"/>
      <c r="F65" s="17">
        <f>IF($E65="","",IFERROR(INDEX(Produtos!$B$6:$B$305,MATCH($E65,Produtos!$A$6:$A$305,0)),"Código não cadastrado"))</f>
        <v/>
      </c>
      <c r="G65" s="18" t="n"/>
      <c r="H65" s="19">
        <f>IF($E65="","",IFERROR(INDEX(Produtos!$C$6:$C$305,MATCH($E65,Produtos!$A$6:$A$305,0)),0))</f>
        <v/>
      </c>
      <c r="I65" s="17" t="n"/>
      <c r="J65" s="17">
        <f>IF(OR($E65="",D65=""),"",IF(D65=$C$4,"5917","6917"))</f>
        <v/>
      </c>
      <c r="K65" s="18" t="n"/>
      <c r="L65" s="18" t="n"/>
      <c r="M65" s="16" t="n"/>
      <c r="N65" s="18">
        <f>IF(OR($E65="",G65=""),"",G65-N(K65)-N(L65))</f>
        <v/>
      </c>
      <c r="O65" s="19">
        <f>IF(N65="","",N65*H65)</f>
        <v/>
      </c>
      <c r="P65" s="19">
        <f>IF($E65="","",N(K65)*H65)</f>
        <v/>
      </c>
      <c r="Q65" s="17" t="n"/>
      <c r="R65" s="17">
        <f>IF(N65="","",IF(N65&lt;0,"CONFERIR",IF(N65=0,"ACERTADO",IF(M65="","EM CONSIGNAÇÃO",IF(TODAY()&gt;M65,"ACERTO VENCIDO","EM CONSIGNAÇÃO")))))</f>
        <v/>
      </c>
      <c r="S65" s="17" t="n"/>
    </row>
    <row r="66">
      <c r="A66" s="16" t="n"/>
      <c r="B66" s="17" t="n"/>
      <c r="C66" s="17" t="n"/>
      <c r="D66" s="17" t="n"/>
      <c r="E66" s="17" t="n"/>
      <c r="F66" s="17">
        <f>IF($E66="","",IFERROR(INDEX(Produtos!$B$6:$B$305,MATCH($E66,Produtos!$A$6:$A$305,0)),"Código não cadastrado"))</f>
        <v/>
      </c>
      <c r="G66" s="18" t="n"/>
      <c r="H66" s="19">
        <f>IF($E66="","",IFERROR(INDEX(Produtos!$C$6:$C$305,MATCH($E66,Produtos!$A$6:$A$305,0)),0))</f>
        <v/>
      </c>
      <c r="I66" s="17" t="n"/>
      <c r="J66" s="17">
        <f>IF(OR($E66="",D66=""),"",IF(D66=$C$4,"5917","6917"))</f>
        <v/>
      </c>
      <c r="K66" s="18" t="n"/>
      <c r="L66" s="18" t="n"/>
      <c r="M66" s="16" t="n"/>
      <c r="N66" s="18">
        <f>IF(OR($E66="",G66=""),"",G66-N(K66)-N(L66))</f>
        <v/>
      </c>
      <c r="O66" s="19">
        <f>IF(N66="","",N66*H66)</f>
        <v/>
      </c>
      <c r="P66" s="19">
        <f>IF($E66="","",N(K66)*H66)</f>
        <v/>
      </c>
      <c r="Q66" s="17" t="n"/>
      <c r="R66" s="17">
        <f>IF(N66="","",IF(N66&lt;0,"CONFERIR",IF(N66=0,"ACERTADO",IF(M66="","EM CONSIGNAÇÃO",IF(TODAY()&gt;M66,"ACERTO VENCIDO","EM CONSIGNAÇÃO")))))</f>
        <v/>
      </c>
      <c r="S66" s="17" t="n"/>
    </row>
    <row r="67">
      <c r="A67" s="16" t="n"/>
      <c r="B67" s="17" t="n"/>
      <c r="C67" s="17" t="n"/>
      <c r="D67" s="17" t="n"/>
      <c r="E67" s="17" t="n"/>
      <c r="F67" s="17">
        <f>IF($E67="","",IFERROR(INDEX(Produtos!$B$6:$B$305,MATCH($E67,Produtos!$A$6:$A$305,0)),"Código não cadastrado"))</f>
        <v/>
      </c>
      <c r="G67" s="18" t="n"/>
      <c r="H67" s="19">
        <f>IF($E67="","",IFERROR(INDEX(Produtos!$C$6:$C$305,MATCH($E67,Produtos!$A$6:$A$305,0)),0))</f>
        <v/>
      </c>
      <c r="I67" s="17" t="n"/>
      <c r="J67" s="17">
        <f>IF(OR($E67="",D67=""),"",IF(D67=$C$4,"5917","6917"))</f>
        <v/>
      </c>
      <c r="K67" s="18" t="n"/>
      <c r="L67" s="18" t="n"/>
      <c r="M67" s="16" t="n"/>
      <c r="N67" s="18">
        <f>IF(OR($E67="",G67=""),"",G67-N(K67)-N(L67))</f>
        <v/>
      </c>
      <c r="O67" s="19">
        <f>IF(N67="","",N67*H67)</f>
        <v/>
      </c>
      <c r="P67" s="19">
        <f>IF($E67="","",N(K67)*H67)</f>
        <v/>
      </c>
      <c r="Q67" s="17" t="n"/>
      <c r="R67" s="17">
        <f>IF(N67="","",IF(N67&lt;0,"CONFERIR",IF(N67=0,"ACERTADO",IF(M67="","EM CONSIGNAÇÃO",IF(TODAY()&gt;M67,"ACERTO VENCIDO","EM CONSIGNAÇÃO")))))</f>
        <v/>
      </c>
      <c r="S67" s="17" t="n"/>
    </row>
    <row r="68">
      <c r="A68" s="16" t="n"/>
      <c r="B68" s="17" t="n"/>
      <c r="C68" s="17" t="n"/>
      <c r="D68" s="17" t="n"/>
      <c r="E68" s="17" t="n"/>
      <c r="F68" s="17">
        <f>IF($E68="","",IFERROR(INDEX(Produtos!$B$6:$B$305,MATCH($E68,Produtos!$A$6:$A$305,0)),"Código não cadastrado"))</f>
        <v/>
      </c>
      <c r="G68" s="18" t="n"/>
      <c r="H68" s="19">
        <f>IF($E68="","",IFERROR(INDEX(Produtos!$C$6:$C$305,MATCH($E68,Produtos!$A$6:$A$305,0)),0))</f>
        <v/>
      </c>
      <c r="I68" s="17" t="n"/>
      <c r="J68" s="17">
        <f>IF(OR($E68="",D68=""),"",IF(D68=$C$4,"5917","6917"))</f>
        <v/>
      </c>
      <c r="K68" s="18" t="n"/>
      <c r="L68" s="18" t="n"/>
      <c r="M68" s="16" t="n"/>
      <c r="N68" s="18">
        <f>IF(OR($E68="",G68=""),"",G68-N(K68)-N(L68))</f>
        <v/>
      </c>
      <c r="O68" s="19">
        <f>IF(N68="","",N68*H68)</f>
        <v/>
      </c>
      <c r="P68" s="19">
        <f>IF($E68="","",N(K68)*H68)</f>
        <v/>
      </c>
      <c r="Q68" s="17" t="n"/>
      <c r="R68" s="17">
        <f>IF(N68="","",IF(N68&lt;0,"CONFERIR",IF(N68=0,"ACERTADO",IF(M68="","EM CONSIGNAÇÃO",IF(TODAY()&gt;M68,"ACERTO VENCIDO","EM CONSIGNAÇÃO")))))</f>
        <v/>
      </c>
      <c r="S68" s="17" t="n"/>
    </row>
    <row r="69">
      <c r="A69" s="16" t="n"/>
      <c r="B69" s="17" t="n"/>
      <c r="C69" s="17" t="n"/>
      <c r="D69" s="17" t="n"/>
      <c r="E69" s="17" t="n"/>
      <c r="F69" s="17">
        <f>IF($E69="","",IFERROR(INDEX(Produtos!$B$6:$B$305,MATCH($E69,Produtos!$A$6:$A$305,0)),"Código não cadastrado"))</f>
        <v/>
      </c>
      <c r="G69" s="18" t="n"/>
      <c r="H69" s="19">
        <f>IF($E69="","",IFERROR(INDEX(Produtos!$C$6:$C$305,MATCH($E69,Produtos!$A$6:$A$305,0)),0))</f>
        <v/>
      </c>
      <c r="I69" s="17" t="n"/>
      <c r="J69" s="17">
        <f>IF(OR($E69="",D69=""),"",IF(D69=$C$4,"5917","6917"))</f>
        <v/>
      </c>
      <c r="K69" s="18" t="n"/>
      <c r="L69" s="18" t="n"/>
      <c r="M69" s="16" t="n"/>
      <c r="N69" s="18">
        <f>IF(OR($E69="",G69=""),"",G69-N(K69)-N(L69))</f>
        <v/>
      </c>
      <c r="O69" s="19">
        <f>IF(N69="","",N69*H69)</f>
        <v/>
      </c>
      <c r="P69" s="19">
        <f>IF($E69="","",N(K69)*H69)</f>
        <v/>
      </c>
      <c r="Q69" s="17" t="n"/>
      <c r="R69" s="17">
        <f>IF(N69="","",IF(N69&lt;0,"CONFERIR",IF(N69=0,"ACERTADO",IF(M69="","EM CONSIGNAÇÃO",IF(TODAY()&gt;M69,"ACERTO VENCIDO","EM CONSIGNAÇÃO")))))</f>
        <v/>
      </c>
      <c r="S69" s="17" t="n"/>
    </row>
    <row r="70">
      <c r="A70" s="16" t="n"/>
      <c r="B70" s="17" t="n"/>
      <c r="C70" s="17" t="n"/>
      <c r="D70" s="17" t="n"/>
      <c r="E70" s="17" t="n"/>
      <c r="F70" s="17">
        <f>IF($E70="","",IFERROR(INDEX(Produtos!$B$6:$B$305,MATCH($E70,Produtos!$A$6:$A$305,0)),"Código não cadastrado"))</f>
        <v/>
      </c>
      <c r="G70" s="18" t="n"/>
      <c r="H70" s="19">
        <f>IF($E70="","",IFERROR(INDEX(Produtos!$C$6:$C$305,MATCH($E70,Produtos!$A$6:$A$305,0)),0))</f>
        <v/>
      </c>
      <c r="I70" s="17" t="n"/>
      <c r="J70" s="17">
        <f>IF(OR($E70="",D70=""),"",IF(D70=$C$4,"5917","6917"))</f>
        <v/>
      </c>
      <c r="K70" s="18" t="n"/>
      <c r="L70" s="18" t="n"/>
      <c r="M70" s="16" t="n"/>
      <c r="N70" s="18">
        <f>IF(OR($E70="",G70=""),"",G70-N(K70)-N(L70))</f>
        <v/>
      </c>
      <c r="O70" s="19">
        <f>IF(N70="","",N70*H70)</f>
        <v/>
      </c>
      <c r="P70" s="19">
        <f>IF($E70="","",N(K70)*H70)</f>
        <v/>
      </c>
      <c r="Q70" s="17" t="n"/>
      <c r="R70" s="17">
        <f>IF(N70="","",IF(N70&lt;0,"CONFERIR",IF(N70=0,"ACERTADO",IF(M70="","EM CONSIGNAÇÃO",IF(TODAY()&gt;M70,"ACERTO VENCIDO","EM CONSIGNAÇÃO")))))</f>
        <v/>
      </c>
      <c r="S70" s="17" t="n"/>
    </row>
    <row r="71">
      <c r="A71" s="16" t="n"/>
      <c r="B71" s="17" t="n"/>
      <c r="C71" s="17" t="n"/>
      <c r="D71" s="17" t="n"/>
      <c r="E71" s="17" t="n"/>
      <c r="F71" s="17">
        <f>IF($E71="","",IFERROR(INDEX(Produtos!$B$6:$B$305,MATCH($E71,Produtos!$A$6:$A$305,0)),"Código não cadastrado"))</f>
        <v/>
      </c>
      <c r="G71" s="18" t="n"/>
      <c r="H71" s="19">
        <f>IF($E71="","",IFERROR(INDEX(Produtos!$C$6:$C$305,MATCH($E71,Produtos!$A$6:$A$305,0)),0))</f>
        <v/>
      </c>
      <c r="I71" s="17" t="n"/>
      <c r="J71" s="17">
        <f>IF(OR($E71="",D71=""),"",IF(D71=$C$4,"5917","6917"))</f>
        <v/>
      </c>
      <c r="K71" s="18" t="n"/>
      <c r="L71" s="18" t="n"/>
      <c r="M71" s="16" t="n"/>
      <c r="N71" s="18">
        <f>IF(OR($E71="",G71=""),"",G71-N(K71)-N(L71))</f>
        <v/>
      </c>
      <c r="O71" s="19">
        <f>IF(N71="","",N71*H71)</f>
        <v/>
      </c>
      <c r="P71" s="19">
        <f>IF($E71="","",N(K71)*H71)</f>
        <v/>
      </c>
      <c r="Q71" s="17" t="n"/>
      <c r="R71" s="17">
        <f>IF(N71="","",IF(N71&lt;0,"CONFERIR",IF(N71=0,"ACERTADO",IF(M71="","EM CONSIGNAÇÃO",IF(TODAY()&gt;M71,"ACERTO VENCIDO","EM CONSIGNAÇÃO")))))</f>
        <v/>
      </c>
      <c r="S71" s="17" t="n"/>
    </row>
    <row r="72">
      <c r="A72" s="16" t="n"/>
      <c r="B72" s="17" t="n"/>
      <c r="C72" s="17" t="n"/>
      <c r="D72" s="17" t="n"/>
      <c r="E72" s="17" t="n"/>
      <c r="F72" s="17">
        <f>IF($E72="","",IFERROR(INDEX(Produtos!$B$6:$B$305,MATCH($E72,Produtos!$A$6:$A$305,0)),"Código não cadastrado"))</f>
        <v/>
      </c>
      <c r="G72" s="18" t="n"/>
      <c r="H72" s="19">
        <f>IF($E72="","",IFERROR(INDEX(Produtos!$C$6:$C$305,MATCH($E72,Produtos!$A$6:$A$305,0)),0))</f>
        <v/>
      </c>
      <c r="I72" s="17" t="n"/>
      <c r="J72" s="17">
        <f>IF(OR($E72="",D72=""),"",IF(D72=$C$4,"5917","6917"))</f>
        <v/>
      </c>
      <c r="K72" s="18" t="n"/>
      <c r="L72" s="18" t="n"/>
      <c r="M72" s="16" t="n"/>
      <c r="N72" s="18">
        <f>IF(OR($E72="",G72=""),"",G72-N(K72)-N(L72))</f>
        <v/>
      </c>
      <c r="O72" s="19">
        <f>IF(N72="","",N72*H72)</f>
        <v/>
      </c>
      <c r="P72" s="19">
        <f>IF($E72="","",N(K72)*H72)</f>
        <v/>
      </c>
      <c r="Q72" s="17" t="n"/>
      <c r="R72" s="17">
        <f>IF(N72="","",IF(N72&lt;0,"CONFERIR",IF(N72=0,"ACERTADO",IF(M72="","EM CONSIGNAÇÃO",IF(TODAY()&gt;M72,"ACERTO VENCIDO","EM CONSIGNAÇÃO")))))</f>
        <v/>
      </c>
      <c r="S72" s="17" t="n"/>
    </row>
    <row r="73">
      <c r="A73" s="16" t="n"/>
      <c r="B73" s="17" t="n"/>
      <c r="C73" s="17" t="n"/>
      <c r="D73" s="17" t="n"/>
      <c r="E73" s="17" t="n"/>
      <c r="F73" s="17">
        <f>IF($E73="","",IFERROR(INDEX(Produtos!$B$6:$B$305,MATCH($E73,Produtos!$A$6:$A$305,0)),"Código não cadastrado"))</f>
        <v/>
      </c>
      <c r="G73" s="18" t="n"/>
      <c r="H73" s="19">
        <f>IF($E73="","",IFERROR(INDEX(Produtos!$C$6:$C$305,MATCH($E73,Produtos!$A$6:$A$305,0)),0))</f>
        <v/>
      </c>
      <c r="I73" s="17" t="n"/>
      <c r="J73" s="17">
        <f>IF(OR($E73="",D73=""),"",IF(D73=$C$4,"5917","6917"))</f>
        <v/>
      </c>
      <c r="K73" s="18" t="n"/>
      <c r="L73" s="18" t="n"/>
      <c r="M73" s="16" t="n"/>
      <c r="N73" s="18">
        <f>IF(OR($E73="",G73=""),"",G73-N(K73)-N(L73))</f>
        <v/>
      </c>
      <c r="O73" s="19">
        <f>IF(N73="","",N73*H73)</f>
        <v/>
      </c>
      <c r="P73" s="19">
        <f>IF($E73="","",N(K73)*H73)</f>
        <v/>
      </c>
      <c r="Q73" s="17" t="n"/>
      <c r="R73" s="17">
        <f>IF(N73="","",IF(N73&lt;0,"CONFERIR",IF(N73=0,"ACERTADO",IF(M73="","EM CONSIGNAÇÃO",IF(TODAY()&gt;M73,"ACERTO VENCIDO","EM CONSIGNAÇÃO")))))</f>
        <v/>
      </c>
      <c r="S73" s="17" t="n"/>
    </row>
    <row r="74">
      <c r="A74" s="16" t="n"/>
      <c r="B74" s="17" t="n"/>
      <c r="C74" s="17" t="n"/>
      <c r="D74" s="17" t="n"/>
      <c r="E74" s="17" t="n"/>
      <c r="F74" s="17">
        <f>IF($E74="","",IFERROR(INDEX(Produtos!$B$6:$B$305,MATCH($E74,Produtos!$A$6:$A$305,0)),"Código não cadastrado"))</f>
        <v/>
      </c>
      <c r="G74" s="18" t="n"/>
      <c r="H74" s="19">
        <f>IF($E74="","",IFERROR(INDEX(Produtos!$C$6:$C$305,MATCH($E74,Produtos!$A$6:$A$305,0)),0))</f>
        <v/>
      </c>
      <c r="I74" s="17" t="n"/>
      <c r="J74" s="17">
        <f>IF(OR($E74="",D74=""),"",IF(D74=$C$4,"5917","6917"))</f>
        <v/>
      </c>
      <c r="K74" s="18" t="n"/>
      <c r="L74" s="18" t="n"/>
      <c r="M74" s="16" t="n"/>
      <c r="N74" s="18">
        <f>IF(OR($E74="",G74=""),"",G74-N(K74)-N(L74))</f>
        <v/>
      </c>
      <c r="O74" s="19">
        <f>IF(N74="","",N74*H74)</f>
        <v/>
      </c>
      <c r="P74" s="19">
        <f>IF($E74="","",N(K74)*H74)</f>
        <v/>
      </c>
      <c r="Q74" s="17" t="n"/>
      <c r="R74" s="17">
        <f>IF(N74="","",IF(N74&lt;0,"CONFERIR",IF(N74=0,"ACERTADO",IF(M74="","EM CONSIGNAÇÃO",IF(TODAY()&gt;M74,"ACERTO VENCIDO","EM CONSIGNAÇÃO")))))</f>
        <v/>
      </c>
      <c r="S74" s="17" t="n"/>
    </row>
    <row r="75">
      <c r="A75" s="16" t="n"/>
      <c r="B75" s="17" t="n"/>
      <c r="C75" s="17" t="n"/>
      <c r="D75" s="17" t="n"/>
      <c r="E75" s="17" t="n"/>
      <c r="F75" s="17">
        <f>IF($E75="","",IFERROR(INDEX(Produtos!$B$6:$B$305,MATCH($E75,Produtos!$A$6:$A$305,0)),"Código não cadastrado"))</f>
        <v/>
      </c>
      <c r="G75" s="18" t="n"/>
      <c r="H75" s="19">
        <f>IF($E75="","",IFERROR(INDEX(Produtos!$C$6:$C$305,MATCH($E75,Produtos!$A$6:$A$305,0)),0))</f>
        <v/>
      </c>
      <c r="I75" s="17" t="n"/>
      <c r="J75" s="17">
        <f>IF(OR($E75="",D75=""),"",IF(D75=$C$4,"5917","6917"))</f>
        <v/>
      </c>
      <c r="K75" s="18" t="n"/>
      <c r="L75" s="18" t="n"/>
      <c r="M75" s="16" t="n"/>
      <c r="N75" s="18">
        <f>IF(OR($E75="",G75=""),"",G75-N(K75)-N(L75))</f>
        <v/>
      </c>
      <c r="O75" s="19">
        <f>IF(N75="","",N75*H75)</f>
        <v/>
      </c>
      <c r="P75" s="19">
        <f>IF($E75="","",N(K75)*H75)</f>
        <v/>
      </c>
      <c r="Q75" s="17" t="n"/>
      <c r="R75" s="17">
        <f>IF(N75="","",IF(N75&lt;0,"CONFERIR",IF(N75=0,"ACERTADO",IF(M75="","EM CONSIGNAÇÃO",IF(TODAY()&gt;M75,"ACERTO VENCIDO","EM CONSIGNAÇÃO")))))</f>
        <v/>
      </c>
      <c r="S75" s="17" t="n"/>
    </row>
    <row r="76">
      <c r="A76" s="16" t="n"/>
      <c r="B76" s="17" t="n"/>
      <c r="C76" s="17" t="n"/>
      <c r="D76" s="17" t="n"/>
      <c r="E76" s="17" t="n"/>
      <c r="F76" s="17">
        <f>IF($E76="","",IFERROR(INDEX(Produtos!$B$6:$B$305,MATCH($E76,Produtos!$A$6:$A$305,0)),"Código não cadastrado"))</f>
        <v/>
      </c>
      <c r="G76" s="18" t="n"/>
      <c r="H76" s="19">
        <f>IF($E76="","",IFERROR(INDEX(Produtos!$C$6:$C$305,MATCH($E76,Produtos!$A$6:$A$305,0)),0))</f>
        <v/>
      </c>
      <c r="I76" s="17" t="n"/>
      <c r="J76" s="17">
        <f>IF(OR($E76="",D76=""),"",IF(D76=$C$4,"5917","6917"))</f>
        <v/>
      </c>
      <c r="K76" s="18" t="n"/>
      <c r="L76" s="18" t="n"/>
      <c r="M76" s="16" t="n"/>
      <c r="N76" s="18">
        <f>IF(OR($E76="",G76=""),"",G76-N(K76)-N(L76))</f>
        <v/>
      </c>
      <c r="O76" s="19">
        <f>IF(N76="","",N76*H76)</f>
        <v/>
      </c>
      <c r="P76" s="19">
        <f>IF($E76="","",N(K76)*H76)</f>
        <v/>
      </c>
      <c r="Q76" s="17" t="n"/>
      <c r="R76" s="17">
        <f>IF(N76="","",IF(N76&lt;0,"CONFERIR",IF(N76=0,"ACERTADO",IF(M76="","EM CONSIGNAÇÃO",IF(TODAY()&gt;M76,"ACERTO VENCIDO","EM CONSIGNAÇÃO")))))</f>
        <v/>
      </c>
      <c r="S76" s="17" t="n"/>
    </row>
    <row r="77">
      <c r="A77" s="16" t="n"/>
      <c r="B77" s="17" t="n"/>
      <c r="C77" s="17" t="n"/>
      <c r="D77" s="17" t="n"/>
      <c r="E77" s="17" t="n"/>
      <c r="F77" s="17">
        <f>IF($E77="","",IFERROR(INDEX(Produtos!$B$6:$B$305,MATCH($E77,Produtos!$A$6:$A$305,0)),"Código não cadastrado"))</f>
        <v/>
      </c>
      <c r="G77" s="18" t="n"/>
      <c r="H77" s="19">
        <f>IF($E77="","",IFERROR(INDEX(Produtos!$C$6:$C$305,MATCH($E77,Produtos!$A$6:$A$305,0)),0))</f>
        <v/>
      </c>
      <c r="I77" s="17" t="n"/>
      <c r="J77" s="17">
        <f>IF(OR($E77="",D77=""),"",IF(D77=$C$4,"5917","6917"))</f>
        <v/>
      </c>
      <c r="K77" s="18" t="n"/>
      <c r="L77" s="18" t="n"/>
      <c r="M77" s="16" t="n"/>
      <c r="N77" s="18">
        <f>IF(OR($E77="",G77=""),"",G77-N(K77)-N(L77))</f>
        <v/>
      </c>
      <c r="O77" s="19">
        <f>IF(N77="","",N77*H77)</f>
        <v/>
      </c>
      <c r="P77" s="19">
        <f>IF($E77="","",N(K77)*H77)</f>
        <v/>
      </c>
      <c r="Q77" s="17" t="n"/>
      <c r="R77" s="17">
        <f>IF(N77="","",IF(N77&lt;0,"CONFERIR",IF(N77=0,"ACERTADO",IF(M77="","EM CONSIGNAÇÃO",IF(TODAY()&gt;M77,"ACERTO VENCIDO","EM CONSIGNAÇÃO")))))</f>
        <v/>
      </c>
      <c r="S77" s="17" t="n"/>
    </row>
    <row r="78">
      <c r="A78" s="16" t="n"/>
      <c r="B78" s="17" t="n"/>
      <c r="C78" s="17" t="n"/>
      <c r="D78" s="17" t="n"/>
      <c r="E78" s="17" t="n"/>
      <c r="F78" s="17">
        <f>IF($E78="","",IFERROR(INDEX(Produtos!$B$6:$B$305,MATCH($E78,Produtos!$A$6:$A$305,0)),"Código não cadastrado"))</f>
        <v/>
      </c>
      <c r="G78" s="18" t="n"/>
      <c r="H78" s="19">
        <f>IF($E78="","",IFERROR(INDEX(Produtos!$C$6:$C$305,MATCH($E78,Produtos!$A$6:$A$305,0)),0))</f>
        <v/>
      </c>
      <c r="I78" s="17" t="n"/>
      <c r="J78" s="17">
        <f>IF(OR($E78="",D78=""),"",IF(D78=$C$4,"5917","6917"))</f>
        <v/>
      </c>
      <c r="K78" s="18" t="n"/>
      <c r="L78" s="18" t="n"/>
      <c r="M78" s="16" t="n"/>
      <c r="N78" s="18">
        <f>IF(OR($E78="",G78=""),"",G78-N(K78)-N(L78))</f>
        <v/>
      </c>
      <c r="O78" s="19">
        <f>IF(N78="","",N78*H78)</f>
        <v/>
      </c>
      <c r="P78" s="19">
        <f>IF($E78="","",N(K78)*H78)</f>
        <v/>
      </c>
      <c r="Q78" s="17" t="n"/>
      <c r="R78" s="17">
        <f>IF(N78="","",IF(N78&lt;0,"CONFERIR",IF(N78=0,"ACERTADO",IF(M78="","EM CONSIGNAÇÃO",IF(TODAY()&gt;M78,"ACERTO VENCIDO","EM CONSIGNAÇÃO")))))</f>
        <v/>
      </c>
      <c r="S78" s="17" t="n"/>
    </row>
    <row r="79">
      <c r="A79" s="16" t="n"/>
      <c r="B79" s="17" t="n"/>
      <c r="C79" s="17" t="n"/>
      <c r="D79" s="17" t="n"/>
      <c r="E79" s="17" t="n"/>
      <c r="F79" s="17">
        <f>IF($E79="","",IFERROR(INDEX(Produtos!$B$6:$B$305,MATCH($E79,Produtos!$A$6:$A$305,0)),"Código não cadastrado"))</f>
        <v/>
      </c>
      <c r="G79" s="18" t="n"/>
      <c r="H79" s="19">
        <f>IF($E79="","",IFERROR(INDEX(Produtos!$C$6:$C$305,MATCH($E79,Produtos!$A$6:$A$305,0)),0))</f>
        <v/>
      </c>
      <c r="I79" s="17" t="n"/>
      <c r="J79" s="17">
        <f>IF(OR($E79="",D79=""),"",IF(D79=$C$4,"5917","6917"))</f>
        <v/>
      </c>
      <c r="K79" s="18" t="n"/>
      <c r="L79" s="18" t="n"/>
      <c r="M79" s="16" t="n"/>
      <c r="N79" s="18">
        <f>IF(OR($E79="",G79=""),"",G79-N(K79)-N(L79))</f>
        <v/>
      </c>
      <c r="O79" s="19">
        <f>IF(N79="","",N79*H79)</f>
        <v/>
      </c>
      <c r="P79" s="19">
        <f>IF($E79="","",N(K79)*H79)</f>
        <v/>
      </c>
      <c r="Q79" s="17" t="n"/>
      <c r="R79" s="17">
        <f>IF(N79="","",IF(N79&lt;0,"CONFERIR",IF(N79=0,"ACERTADO",IF(M79="","EM CONSIGNAÇÃO",IF(TODAY()&gt;M79,"ACERTO VENCIDO","EM CONSIGNAÇÃO")))))</f>
        <v/>
      </c>
      <c r="S79" s="17" t="n"/>
    </row>
    <row r="80">
      <c r="A80" s="16" t="n"/>
      <c r="B80" s="17" t="n"/>
      <c r="C80" s="17" t="n"/>
      <c r="D80" s="17" t="n"/>
      <c r="E80" s="17" t="n"/>
      <c r="F80" s="17">
        <f>IF($E80="","",IFERROR(INDEX(Produtos!$B$6:$B$305,MATCH($E80,Produtos!$A$6:$A$305,0)),"Código não cadastrado"))</f>
        <v/>
      </c>
      <c r="G80" s="18" t="n"/>
      <c r="H80" s="19">
        <f>IF($E80="","",IFERROR(INDEX(Produtos!$C$6:$C$305,MATCH($E80,Produtos!$A$6:$A$305,0)),0))</f>
        <v/>
      </c>
      <c r="I80" s="17" t="n"/>
      <c r="J80" s="17">
        <f>IF(OR($E80="",D80=""),"",IF(D80=$C$4,"5917","6917"))</f>
        <v/>
      </c>
      <c r="K80" s="18" t="n"/>
      <c r="L80" s="18" t="n"/>
      <c r="M80" s="16" t="n"/>
      <c r="N80" s="18">
        <f>IF(OR($E80="",G80=""),"",G80-N(K80)-N(L80))</f>
        <v/>
      </c>
      <c r="O80" s="19">
        <f>IF(N80="","",N80*H80)</f>
        <v/>
      </c>
      <c r="P80" s="19">
        <f>IF($E80="","",N(K80)*H80)</f>
        <v/>
      </c>
      <c r="Q80" s="17" t="n"/>
      <c r="R80" s="17">
        <f>IF(N80="","",IF(N80&lt;0,"CONFERIR",IF(N80=0,"ACERTADO",IF(M80="","EM CONSIGNAÇÃO",IF(TODAY()&gt;M80,"ACERTO VENCIDO","EM CONSIGNAÇÃO")))))</f>
        <v/>
      </c>
      <c r="S80" s="17" t="n"/>
    </row>
    <row r="81">
      <c r="A81" s="16" t="n"/>
      <c r="B81" s="17" t="n"/>
      <c r="C81" s="17" t="n"/>
      <c r="D81" s="17" t="n"/>
      <c r="E81" s="17" t="n"/>
      <c r="F81" s="17">
        <f>IF($E81="","",IFERROR(INDEX(Produtos!$B$6:$B$305,MATCH($E81,Produtos!$A$6:$A$305,0)),"Código não cadastrado"))</f>
        <v/>
      </c>
      <c r="G81" s="18" t="n"/>
      <c r="H81" s="19">
        <f>IF($E81="","",IFERROR(INDEX(Produtos!$C$6:$C$305,MATCH($E81,Produtos!$A$6:$A$305,0)),0))</f>
        <v/>
      </c>
      <c r="I81" s="17" t="n"/>
      <c r="J81" s="17">
        <f>IF(OR($E81="",D81=""),"",IF(D81=$C$4,"5917","6917"))</f>
        <v/>
      </c>
      <c r="K81" s="18" t="n"/>
      <c r="L81" s="18" t="n"/>
      <c r="M81" s="16" t="n"/>
      <c r="N81" s="18">
        <f>IF(OR($E81="",G81=""),"",G81-N(K81)-N(L81))</f>
        <v/>
      </c>
      <c r="O81" s="19">
        <f>IF(N81="","",N81*H81)</f>
        <v/>
      </c>
      <c r="P81" s="19">
        <f>IF($E81="","",N(K81)*H81)</f>
        <v/>
      </c>
      <c r="Q81" s="17" t="n"/>
      <c r="R81" s="17">
        <f>IF(N81="","",IF(N81&lt;0,"CONFERIR",IF(N81=0,"ACERTADO",IF(M81="","EM CONSIGNAÇÃO",IF(TODAY()&gt;M81,"ACERTO VENCIDO","EM CONSIGNAÇÃO")))))</f>
        <v/>
      </c>
      <c r="S81" s="17" t="n"/>
    </row>
    <row r="82">
      <c r="A82" s="16" t="n"/>
      <c r="B82" s="17" t="n"/>
      <c r="C82" s="17" t="n"/>
      <c r="D82" s="17" t="n"/>
      <c r="E82" s="17" t="n"/>
      <c r="F82" s="17">
        <f>IF($E82="","",IFERROR(INDEX(Produtos!$B$6:$B$305,MATCH($E82,Produtos!$A$6:$A$305,0)),"Código não cadastrado"))</f>
        <v/>
      </c>
      <c r="G82" s="18" t="n"/>
      <c r="H82" s="19">
        <f>IF($E82="","",IFERROR(INDEX(Produtos!$C$6:$C$305,MATCH($E82,Produtos!$A$6:$A$305,0)),0))</f>
        <v/>
      </c>
      <c r="I82" s="17" t="n"/>
      <c r="J82" s="17">
        <f>IF(OR($E82="",D82=""),"",IF(D82=$C$4,"5917","6917"))</f>
        <v/>
      </c>
      <c r="K82" s="18" t="n"/>
      <c r="L82" s="18" t="n"/>
      <c r="M82" s="16" t="n"/>
      <c r="N82" s="18">
        <f>IF(OR($E82="",G82=""),"",G82-N(K82)-N(L82))</f>
        <v/>
      </c>
      <c r="O82" s="19">
        <f>IF(N82="","",N82*H82)</f>
        <v/>
      </c>
      <c r="P82" s="19">
        <f>IF($E82="","",N(K82)*H82)</f>
        <v/>
      </c>
      <c r="Q82" s="17" t="n"/>
      <c r="R82" s="17">
        <f>IF(N82="","",IF(N82&lt;0,"CONFERIR",IF(N82=0,"ACERTADO",IF(M82="","EM CONSIGNAÇÃO",IF(TODAY()&gt;M82,"ACERTO VENCIDO","EM CONSIGNAÇÃO")))))</f>
        <v/>
      </c>
      <c r="S82" s="17" t="n"/>
    </row>
    <row r="83">
      <c r="A83" s="16" t="n"/>
      <c r="B83" s="17" t="n"/>
      <c r="C83" s="17" t="n"/>
      <c r="D83" s="17" t="n"/>
      <c r="E83" s="17" t="n"/>
      <c r="F83" s="17">
        <f>IF($E83="","",IFERROR(INDEX(Produtos!$B$6:$B$305,MATCH($E83,Produtos!$A$6:$A$305,0)),"Código não cadastrado"))</f>
        <v/>
      </c>
      <c r="G83" s="18" t="n"/>
      <c r="H83" s="19">
        <f>IF($E83="","",IFERROR(INDEX(Produtos!$C$6:$C$305,MATCH($E83,Produtos!$A$6:$A$305,0)),0))</f>
        <v/>
      </c>
      <c r="I83" s="17" t="n"/>
      <c r="J83" s="17">
        <f>IF(OR($E83="",D83=""),"",IF(D83=$C$4,"5917","6917"))</f>
        <v/>
      </c>
      <c r="K83" s="18" t="n"/>
      <c r="L83" s="18" t="n"/>
      <c r="M83" s="16" t="n"/>
      <c r="N83" s="18">
        <f>IF(OR($E83="",G83=""),"",G83-N(K83)-N(L83))</f>
        <v/>
      </c>
      <c r="O83" s="19">
        <f>IF(N83="","",N83*H83)</f>
        <v/>
      </c>
      <c r="P83" s="19">
        <f>IF($E83="","",N(K83)*H83)</f>
        <v/>
      </c>
      <c r="Q83" s="17" t="n"/>
      <c r="R83" s="17">
        <f>IF(N83="","",IF(N83&lt;0,"CONFERIR",IF(N83=0,"ACERTADO",IF(M83="","EM CONSIGNAÇÃO",IF(TODAY()&gt;M83,"ACERTO VENCIDO","EM CONSIGNAÇÃO")))))</f>
        <v/>
      </c>
      <c r="S83" s="17" t="n"/>
    </row>
    <row r="84">
      <c r="A84" s="16" t="n"/>
      <c r="B84" s="17" t="n"/>
      <c r="C84" s="17" t="n"/>
      <c r="D84" s="17" t="n"/>
      <c r="E84" s="17" t="n"/>
      <c r="F84" s="17">
        <f>IF($E84="","",IFERROR(INDEX(Produtos!$B$6:$B$305,MATCH($E84,Produtos!$A$6:$A$305,0)),"Código não cadastrado"))</f>
        <v/>
      </c>
      <c r="G84" s="18" t="n"/>
      <c r="H84" s="19">
        <f>IF($E84="","",IFERROR(INDEX(Produtos!$C$6:$C$305,MATCH($E84,Produtos!$A$6:$A$305,0)),0))</f>
        <v/>
      </c>
      <c r="I84" s="17" t="n"/>
      <c r="J84" s="17">
        <f>IF(OR($E84="",D84=""),"",IF(D84=$C$4,"5917","6917"))</f>
        <v/>
      </c>
      <c r="K84" s="18" t="n"/>
      <c r="L84" s="18" t="n"/>
      <c r="M84" s="16" t="n"/>
      <c r="N84" s="18">
        <f>IF(OR($E84="",G84=""),"",G84-N(K84)-N(L84))</f>
        <v/>
      </c>
      <c r="O84" s="19">
        <f>IF(N84="","",N84*H84)</f>
        <v/>
      </c>
      <c r="P84" s="19">
        <f>IF($E84="","",N(K84)*H84)</f>
        <v/>
      </c>
      <c r="Q84" s="17" t="n"/>
      <c r="R84" s="17">
        <f>IF(N84="","",IF(N84&lt;0,"CONFERIR",IF(N84=0,"ACERTADO",IF(M84="","EM CONSIGNAÇÃO",IF(TODAY()&gt;M84,"ACERTO VENCIDO","EM CONSIGNAÇÃO")))))</f>
        <v/>
      </c>
      <c r="S84" s="17" t="n"/>
    </row>
    <row r="85">
      <c r="A85" s="16" t="n"/>
      <c r="B85" s="17" t="n"/>
      <c r="C85" s="17" t="n"/>
      <c r="D85" s="17" t="n"/>
      <c r="E85" s="17" t="n"/>
      <c r="F85" s="17">
        <f>IF($E85="","",IFERROR(INDEX(Produtos!$B$6:$B$305,MATCH($E85,Produtos!$A$6:$A$305,0)),"Código não cadastrado"))</f>
        <v/>
      </c>
      <c r="G85" s="18" t="n"/>
      <c r="H85" s="19">
        <f>IF($E85="","",IFERROR(INDEX(Produtos!$C$6:$C$305,MATCH($E85,Produtos!$A$6:$A$305,0)),0))</f>
        <v/>
      </c>
      <c r="I85" s="17" t="n"/>
      <c r="J85" s="17">
        <f>IF(OR($E85="",D85=""),"",IF(D85=$C$4,"5917","6917"))</f>
        <v/>
      </c>
      <c r="K85" s="18" t="n"/>
      <c r="L85" s="18" t="n"/>
      <c r="M85" s="16" t="n"/>
      <c r="N85" s="18">
        <f>IF(OR($E85="",G85=""),"",G85-N(K85)-N(L85))</f>
        <v/>
      </c>
      <c r="O85" s="19">
        <f>IF(N85="","",N85*H85)</f>
        <v/>
      </c>
      <c r="P85" s="19">
        <f>IF($E85="","",N(K85)*H85)</f>
        <v/>
      </c>
      <c r="Q85" s="17" t="n"/>
      <c r="R85" s="17">
        <f>IF(N85="","",IF(N85&lt;0,"CONFERIR",IF(N85=0,"ACERTADO",IF(M85="","EM CONSIGNAÇÃO",IF(TODAY()&gt;M85,"ACERTO VENCIDO","EM CONSIGNAÇÃO")))))</f>
        <v/>
      </c>
      <c r="S85" s="17" t="n"/>
    </row>
    <row r="86">
      <c r="A86" s="16" t="n"/>
      <c r="B86" s="17" t="n"/>
      <c r="C86" s="17" t="n"/>
      <c r="D86" s="17" t="n"/>
      <c r="E86" s="17" t="n"/>
      <c r="F86" s="17">
        <f>IF($E86="","",IFERROR(INDEX(Produtos!$B$6:$B$305,MATCH($E86,Produtos!$A$6:$A$305,0)),"Código não cadastrado"))</f>
        <v/>
      </c>
      <c r="G86" s="18" t="n"/>
      <c r="H86" s="19">
        <f>IF($E86="","",IFERROR(INDEX(Produtos!$C$6:$C$305,MATCH($E86,Produtos!$A$6:$A$305,0)),0))</f>
        <v/>
      </c>
      <c r="I86" s="17" t="n"/>
      <c r="J86" s="17">
        <f>IF(OR($E86="",D86=""),"",IF(D86=$C$4,"5917","6917"))</f>
        <v/>
      </c>
      <c r="K86" s="18" t="n"/>
      <c r="L86" s="18" t="n"/>
      <c r="M86" s="16" t="n"/>
      <c r="N86" s="18">
        <f>IF(OR($E86="",G86=""),"",G86-N(K86)-N(L86))</f>
        <v/>
      </c>
      <c r="O86" s="19">
        <f>IF(N86="","",N86*H86)</f>
        <v/>
      </c>
      <c r="P86" s="19">
        <f>IF($E86="","",N(K86)*H86)</f>
        <v/>
      </c>
      <c r="Q86" s="17" t="n"/>
      <c r="R86" s="17">
        <f>IF(N86="","",IF(N86&lt;0,"CONFERIR",IF(N86=0,"ACERTADO",IF(M86="","EM CONSIGNAÇÃO",IF(TODAY()&gt;M86,"ACERTO VENCIDO","EM CONSIGNAÇÃO")))))</f>
        <v/>
      </c>
      <c r="S86" s="17" t="n"/>
    </row>
    <row r="87">
      <c r="A87" s="16" t="n"/>
      <c r="B87" s="17" t="n"/>
      <c r="C87" s="17" t="n"/>
      <c r="D87" s="17" t="n"/>
      <c r="E87" s="17" t="n"/>
      <c r="F87" s="17">
        <f>IF($E87="","",IFERROR(INDEX(Produtos!$B$6:$B$305,MATCH($E87,Produtos!$A$6:$A$305,0)),"Código não cadastrado"))</f>
        <v/>
      </c>
      <c r="G87" s="18" t="n"/>
      <c r="H87" s="19">
        <f>IF($E87="","",IFERROR(INDEX(Produtos!$C$6:$C$305,MATCH($E87,Produtos!$A$6:$A$305,0)),0))</f>
        <v/>
      </c>
      <c r="I87" s="17" t="n"/>
      <c r="J87" s="17">
        <f>IF(OR($E87="",D87=""),"",IF(D87=$C$4,"5917","6917"))</f>
        <v/>
      </c>
      <c r="K87" s="18" t="n"/>
      <c r="L87" s="18" t="n"/>
      <c r="M87" s="16" t="n"/>
      <c r="N87" s="18">
        <f>IF(OR($E87="",G87=""),"",G87-N(K87)-N(L87))</f>
        <v/>
      </c>
      <c r="O87" s="19">
        <f>IF(N87="","",N87*H87)</f>
        <v/>
      </c>
      <c r="P87" s="19">
        <f>IF($E87="","",N(K87)*H87)</f>
        <v/>
      </c>
      <c r="Q87" s="17" t="n"/>
      <c r="R87" s="17">
        <f>IF(N87="","",IF(N87&lt;0,"CONFERIR",IF(N87=0,"ACERTADO",IF(M87="","EM CONSIGNAÇÃO",IF(TODAY()&gt;M87,"ACERTO VENCIDO","EM CONSIGNAÇÃO")))))</f>
        <v/>
      </c>
      <c r="S87" s="17" t="n"/>
    </row>
    <row r="88">
      <c r="A88" s="16" t="n"/>
      <c r="B88" s="17" t="n"/>
      <c r="C88" s="17" t="n"/>
      <c r="D88" s="17" t="n"/>
      <c r="E88" s="17" t="n"/>
      <c r="F88" s="17">
        <f>IF($E88="","",IFERROR(INDEX(Produtos!$B$6:$B$305,MATCH($E88,Produtos!$A$6:$A$305,0)),"Código não cadastrado"))</f>
        <v/>
      </c>
      <c r="G88" s="18" t="n"/>
      <c r="H88" s="19">
        <f>IF($E88="","",IFERROR(INDEX(Produtos!$C$6:$C$305,MATCH($E88,Produtos!$A$6:$A$305,0)),0))</f>
        <v/>
      </c>
      <c r="I88" s="17" t="n"/>
      <c r="J88" s="17">
        <f>IF(OR($E88="",D88=""),"",IF(D88=$C$4,"5917","6917"))</f>
        <v/>
      </c>
      <c r="K88" s="18" t="n"/>
      <c r="L88" s="18" t="n"/>
      <c r="M88" s="16" t="n"/>
      <c r="N88" s="18">
        <f>IF(OR($E88="",G88=""),"",G88-N(K88)-N(L88))</f>
        <v/>
      </c>
      <c r="O88" s="19">
        <f>IF(N88="","",N88*H88)</f>
        <v/>
      </c>
      <c r="P88" s="19">
        <f>IF($E88="","",N(K88)*H88)</f>
        <v/>
      </c>
      <c r="Q88" s="17" t="n"/>
      <c r="R88" s="17">
        <f>IF(N88="","",IF(N88&lt;0,"CONFERIR",IF(N88=0,"ACERTADO",IF(M88="","EM CONSIGNAÇÃO",IF(TODAY()&gt;M88,"ACERTO VENCIDO","EM CONSIGNAÇÃO")))))</f>
        <v/>
      </c>
      <c r="S88" s="17" t="n"/>
    </row>
    <row r="89">
      <c r="A89" s="16" t="n"/>
      <c r="B89" s="17" t="n"/>
      <c r="C89" s="17" t="n"/>
      <c r="D89" s="17" t="n"/>
      <c r="E89" s="17" t="n"/>
      <c r="F89" s="17">
        <f>IF($E89="","",IFERROR(INDEX(Produtos!$B$6:$B$305,MATCH($E89,Produtos!$A$6:$A$305,0)),"Código não cadastrado"))</f>
        <v/>
      </c>
      <c r="G89" s="18" t="n"/>
      <c r="H89" s="19">
        <f>IF($E89="","",IFERROR(INDEX(Produtos!$C$6:$C$305,MATCH($E89,Produtos!$A$6:$A$305,0)),0))</f>
        <v/>
      </c>
      <c r="I89" s="17" t="n"/>
      <c r="J89" s="17">
        <f>IF(OR($E89="",D89=""),"",IF(D89=$C$4,"5917","6917"))</f>
        <v/>
      </c>
      <c r="K89" s="18" t="n"/>
      <c r="L89" s="18" t="n"/>
      <c r="M89" s="16" t="n"/>
      <c r="N89" s="18">
        <f>IF(OR($E89="",G89=""),"",G89-N(K89)-N(L89))</f>
        <v/>
      </c>
      <c r="O89" s="19">
        <f>IF(N89="","",N89*H89)</f>
        <v/>
      </c>
      <c r="P89" s="19">
        <f>IF($E89="","",N(K89)*H89)</f>
        <v/>
      </c>
      <c r="Q89" s="17" t="n"/>
      <c r="R89" s="17">
        <f>IF(N89="","",IF(N89&lt;0,"CONFERIR",IF(N89=0,"ACERTADO",IF(M89="","EM CONSIGNAÇÃO",IF(TODAY()&gt;M89,"ACERTO VENCIDO","EM CONSIGNAÇÃO")))))</f>
        <v/>
      </c>
      <c r="S89" s="17" t="n"/>
    </row>
    <row r="90">
      <c r="A90" s="16" t="n"/>
      <c r="B90" s="17" t="n"/>
      <c r="C90" s="17" t="n"/>
      <c r="D90" s="17" t="n"/>
      <c r="E90" s="17" t="n"/>
      <c r="F90" s="17">
        <f>IF($E90="","",IFERROR(INDEX(Produtos!$B$6:$B$305,MATCH($E90,Produtos!$A$6:$A$305,0)),"Código não cadastrado"))</f>
        <v/>
      </c>
      <c r="G90" s="18" t="n"/>
      <c r="H90" s="19">
        <f>IF($E90="","",IFERROR(INDEX(Produtos!$C$6:$C$305,MATCH($E90,Produtos!$A$6:$A$305,0)),0))</f>
        <v/>
      </c>
      <c r="I90" s="17" t="n"/>
      <c r="J90" s="17">
        <f>IF(OR($E90="",D90=""),"",IF(D90=$C$4,"5917","6917"))</f>
        <v/>
      </c>
      <c r="K90" s="18" t="n"/>
      <c r="L90" s="18" t="n"/>
      <c r="M90" s="16" t="n"/>
      <c r="N90" s="18">
        <f>IF(OR($E90="",G90=""),"",G90-N(K90)-N(L90))</f>
        <v/>
      </c>
      <c r="O90" s="19">
        <f>IF(N90="","",N90*H90)</f>
        <v/>
      </c>
      <c r="P90" s="19">
        <f>IF($E90="","",N(K90)*H90)</f>
        <v/>
      </c>
      <c r="Q90" s="17" t="n"/>
      <c r="R90" s="17">
        <f>IF(N90="","",IF(N90&lt;0,"CONFERIR",IF(N90=0,"ACERTADO",IF(M90="","EM CONSIGNAÇÃO",IF(TODAY()&gt;M90,"ACERTO VENCIDO","EM CONSIGNAÇÃO")))))</f>
        <v/>
      </c>
      <c r="S90" s="17" t="n"/>
    </row>
    <row r="91">
      <c r="A91" s="16" t="n"/>
      <c r="B91" s="17" t="n"/>
      <c r="C91" s="17" t="n"/>
      <c r="D91" s="17" t="n"/>
      <c r="E91" s="17" t="n"/>
      <c r="F91" s="17">
        <f>IF($E91="","",IFERROR(INDEX(Produtos!$B$6:$B$305,MATCH($E91,Produtos!$A$6:$A$305,0)),"Código não cadastrado"))</f>
        <v/>
      </c>
      <c r="G91" s="18" t="n"/>
      <c r="H91" s="19">
        <f>IF($E91="","",IFERROR(INDEX(Produtos!$C$6:$C$305,MATCH($E91,Produtos!$A$6:$A$305,0)),0))</f>
        <v/>
      </c>
      <c r="I91" s="17" t="n"/>
      <c r="J91" s="17">
        <f>IF(OR($E91="",D91=""),"",IF(D91=$C$4,"5917","6917"))</f>
        <v/>
      </c>
      <c r="K91" s="18" t="n"/>
      <c r="L91" s="18" t="n"/>
      <c r="M91" s="16" t="n"/>
      <c r="N91" s="18">
        <f>IF(OR($E91="",G91=""),"",G91-N(K91)-N(L91))</f>
        <v/>
      </c>
      <c r="O91" s="19">
        <f>IF(N91="","",N91*H91)</f>
        <v/>
      </c>
      <c r="P91" s="19">
        <f>IF($E91="","",N(K91)*H91)</f>
        <v/>
      </c>
      <c r="Q91" s="17" t="n"/>
      <c r="R91" s="17">
        <f>IF(N91="","",IF(N91&lt;0,"CONFERIR",IF(N91=0,"ACERTADO",IF(M91="","EM CONSIGNAÇÃO",IF(TODAY()&gt;M91,"ACERTO VENCIDO","EM CONSIGNAÇÃO")))))</f>
        <v/>
      </c>
      <c r="S91" s="17" t="n"/>
    </row>
    <row r="92">
      <c r="A92" s="16" t="n"/>
      <c r="B92" s="17" t="n"/>
      <c r="C92" s="17" t="n"/>
      <c r="D92" s="17" t="n"/>
      <c r="E92" s="17" t="n"/>
      <c r="F92" s="17">
        <f>IF($E92="","",IFERROR(INDEX(Produtos!$B$6:$B$305,MATCH($E92,Produtos!$A$6:$A$305,0)),"Código não cadastrado"))</f>
        <v/>
      </c>
      <c r="G92" s="18" t="n"/>
      <c r="H92" s="19">
        <f>IF($E92="","",IFERROR(INDEX(Produtos!$C$6:$C$305,MATCH($E92,Produtos!$A$6:$A$305,0)),0))</f>
        <v/>
      </c>
      <c r="I92" s="17" t="n"/>
      <c r="J92" s="17">
        <f>IF(OR($E92="",D92=""),"",IF(D92=$C$4,"5917","6917"))</f>
        <v/>
      </c>
      <c r="K92" s="18" t="n"/>
      <c r="L92" s="18" t="n"/>
      <c r="M92" s="16" t="n"/>
      <c r="N92" s="18">
        <f>IF(OR($E92="",G92=""),"",G92-N(K92)-N(L92))</f>
        <v/>
      </c>
      <c r="O92" s="19">
        <f>IF(N92="","",N92*H92)</f>
        <v/>
      </c>
      <c r="P92" s="19">
        <f>IF($E92="","",N(K92)*H92)</f>
        <v/>
      </c>
      <c r="Q92" s="17" t="n"/>
      <c r="R92" s="17">
        <f>IF(N92="","",IF(N92&lt;0,"CONFERIR",IF(N92=0,"ACERTADO",IF(M92="","EM CONSIGNAÇÃO",IF(TODAY()&gt;M92,"ACERTO VENCIDO","EM CONSIGNAÇÃO")))))</f>
        <v/>
      </c>
      <c r="S92" s="17" t="n"/>
    </row>
    <row r="93">
      <c r="A93" s="16" t="n"/>
      <c r="B93" s="17" t="n"/>
      <c r="C93" s="17" t="n"/>
      <c r="D93" s="17" t="n"/>
      <c r="E93" s="17" t="n"/>
      <c r="F93" s="17">
        <f>IF($E93="","",IFERROR(INDEX(Produtos!$B$6:$B$305,MATCH($E93,Produtos!$A$6:$A$305,0)),"Código não cadastrado"))</f>
        <v/>
      </c>
      <c r="G93" s="18" t="n"/>
      <c r="H93" s="19">
        <f>IF($E93="","",IFERROR(INDEX(Produtos!$C$6:$C$305,MATCH($E93,Produtos!$A$6:$A$305,0)),0))</f>
        <v/>
      </c>
      <c r="I93" s="17" t="n"/>
      <c r="J93" s="17">
        <f>IF(OR($E93="",D93=""),"",IF(D93=$C$4,"5917","6917"))</f>
        <v/>
      </c>
      <c r="K93" s="18" t="n"/>
      <c r="L93" s="18" t="n"/>
      <c r="M93" s="16" t="n"/>
      <c r="N93" s="18">
        <f>IF(OR($E93="",G93=""),"",G93-N(K93)-N(L93))</f>
        <v/>
      </c>
      <c r="O93" s="19">
        <f>IF(N93="","",N93*H93)</f>
        <v/>
      </c>
      <c r="P93" s="19">
        <f>IF($E93="","",N(K93)*H93)</f>
        <v/>
      </c>
      <c r="Q93" s="17" t="n"/>
      <c r="R93" s="17">
        <f>IF(N93="","",IF(N93&lt;0,"CONFERIR",IF(N93=0,"ACERTADO",IF(M93="","EM CONSIGNAÇÃO",IF(TODAY()&gt;M93,"ACERTO VENCIDO","EM CONSIGNAÇÃO")))))</f>
        <v/>
      </c>
      <c r="S93" s="17" t="n"/>
    </row>
    <row r="94">
      <c r="A94" s="16" t="n"/>
      <c r="B94" s="17" t="n"/>
      <c r="C94" s="17" t="n"/>
      <c r="D94" s="17" t="n"/>
      <c r="E94" s="17" t="n"/>
      <c r="F94" s="17">
        <f>IF($E94="","",IFERROR(INDEX(Produtos!$B$6:$B$305,MATCH($E94,Produtos!$A$6:$A$305,0)),"Código não cadastrado"))</f>
        <v/>
      </c>
      <c r="G94" s="18" t="n"/>
      <c r="H94" s="19">
        <f>IF($E94="","",IFERROR(INDEX(Produtos!$C$6:$C$305,MATCH($E94,Produtos!$A$6:$A$305,0)),0))</f>
        <v/>
      </c>
      <c r="I94" s="17" t="n"/>
      <c r="J94" s="17">
        <f>IF(OR($E94="",D94=""),"",IF(D94=$C$4,"5917","6917"))</f>
        <v/>
      </c>
      <c r="K94" s="18" t="n"/>
      <c r="L94" s="18" t="n"/>
      <c r="M94" s="16" t="n"/>
      <c r="N94" s="18">
        <f>IF(OR($E94="",G94=""),"",G94-N(K94)-N(L94))</f>
        <v/>
      </c>
      <c r="O94" s="19">
        <f>IF(N94="","",N94*H94)</f>
        <v/>
      </c>
      <c r="P94" s="19">
        <f>IF($E94="","",N(K94)*H94)</f>
        <v/>
      </c>
      <c r="Q94" s="17" t="n"/>
      <c r="R94" s="17">
        <f>IF(N94="","",IF(N94&lt;0,"CONFERIR",IF(N94=0,"ACERTADO",IF(M94="","EM CONSIGNAÇÃO",IF(TODAY()&gt;M94,"ACERTO VENCIDO","EM CONSIGNAÇÃO")))))</f>
        <v/>
      </c>
      <c r="S94" s="17" t="n"/>
    </row>
    <row r="95">
      <c r="A95" s="16" t="n"/>
      <c r="B95" s="17" t="n"/>
      <c r="C95" s="17" t="n"/>
      <c r="D95" s="17" t="n"/>
      <c r="E95" s="17" t="n"/>
      <c r="F95" s="17">
        <f>IF($E95="","",IFERROR(INDEX(Produtos!$B$6:$B$305,MATCH($E95,Produtos!$A$6:$A$305,0)),"Código não cadastrado"))</f>
        <v/>
      </c>
      <c r="G95" s="18" t="n"/>
      <c r="H95" s="19">
        <f>IF($E95="","",IFERROR(INDEX(Produtos!$C$6:$C$305,MATCH($E95,Produtos!$A$6:$A$305,0)),0))</f>
        <v/>
      </c>
      <c r="I95" s="17" t="n"/>
      <c r="J95" s="17">
        <f>IF(OR($E95="",D95=""),"",IF(D95=$C$4,"5917","6917"))</f>
        <v/>
      </c>
      <c r="K95" s="18" t="n"/>
      <c r="L95" s="18" t="n"/>
      <c r="M95" s="16" t="n"/>
      <c r="N95" s="18">
        <f>IF(OR($E95="",G95=""),"",G95-N(K95)-N(L95))</f>
        <v/>
      </c>
      <c r="O95" s="19">
        <f>IF(N95="","",N95*H95)</f>
        <v/>
      </c>
      <c r="P95" s="19">
        <f>IF($E95="","",N(K95)*H95)</f>
        <v/>
      </c>
      <c r="Q95" s="17" t="n"/>
      <c r="R95" s="17">
        <f>IF(N95="","",IF(N95&lt;0,"CONFERIR",IF(N95=0,"ACERTADO",IF(M95="","EM CONSIGNAÇÃO",IF(TODAY()&gt;M95,"ACERTO VENCIDO","EM CONSIGNAÇÃO")))))</f>
        <v/>
      </c>
      <c r="S95" s="17" t="n"/>
    </row>
    <row r="96">
      <c r="A96" s="16" t="n"/>
      <c r="B96" s="17" t="n"/>
      <c r="C96" s="17" t="n"/>
      <c r="D96" s="17" t="n"/>
      <c r="E96" s="17" t="n"/>
      <c r="F96" s="17">
        <f>IF($E96="","",IFERROR(INDEX(Produtos!$B$6:$B$305,MATCH($E96,Produtos!$A$6:$A$305,0)),"Código não cadastrado"))</f>
        <v/>
      </c>
      <c r="G96" s="18" t="n"/>
      <c r="H96" s="19">
        <f>IF($E96="","",IFERROR(INDEX(Produtos!$C$6:$C$305,MATCH($E96,Produtos!$A$6:$A$305,0)),0))</f>
        <v/>
      </c>
      <c r="I96" s="17" t="n"/>
      <c r="J96" s="17">
        <f>IF(OR($E96="",D96=""),"",IF(D96=$C$4,"5917","6917"))</f>
        <v/>
      </c>
      <c r="K96" s="18" t="n"/>
      <c r="L96" s="18" t="n"/>
      <c r="M96" s="16" t="n"/>
      <c r="N96" s="18">
        <f>IF(OR($E96="",G96=""),"",G96-N(K96)-N(L96))</f>
        <v/>
      </c>
      <c r="O96" s="19">
        <f>IF(N96="","",N96*H96)</f>
        <v/>
      </c>
      <c r="P96" s="19">
        <f>IF($E96="","",N(K96)*H96)</f>
        <v/>
      </c>
      <c r="Q96" s="17" t="n"/>
      <c r="R96" s="17">
        <f>IF(N96="","",IF(N96&lt;0,"CONFERIR",IF(N96=0,"ACERTADO",IF(M96="","EM CONSIGNAÇÃO",IF(TODAY()&gt;M96,"ACERTO VENCIDO","EM CONSIGNAÇÃO")))))</f>
        <v/>
      </c>
      <c r="S96" s="17" t="n"/>
    </row>
    <row r="97">
      <c r="A97" s="16" t="n"/>
      <c r="B97" s="17" t="n"/>
      <c r="C97" s="17" t="n"/>
      <c r="D97" s="17" t="n"/>
      <c r="E97" s="17" t="n"/>
      <c r="F97" s="17">
        <f>IF($E97="","",IFERROR(INDEX(Produtos!$B$6:$B$305,MATCH($E97,Produtos!$A$6:$A$305,0)),"Código não cadastrado"))</f>
        <v/>
      </c>
      <c r="G97" s="18" t="n"/>
      <c r="H97" s="19">
        <f>IF($E97="","",IFERROR(INDEX(Produtos!$C$6:$C$305,MATCH($E97,Produtos!$A$6:$A$305,0)),0))</f>
        <v/>
      </c>
      <c r="I97" s="17" t="n"/>
      <c r="J97" s="17">
        <f>IF(OR($E97="",D97=""),"",IF(D97=$C$4,"5917","6917"))</f>
        <v/>
      </c>
      <c r="K97" s="18" t="n"/>
      <c r="L97" s="18" t="n"/>
      <c r="M97" s="16" t="n"/>
      <c r="N97" s="18">
        <f>IF(OR($E97="",G97=""),"",G97-N(K97)-N(L97))</f>
        <v/>
      </c>
      <c r="O97" s="19">
        <f>IF(N97="","",N97*H97)</f>
        <v/>
      </c>
      <c r="P97" s="19">
        <f>IF($E97="","",N(K97)*H97)</f>
        <v/>
      </c>
      <c r="Q97" s="17" t="n"/>
      <c r="R97" s="17">
        <f>IF(N97="","",IF(N97&lt;0,"CONFERIR",IF(N97=0,"ACERTADO",IF(M97="","EM CONSIGNAÇÃO",IF(TODAY()&gt;M97,"ACERTO VENCIDO","EM CONSIGNAÇÃO")))))</f>
        <v/>
      </c>
      <c r="S97" s="17" t="n"/>
    </row>
    <row r="98">
      <c r="A98" s="16" t="n"/>
      <c r="B98" s="17" t="n"/>
      <c r="C98" s="17" t="n"/>
      <c r="D98" s="17" t="n"/>
      <c r="E98" s="17" t="n"/>
      <c r="F98" s="17">
        <f>IF($E98="","",IFERROR(INDEX(Produtos!$B$6:$B$305,MATCH($E98,Produtos!$A$6:$A$305,0)),"Código não cadastrado"))</f>
        <v/>
      </c>
      <c r="G98" s="18" t="n"/>
      <c r="H98" s="19">
        <f>IF($E98="","",IFERROR(INDEX(Produtos!$C$6:$C$305,MATCH($E98,Produtos!$A$6:$A$305,0)),0))</f>
        <v/>
      </c>
      <c r="I98" s="17" t="n"/>
      <c r="J98" s="17">
        <f>IF(OR($E98="",D98=""),"",IF(D98=$C$4,"5917","6917"))</f>
        <v/>
      </c>
      <c r="K98" s="18" t="n"/>
      <c r="L98" s="18" t="n"/>
      <c r="M98" s="16" t="n"/>
      <c r="N98" s="18">
        <f>IF(OR($E98="",G98=""),"",G98-N(K98)-N(L98))</f>
        <v/>
      </c>
      <c r="O98" s="19">
        <f>IF(N98="","",N98*H98)</f>
        <v/>
      </c>
      <c r="P98" s="19">
        <f>IF($E98="","",N(K98)*H98)</f>
        <v/>
      </c>
      <c r="Q98" s="17" t="n"/>
      <c r="R98" s="17">
        <f>IF(N98="","",IF(N98&lt;0,"CONFERIR",IF(N98=0,"ACERTADO",IF(M98="","EM CONSIGNAÇÃO",IF(TODAY()&gt;M98,"ACERTO VENCIDO","EM CONSIGNAÇÃO")))))</f>
        <v/>
      </c>
      <c r="S98" s="17" t="n"/>
    </row>
    <row r="99">
      <c r="A99" s="16" t="n"/>
      <c r="B99" s="17" t="n"/>
      <c r="C99" s="17" t="n"/>
      <c r="D99" s="17" t="n"/>
      <c r="E99" s="17" t="n"/>
      <c r="F99" s="17">
        <f>IF($E99="","",IFERROR(INDEX(Produtos!$B$6:$B$305,MATCH($E99,Produtos!$A$6:$A$305,0)),"Código não cadastrado"))</f>
        <v/>
      </c>
      <c r="G99" s="18" t="n"/>
      <c r="H99" s="19">
        <f>IF($E99="","",IFERROR(INDEX(Produtos!$C$6:$C$305,MATCH($E99,Produtos!$A$6:$A$305,0)),0))</f>
        <v/>
      </c>
      <c r="I99" s="17" t="n"/>
      <c r="J99" s="17">
        <f>IF(OR($E99="",D99=""),"",IF(D99=$C$4,"5917","6917"))</f>
        <v/>
      </c>
      <c r="K99" s="18" t="n"/>
      <c r="L99" s="18" t="n"/>
      <c r="M99" s="16" t="n"/>
      <c r="N99" s="18">
        <f>IF(OR($E99="",G99=""),"",G99-N(K99)-N(L99))</f>
        <v/>
      </c>
      <c r="O99" s="19">
        <f>IF(N99="","",N99*H99)</f>
        <v/>
      </c>
      <c r="P99" s="19">
        <f>IF($E99="","",N(K99)*H99)</f>
        <v/>
      </c>
      <c r="Q99" s="17" t="n"/>
      <c r="R99" s="17">
        <f>IF(N99="","",IF(N99&lt;0,"CONFERIR",IF(N99=0,"ACERTADO",IF(M99="","EM CONSIGNAÇÃO",IF(TODAY()&gt;M99,"ACERTO VENCIDO","EM CONSIGNAÇÃO")))))</f>
        <v/>
      </c>
      <c r="S99" s="17" t="n"/>
    </row>
    <row r="100">
      <c r="A100" s="16" t="n"/>
      <c r="B100" s="17" t="n"/>
      <c r="C100" s="17" t="n"/>
      <c r="D100" s="17" t="n"/>
      <c r="E100" s="17" t="n"/>
      <c r="F100" s="17">
        <f>IF($E100="","",IFERROR(INDEX(Produtos!$B$6:$B$305,MATCH($E100,Produtos!$A$6:$A$305,0)),"Código não cadastrado"))</f>
        <v/>
      </c>
      <c r="G100" s="18" t="n"/>
      <c r="H100" s="19">
        <f>IF($E100="","",IFERROR(INDEX(Produtos!$C$6:$C$305,MATCH($E100,Produtos!$A$6:$A$305,0)),0))</f>
        <v/>
      </c>
      <c r="I100" s="17" t="n"/>
      <c r="J100" s="17">
        <f>IF(OR($E100="",D100=""),"",IF(D100=$C$4,"5917","6917"))</f>
        <v/>
      </c>
      <c r="K100" s="18" t="n"/>
      <c r="L100" s="18" t="n"/>
      <c r="M100" s="16" t="n"/>
      <c r="N100" s="18">
        <f>IF(OR($E100="",G100=""),"",G100-N(K100)-N(L100))</f>
        <v/>
      </c>
      <c r="O100" s="19">
        <f>IF(N100="","",N100*H100)</f>
        <v/>
      </c>
      <c r="P100" s="19">
        <f>IF($E100="","",N(K100)*H100)</f>
        <v/>
      </c>
      <c r="Q100" s="17" t="n"/>
      <c r="R100" s="17">
        <f>IF(N100="","",IF(N100&lt;0,"CONFERIR",IF(N100=0,"ACERTADO",IF(M100="","EM CONSIGNAÇÃO",IF(TODAY()&gt;M100,"ACERTO VENCIDO","EM CONSIGNAÇÃO")))))</f>
        <v/>
      </c>
      <c r="S100" s="17" t="n"/>
    </row>
    <row r="101">
      <c r="A101" s="16" t="n"/>
      <c r="B101" s="17" t="n"/>
      <c r="C101" s="17" t="n"/>
      <c r="D101" s="17" t="n"/>
      <c r="E101" s="17" t="n"/>
      <c r="F101" s="17">
        <f>IF($E101="","",IFERROR(INDEX(Produtos!$B$6:$B$305,MATCH($E101,Produtos!$A$6:$A$305,0)),"Código não cadastrado"))</f>
        <v/>
      </c>
      <c r="G101" s="18" t="n"/>
      <c r="H101" s="19">
        <f>IF($E101="","",IFERROR(INDEX(Produtos!$C$6:$C$305,MATCH($E101,Produtos!$A$6:$A$305,0)),0))</f>
        <v/>
      </c>
      <c r="I101" s="17" t="n"/>
      <c r="J101" s="17">
        <f>IF(OR($E101="",D101=""),"",IF(D101=$C$4,"5917","6917"))</f>
        <v/>
      </c>
      <c r="K101" s="18" t="n"/>
      <c r="L101" s="18" t="n"/>
      <c r="M101" s="16" t="n"/>
      <c r="N101" s="18">
        <f>IF(OR($E101="",G101=""),"",G101-N(K101)-N(L101))</f>
        <v/>
      </c>
      <c r="O101" s="19">
        <f>IF(N101="","",N101*H101)</f>
        <v/>
      </c>
      <c r="P101" s="19">
        <f>IF($E101="","",N(K101)*H101)</f>
        <v/>
      </c>
      <c r="Q101" s="17" t="n"/>
      <c r="R101" s="17">
        <f>IF(N101="","",IF(N101&lt;0,"CONFERIR",IF(N101=0,"ACERTADO",IF(M101="","EM CONSIGNAÇÃO",IF(TODAY()&gt;M101,"ACERTO VENCIDO","EM CONSIGNAÇÃO")))))</f>
        <v/>
      </c>
      <c r="S101" s="17" t="n"/>
    </row>
    <row r="102">
      <c r="A102" s="16" t="n"/>
      <c r="B102" s="17" t="n"/>
      <c r="C102" s="17" t="n"/>
      <c r="D102" s="17" t="n"/>
      <c r="E102" s="17" t="n"/>
      <c r="F102" s="17">
        <f>IF($E102="","",IFERROR(INDEX(Produtos!$B$6:$B$305,MATCH($E102,Produtos!$A$6:$A$305,0)),"Código não cadastrado"))</f>
        <v/>
      </c>
      <c r="G102" s="18" t="n"/>
      <c r="H102" s="19">
        <f>IF($E102="","",IFERROR(INDEX(Produtos!$C$6:$C$305,MATCH($E102,Produtos!$A$6:$A$305,0)),0))</f>
        <v/>
      </c>
      <c r="I102" s="17" t="n"/>
      <c r="J102" s="17">
        <f>IF(OR($E102="",D102=""),"",IF(D102=$C$4,"5917","6917"))</f>
        <v/>
      </c>
      <c r="K102" s="18" t="n"/>
      <c r="L102" s="18" t="n"/>
      <c r="M102" s="16" t="n"/>
      <c r="N102" s="18">
        <f>IF(OR($E102="",G102=""),"",G102-N(K102)-N(L102))</f>
        <v/>
      </c>
      <c r="O102" s="19">
        <f>IF(N102="","",N102*H102)</f>
        <v/>
      </c>
      <c r="P102" s="19">
        <f>IF($E102="","",N(K102)*H102)</f>
        <v/>
      </c>
      <c r="Q102" s="17" t="n"/>
      <c r="R102" s="17">
        <f>IF(N102="","",IF(N102&lt;0,"CONFERIR",IF(N102=0,"ACERTADO",IF(M102="","EM CONSIGNAÇÃO",IF(TODAY()&gt;M102,"ACERTO VENCIDO","EM CONSIGNAÇÃO")))))</f>
        <v/>
      </c>
      <c r="S102" s="17" t="n"/>
    </row>
    <row r="103">
      <c r="A103" s="16" t="n"/>
      <c r="B103" s="17" t="n"/>
      <c r="C103" s="17" t="n"/>
      <c r="D103" s="17" t="n"/>
      <c r="E103" s="17" t="n"/>
      <c r="F103" s="17">
        <f>IF($E103="","",IFERROR(INDEX(Produtos!$B$6:$B$305,MATCH($E103,Produtos!$A$6:$A$305,0)),"Código não cadastrado"))</f>
        <v/>
      </c>
      <c r="G103" s="18" t="n"/>
      <c r="H103" s="19">
        <f>IF($E103="","",IFERROR(INDEX(Produtos!$C$6:$C$305,MATCH($E103,Produtos!$A$6:$A$305,0)),0))</f>
        <v/>
      </c>
      <c r="I103" s="17" t="n"/>
      <c r="J103" s="17">
        <f>IF(OR($E103="",D103=""),"",IF(D103=$C$4,"5917","6917"))</f>
        <v/>
      </c>
      <c r="K103" s="18" t="n"/>
      <c r="L103" s="18" t="n"/>
      <c r="M103" s="16" t="n"/>
      <c r="N103" s="18">
        <f>IF(OR($E103="",G103=""),"",G103-N(K103)-N(L103))</f>
        <v/>
      </c>
      <c r="O103" s="19">
        <f>IF(N103="","",N103*H103)</f>
        <v/>
      </c>
      <c r="P103" s="19">
        <f>IF($E103="","",N(K103)*H103)</f>
        <v/>
      </c>
      <c r="Q103" s="17" t="n"/>
      <c r="R103" s="17">
        <f>IF(N103="","",IF(N103&lt;0,"CONFERIR",IF(N103=0,"ACERTADO",IF(M103="","EM CONSIGNAÇÃO",IF(TODAY()&gt;M103,"ACERTO VENCIDO","EM CONSIGNAÇÃO")))))</f>
        <v/>
      </c>
      <c r="S103" s="17" t="n"/>
    </row>
    <row r="104">
      <c r="A104" s="16" t="n"/>
      <c r="B104" s="17" t="n"/>
      <c r="C104" s="17" t="n"/>
      <c r="D104" s="17" t="n"/>
      <c r="E104" s="17" t="n"/>
      <c r="F104" s="17">
        <f>IF($E104="","",IFERROR(INDEX(Produtos!$B$6:$B$305,MATCH($E104,Produtos!$A$6:$A$305,0)),"Código não cadastrado"))</f>
        <v/>
      </c>
      <c r="G104" s="18" t="n"/>
      <c r="H104" s="19">
        <f>IF($E104="","",IFERROR(INDEX(Produtos!$C$6:$C$305,MATCH($E104,Produtos!$A$6:$A$305,0)),0))</f>
        <v/>
      </c>
      <c r="I104" s="17" t="n"/>
      <c r="J104" s="17">
        <f>IF(OR($E104="",D104=""),"",IF(D104=$C$4,"5917","6917"))</f>
        <v/>
      </c>
      <c r="K104" s="18" t="n"/>
      <c r="L104" s="18" t="n"/>
      <c r="M104" s="16" t="n"/>
      <c r="N104" s="18">
        <f>IF(OR($E104="",G104=""),"",G104-N(K104)-N(L104))</f>
        <v/>
      </c>
      <c r="O104" s="19">
        <f>IF(N104="","",N104*H104)</f>
        <v/>
      </c>
      <c r="P104" s="19">
        <f>IF($E104="","",N(K104)*H104)</f>
        <v/>
      </c>
      <c r="Q104" s="17" t="n"/>
      <c r="R104" s="17">
        <f>IF(N104="","",IF(N104&lt;0,"CONFERIR",IF(N104=0,"ACERTADO",IF(M104="","EM CONSIGNAÇÃO",IF(TODAY()&gt;M104,"ACERTO VENCIDO","EM CONSIGNAÇÃO")))))</f>
        <v/>
      </c>
      <c r="S104" s="17" t="n"/>
    </row>
    <row r="105">
      <c r="A105" s="16" t="n"/>
      <c r="B105" s="17" t="n"/>
      <c r="C105" s="17" t="n"/>
      <c r="D105" s="17" t="n"/>
      <c r="E105" s="17" t="n"/>
      <c r="F105" s="17">
        <f>IF($E105="","",IFERROR(INDEX(Produtos!$B$6:$B$305,MATCH($E105,Produtos!$A$6:$A$305,0)),"Código não cadastrado"))</f>
        <v/>
      </c>
      <c r="G105" s="18" t="n"/>
      <c r="H105" s="19">
        <f>IF($E105="","",IFERROR(INDEX(Produtos!$C$6:$C$305,MATCH($E105,Produtos!$A$6:$A$305,0)),0))</f>
        <v/>
      </c>
      <c r="I105" s="17" t="n"/>
      <c r="J105" s="17">
        <f>IF(OR($E105="",D105=""),"",IF(D105=$C$4,"5917","6917"))</f>
        <v/>
      </c>
      <c r="K105" s="18" t="n"/>
      <c r="L105" s="18" t="n"/>
      <c r="M105" s="16" t="n"/>
      <c r="N105" s="18">
        <f>IF(OR($E105="",G105=""),"",G105-N(K105)-N(L105))</f>
        <v/>
      </c>
      <c r="O105" s="19">
        <f>IF(N105="","",N105*H105)</f>
        <v/>
      </c>
      <c r="P105" s="19">
        <f>IF($E105="","",N(K105)*H105)</f>
        <v/>
      </c>
      <c r="Q105" s="17" t="n"/>
      <c r="R105" s="17">
        <f>IF(N105="","",IF(N105&lt;0,"CONFERIR",IF(N105=0,"ACERTADO",IF(M105="","EM CONSIGNAÇÃO",IF(TODAY()&gt;M105,"ACERTO VENCIDO","EM CONSIGNAÇÃO")))))</f>
        <v/>
      </c>
      <c r="S105" s="17" t="n"/>
    </row>
    <row r="106">
      <c r="A106" s="16" t="n"/>
      <c r="B106" s="17" t="n"/>
      <c r="C106" s="17" t="n"/>
      <c r="D106" s="17" t="n"/>
      <c r="E106" s="17" t="n"/>
      <c r="F106" s="17">
        <f>IF($E106="","",IFERROR(INDEX(Produtos!$B$6:$B$305,MATCH($E106,Produtos!$A$6:$A$305,0)),"Código não cadastrado"))</f>
        <v/>
      </c>
      <c r="G106" s="18" t="n"/>
      <c r="H106" s="19">
        <f>IF($E106="","",IFERROR(INDEX(Produtos!$C$6:$C$305,MATCH($E106,Produtos!$A$6:$A$305,0)),0))</f>
        <v/>
      </c>
      <c r="I106" s="17" t="n"/>
      <c r="J106" s="17">
        <f>IF(OR($E106="",D106=""),"",IF(D106=$C$4,"5917","6917"))</f>
        <v/>
      </c>
      <c r="K106" s="18" t="n"/>
      <c r="L106" s="18" t="n"/>
      <c r="M106" s="16" t="n"/>
      <c r="N106" s="18">
        <f>IF(OR($E106="",G106=""),"",G106-N(K106)-N(L106))</f>
        <v/>
      </c>
      <c r="O106" s="19">
        <f>IF(N106="","",N106*H106)</f>
        <v/>
      </c>
      <c r="P106" s="19">
        <f>IF($E106="","",N(K106)*H106)</f>
        <v/>
      </c>
      <c r="Q106" s="17" t="n"/>
      <c r="R106" s="17">
        <f>IF(N106="","",IF(N106&lt;0,"CONFERIR",IF(N106=0,"ACERTADO",IF(M106="","EM CONSIGNAÇÃO",IF(TODAY()&gt;M106,"ACERTO VENCIDO","EM CONSIGNAÇÃO")))))</f>
        <v/>
      </c>
      <c r="S106" s="17" t="n"/>
    </row>
    <row r="107">
      <c r="A107" s="16" t="n"/>
      <c r="B107" s="17" t="n"/>
      <c r="C107" s="17" t="n"/>
      <c r="D107" s="17" t="n"/>
      <c r="E107" s="17" t="n"/>
      <c r="F107" s="17">
        <f>IF($E107="","",IFERROR(INDEX(Produtos!$B$6:$B$305,MATCH($E107,Produtos!$A$6:$A$305,0)),"Código não cadastrado"))</f>
        <v/>
      </c>
      <c r="G107" s="18" t="n"/>
      <c r="H107" s="19">
        <f>IF($E107="","",IFERROR(INDEX(Produtos!$C$6:$C$305,MATCH($E107,Produtos!$A$6:$A$305,0)),0))</f>
        <v/>
      </c>
      <c r="I107" s="17" t="n"/>
      <c r="J107" s="17">
        <f>IF(OR($E107="",D107=""),"",IF(D107=$C$4,"5917","6917"))</f>
        <v/>
      </c>
      <c r="K107" s="18" t="n"/>
      <c r="L107" s="18" t="n"/>
      <c r="M107" s="16" t="n"/>
      <c r="N107" s="18">
        <f>IF(OR($E107="",G107=""),"",G107-N(K107)-N(L107))</f>
        <v/>
      </c>
      <c r="O107" s="19">
        <f>IF(N107="","",N107*H107)</f>
        <v/>
      </c>
      <c r="P107" s="19">
        <f>IF($E107="","",N(K107)*H107)</f>
        <v/>
      </c>
      <c r="Q107" s="17" t="n"/>
      <c r="R107" s="17">
        <f>IF(N107="","",IF(N107&lt;0,"CONFERIR",IF(N107=0,"ACERTADO",IF(M107="","EM CONSIGNAÇÃO",IF(TODAY()&gt;M107,"ACERTO VENCIDO","EM CONSIGNAÇÃO")))))</f>
        <v/>
      </c>
      <c r="S107" s="17" t="n"/>
    </row>
    <row r="108">
      <c r="A108" s="16" t="n"/>
      <c r="B108" s="17" t="n"/>
      <c r="C108" s="17" t="n"/>
      <c r="D108" s="17" t="n"/>
      <c r="E108" s="17" t="n"/>
      <c r="F108" s="17">
        <f>IF($E108="","",IFERROR(INDEX(Produtos!$B$6:$B$305,MATCH($E108,Produtos!$A$6:$A$305,0)),"Código não cadastrado"))</f>
        <v/>
      </c>
      <c r="G108" s="18" t="n"/>
      <c r="H108" s="19">
        <f>IF($E108="","",IFERROR(INDEX(Produtos!$C$6:$C$305,MATCH($E108,Produtos!$A$6:$A$305,0)),0))</f>
        <v/>
      </c>
      <c r="I108" s="17" t="n"/>
      <c r="J108" s="17">
        <f>IF(OR($E108="",D108=""),"",IF(D108=$C$4,"5917","6917"))</f>
        <v/>
      </c>
      <c r="K108" s="18" t="n"/>
      <c r="L108" s="18" t="n"/>
      <c r="M108" s="16" t="n"/>
      <c r="N108" s="18">
        <f>IF(OR($E108="",G108=""),"",G108-N(K108)-N(L108))</f>
        <v/>
      </c>
      <c r="O108" s="19">
        <f>IF(N108="","",N108*H108)</f>
        <v/>
      </c>
      <c r="P108" s="19">
        <f>IF($E108="","",N(K108)*H108)</f>
        <v/>
      </c>
      <c r="Q108" s="17" t="n"/>
      <c r="R108" s="17">
        <f>IF(N108="","",IF(N108&lt;0,"CONFERIR",IF(N108=0,"ACERTADO",IF(M108="","EM CONSIGNAÇÃO",IF(TODAY()&gt;M108,"ACERTO VENCIDO","EM CONSIGNAÇÃO")))))</f>
        <v/>
      </c>
      <c r="S108" s="17" t="n"/>
    </row>
    <row r="109">
      <c r="A109" s="16" t="n"/>
      <c r="B109" s="17" t="n"/>
      <c r="C109" s="17" t="n"/>
      <c r="D109" s="17" t="n"/>
      <c r="E109" s="17" t="n"/>
      <c r="F109" s="17">
        <f>IF($E109="","",IFERROR(INDEX(Produtos!$B$6:$B$305,MATCH($E109,Produtos!$A$6:$A$305,0)),"Código não cadastrado"))</f>
        <v/>
      </c>
      <c r="G109" s="18" t="n"/>
      <c r="H109" s="19">
        <f>IF($E109="","",IFERROR(INDEX(Produtos!$C$6:$C$305,MATCH($E109,Produtos!$A$6:$A$305,0)),0))</f>
        <v/>
      </c>
      <c r="I109" s="17" t="n"/>
      <c r="J109" s="17">
        <f>IF(OR($E109="",D109=""),"",IF(D109=$C$4,"5917","6917"))</f>
        <v/>
      </c>
      <c r="K109" s="18" t="n"/>
      <c r="L109" s="18" t="n"/>
      <c r="M109" s="16" t="n"/>
      <c r="N109" s="18">
        <f>IF(OR($E109="",G109=""),"",G109-N(K109)-N(L109))</f>
        <v/>
      </c>
      <c r="O109" s="19">
        <f>IF(N109="","",N109*H109)</f>
        <v/>
      </c>
      <c r="P109" s="19">
        <f>IF($E109="","",N(K109)*H109)</f>
        <v/>
      </c>
      <c r="Q109" s="17" t="n"/>
      <c r="R109" s="17">
        <f>IF(N109="","",IF(N109&lt;0,"CONFERIR",IF(N109=0,"ACERTADO",IF(M109="","EM CONSIGNAÇÃO",IF(TODAY()&gt;M109,"ACERTO VENCIDO","EM CONSIGNAÇÃO")))))</f>
        <v/>
      </c>
      <c r="S109" s="17" t="n"/>
    </row>
    <row r="110">
      <c r="A110" s="16" t="n"/>
      <c r="B110" s="17" t="n"/>
      <c r="C110" s="17" t="n"/>
      <c r="D110" s="17" t="n"/>
      <c r="E110" s="17" t="n"/>
      <c r="F110" s="17">
        <f>IF($E110="","",IFERROR(INDEX(Produtos!$B$6:$B$305,MATCH($E110,Produtos!$A$6:$A$305,0)),"Código não cadastrado"))</f>
        <v/>
      </c>
      <c r="G110" s="18" t="n"/>
      <c r="H110" s="19">
        <f>IF($E110="","",IFERROR(INDEX(Produtos!$C$6:$C$305,MATCH($E110,Produtos!$A$6:$A$305,0)),0))</f>
        <v/>
      </c>
      <c r="I110" s="17" t="n"/>
      <c r="J110" s="17">
        <f>IF(OR($E110="",D110=""),"",IF(D110=$C$4,"5917","6917"))</f>
        <v/>
      </c>
      <c r="K110" s="18" t="n"/>
      <c r="L110" s="18" t="n"/>
      <c r="M110" s="16" t="n"/>
      <c r="N110" s="18">
        <f>IF(OR($E110="",G110=""),"",G110-N(K110)-N(L110))</f>
        <v/>
      </c>
      <c r="O110" s="19">
        <f>IF(N110="","",N110*H110)</f>
        <v/>
      </c>
      <c r="P110" s="19">
        <f>IF($E110="","",N(K110)*H110)</f>
        <v/>
      </c>
      <c r="Q110" s="17" t="n"/>
      <c r="R110" s="17">
        <f>IF(N110="","",IF(N110&lt;0,"CONFERIR",IF(N110=0,"ACERTADO",IF(M110="","EM CONSIGNAÇÃO",IF(TODAY()&gt;M110,"ACERTO VENCIDO","EM CONSIGNAÇÃO")))))</f>
        <v/>
      </c>
      <c r="S110" s="17" t="n"/>
    </row>
    <row r="111">
      <c r="A111" s="16" t="n"/>
      <c r="B111" s="17" t="n"/>
      <c r="C111" s="17" t="n"/>
      <c r="D111" s="17" t="n"/>
      <c r="E111" s="17" t="n"/>
      <c r="F111" s="17">
        <f>IF($E111="","",IFERROR(INDEX(Produtos!$B$6:$B$305,MATCH($E111,Produtos!$A$6:$A$305,0)),"Código não cadastrado"))</f>
        <v/>
      </c>
      <c r="G111" s="18" t="n"/>
      <c r="H111" s="19">
        <f>IF($E111="","",IFERROR(INDEX(Produtos!$C$6:$C$305,MATCH($E111,Produtos!$A$6:$A$305,0)),0))</f>
        <v/>
      </c>
      <c r="I111" s="17" t="n"/>
      <c r="J111" s="17">
        <f>IF(OR($E111="",D111=""),"",IF(D111=$C$4,"5917","6917"))</f>
        <v/>
      </c>
      <c r="K111" s="18" t="n"/>
      <c r="L111" s="18" t="n"/>
      <c r="M111" s="16" t="n"/>
      <c r="N111" s="18">
        <f>IF(OR($E111="",G111=""),"",G111-N(K111)-N(L111))</f>
        <v/>
      </c>
      <c r="O111" s="19">
        <f>IF(N111="","",N111*H111)</f>
        <v/>
      </c>
      <c r="P111" s="19">
        <f>IF($E111="","",N(K111)*H111)</f>
        <v/>
      </c>
      <c r="Q111" s="17" t="n"/>
      <c r="R111" s="17">
        <f>IF(N111="","",IF(N111&lt;0,"CONFERIR",IF(N111=0,"ACERTADO",IF(M111="","EM CONSIGNAÇÃO",IF(TODAY()&gt;M111,"ACERTO VENCIDO","EM CONSIGNAÇÃO")))))</f>
        <v/>
      </c>
      <c r="S111" s="17" t="n"/>
    </row>
    <row r="112">
      <c r="A112" s="16" t="n"/>
      <c r="B112" s="17" t="n"/>
      <c r="C112" s="17" t="n"/>
      <c r="D112" s="17" t="n"/>
      <c r="E112" s="17" t="n"/>
      <c r="F112" s="17">
        <f>IF($E112="","",IFERROR(INDEX(Produtos!$B$6:$B$305,MATCH($E112,Produtos!$A$6:$A$305,0)),"Código não cadastrado"))</f>
        <v/>
      </c>
      <c r="G112" s="18" t="n"/>
      <c r="H112" s="19">
        <f>IF($E112="","",IFERROR(INDEX(Produtos!$C$6:$C$305,MATCH($E112,Produtos!$A$6:$A$305,0)),0))</f>
        <v/>
      </c>
      <c r="I112" s="17" t="n"/>
      <c r="J112" s="17">
        <f>IF(OR($E112="",D112=""),"",IF(D112=$C$4,"5917","6917"))</f>
        <v/>
      </c>
      <c r="K112" s="18" t="n"/>
      <c r="L112" s="18" t="n"/>
      <c r="M112" s="16" t="n"/>
      <c r="N112" s="18">
        <f>IF(OR($E112="",G112=""),"",G112-N(K112)-N(L112))</f>
        <v/>
      </c>
      <c r="O112" s="19">
        <f>IF(N112="","",N112*H112)</f>
        <v/>
      </c>
      <c r="P112" s="19">
        <f>IF($E112="","",N(K112)*H112)</f>
        <v/>
      </c>
      <c r="Q112" s="17" t="n"/>
      <c r="R112" s="17">
        <f>IF(N112="","",IF(N112&lt;0,"CONFERIR",IF(N112=0,"ACERTADO",IF(M112="","EM CONSIGNAÇÃO",IF(TODAY()&gt;M112,"ACERTO VENCIDO","EM CONSIGNAÇÃO")))))</f>
        <v/>
      </c>
      <c r="S112" s="17" t="n"/>
    </row>
    <row r="113">
      <c r="A113" s="16" t="n"/>
      <c r="B113" s="17" t="n"/>
      <c r="C113" s="17" t="n"/>
      <c r="D113" s="17" t="n"/>
      <c r="E113" s="17" t="n"/>
      <c r="F113" s="17">
        <f>IF($E113="","",IFERROR(INDEX(Produtos!$B$6:$B$305,MATCH($E113,Produtos!$A$6:$A$305,0)),"Código não cadastrado"))</f>
        <v/>
      </c>
      <c r="G113" s="18" t="n"/>
      <c r="H113" s="19">
        <f>IF($E113="","",IFERROR(INDEX(Produtos!$C$6:$C$305,MATCH($E113,Produtos!$A$6:$A$305,0)),0))</f>
        <v/>
      </c>
      <c r="I113" s="17" t="n"/>
      <c r="J113" s="17">
        <f>IF(OR($E113="",D113=""),"",IF(D113=$C$4,"5917","6917"))</f>
        <v/>
      </c>
      <c r="K113" s="18" t="n"/>
      <c r="L113" s="18" t="n"/>
      <c r="M113" s="16" t="n"/>
      <c r="N113" s="18">
        <f>IF(OR($E113="",G113=""),"",G113-N(K113)-N(L113))</f>
        <v/>
      </c>
      <c r="O113" s="19">
        <f>IF(N113="","",N113*H113)</f>
        <v/>
      </c>
      <c r="P113" s="19">
        <f>IF($E113="","",N(K113)*H113)</f>
        <v/>
      </c>
      <c r="Q113" s="17" t="n"/>
      <c r="R113" s="17">
        <f>IF(N113="","",IF(N113&lt;0,"CONFERIR",IF(N113=0,"ACERTADO",IF(M113="","EM CONSIGNAÇÃO",IF(TODAY()&gt;M113,"ACERTO VENCIDO","EM CONSIGNAÇÃO")))))</f>
        <v/>
      </c>
      <c r="S113" s="17" t="n"/>
    </row>
    <row r="114">
      <c r="A114" s="16" t="n"/>
      <c r="B114" s="17" t="n"/>
      <c r="C114" s="17" t="n"/>
      <c r="D114" s="17" t="n"/>
      <c r="E114" s="17" t="n"/>
      <c r="F114" s="17">
        <f>IF($E114="","",IFERROR(INDEX(Produtos!$B$6:$B$305,MATCH($E114,Produtos!$A$6:$A$305,0)),"Código não cadastrado"))</f>
        <v/>
      </c>
      <c r="G114" s="18" t="n"/>
      <c r="H114" s="19">
        <f>IF($E114="","",IFERROR(INDEX(Produtos!$C$6:$C$305,MATCH($E114,Produtos!$A$6:$A$305,0)),0))</f>
        <v/>
      </c>
      <c r="I114" s="17" t="n"/>
      <c r="J114" s="17">
        <f>IF(OR($E114="",D114=""),"",IF(D114=$C$4,"5917","6917"))</f>
        <v/>
      </c>
      <c r="K114" s="18" t="n"/>
      <c r="L114" s="18" t="n"/>
      <c r="M114" s="16" t="n"/>
      <c r="N114" s="18">
        <f>IF(OR($E114="",G114=""),"",G114-N(K114)-N(L114))</f>
        <v/>
      </c>
      <c r="O114" s="19">
        <f>IF(N114="","",N114*H114)</f>
        <v/>
      </c>
      <c r="P114" s="19">
        <f>IF($E114="","",N(K114)*H114)</f>
        <v/>
      </c>
      <c r="Q114" s="17" t="n"/>
      <c r="R114" s="17">
        <f>IF(N114="","",IF(N114&lt;0,"CONFERIR",IF(N114=0,"ACERTADO",IF(M114="","EM CONSIGNAÇÃO",IF(TODAY()&gt;M114,"ACERTO VENCIDO","EM CONSIGNAÇÃO")))))</f>
        <v/>
      </c>
      <c r="S114" s="17" t="n"/>
    </row>
    <row r="115">
      <c r="A115" s="16" t="n"/>
      <c r="B115" s="17" t="n"/>
      <c r="C115" s="17" t="n"/>
      <c r="D115" s="17" t="n"/>
      <c r="E115" s="17" t="n"/>
      <c r="F115" s="17">
        <f>IF($E115="","",IFERROR(INDEX(Produtos!$B$6:$B$305,MATCH($E115,Produtos!$A$6:$A$305,0)),"Código não cadastrado"))</f>
        <v/>
      </c>
      <c r="G115" s="18" t="n"/>
      <c r="H115" s="19">
        <f>IF($E115="","",IFERROR(INDEX(Produtos!$C$6:$C$305,MATCH($E115,Produtos!$A$6:$A$305,0)),0))</f>
        <v/>
      </c>
      <c r="I115" s="17" t="n"/>
      <c r="J115" s="17">
        <f>IF(OR($E115="",D115=""),"",IF(D115=$C$4,"5917","6917"))</f>
        <v/>
      </c>
      <c r="K115" s="18" t="n"/>
      <c r="L115" s="18" t="n"/>
      <c r="M115" s="16" t="n"/>
      <c r="N115" s="18">
        <f>IF(OR($E115="",G115=""),"",G115-N(K115)-N(L115))</f>
        <v/>
      </c>
      <c r="O115" s="19">
        <f>IF(N115="","",N115*H115)</f>
        <v/>
      </c>
      <c r="P115" s="19">
        <f>IF($E115="","",N(K115)*H115)</f>
        <v/>
      </c>
      <c r="Q115" s="17" t="n"/>
      <c r="R115" s="17">
        <f>IF(N115="","",IF(N115&lt;0,"CONFERIR",IF(N115=0,"ACERTADO",IF(M115="","EM CONSIGNAÇÃO",IF(TODAY()&gt;M115,"ACERTO VENCIDO","EM CONSIGNAÇÃO")))))</f>
        <v/>
      </c>
      <c r="S115" s="17" t="n"/>
    </row>
    <row r="116">
      <c r="A116" s="16" t="n"/>
      <c r="B116" s="17" t="n"/>
      <c r="C116" s="17" t="n"/>
      <c r="D116" s="17" t="n"/>
      <c r="E116" s="17" t="n"/>
      <c r="F116" s="17">
        <f>IF($E116="","",IFERROR(INDEX(Produtos!$B$6:$B$305,MATCH($E116,Produtos!$A$6:$A$305,0)),"Código não cadastrado"))</f>
        <v/>
      </c>
      <c r="G116" s="18" t="n"/>
      <c r="H116" s="19">
        <f>IF($E116="","",IFERROR(INDEX(Produtos!$C$6:$C$305,MATCH($E116,Produtos!$A$6:$A$305,0)),0))</f>
        <v/>
      </c>
      <c r="I116" s="17" t="n"/>
      <c r="J116" s="17">
        <f>IF(OR($E116="",D116=""),"",IF(D116=$C$4,"5917","6917"))</f>
        <v/>
      </c>
      <c r="K116" s="18" t="n"/>
      <c r="L116" s="18" t="n"/>
      <c r="M116" s="16" t="n"/>
      <c r="N116" s="18">
        <f>IF(OR($E116="",G116=""),"",G116-N(K116)-N(L116))</f>
        <v/>
      </c>
      <c r="O116" s="19">
        <f>IF(N116="","",N116*H116)</f>
        <v/>
      </c>
      <c r="P116" s="19">
        <f>IF($E116="","",N(K116)*H116)</f>
        <v/>
      </c>
      <c r="Q116" s="17" t="n"/>
      <c r="R116" s="17">
        <f>IF(N116="","",IF(N116&lt;0,"CONFERIR",IF(N116=0,"ACERTADO",IF(M116="","EM CONSIGNAÇÃO",IF(TODAY()&gt;M116,"ACERTO VENCIDO","EM CONSIGNAÇÃO")))))</f>
        <v/>
      </c>
      <c r="S116" s="17" t="n"/>
    </row>
    <row r="117">
      <c r="A117" s="16" t="n"/>
      <c r="B117" s="17" t="n"/>
      <c r="C117" s="17" t="n"/>
      <c r="D117" s="17" t="n"/>
      <c r="E117" s="17" t="n"/>
      <c r="F117" s="17">
        <f>IF($E117="","",IFERROR(INDEX(Produtos!$B$6:$B$305,MATCH($E117,Produtos!$A$6:$A$305,0)),"Código não cadastrado"))</f>
        <v/>
      </c>
      <c r="G117" s="18" t="n"/>
      <c r="H117" s="19">
        <f>IF($E117="","",IFERROR(INDEX(Produtos!$C$6:$C$305,MATCH($E117,Produtos!$A$6:$A$305,0)),0))</f>
        <v/>
      </c>
      <c r="I117" s="17" t="n"/>
      <c r="J117" s="17">
        <f>IF(OR($E117="",D117=""),"",IF(D117=$C$4,"5917","6917"))</f>
        <v/>
      </c>
      <c r="K117" s="18" t="n"/>
      <c r="L117" s="18" t="n"/>
      <c r="M117" s="16" t="n"/>
      <c r="N117" s="18">
        <f>IF(OR($E117="",G117=""),"",G117-N(K117)-N(L117))</f>
        <v/>
      </c>
      <c r="O117" s="19">
        <f>IF(N117="","",N117*H117)</f>
        <v/>
      </c>
      <c r="P117" s="19">
        <f>IF($E117="","",N(K117)*H117)</f>
        <v/>
      </c>
      <c r="Q117" s="17" t="n"/>
      <c r="R117" s="17">
        <f>IF(N117="","",IF(N117&lt;0,"CONFERIR",IF(N117=0,"ACERTADO",IF(M117="","EM CONSIGNAÇÃO",IF(TODAY()&gt;M117,"ACERTO VENCIDO","EM CONSIGNAÇÃO")))))</f>
        <v/>
      </c>
      <c r="S117" s="17" t="n"/>
    </row>
    <row r="118">
      <c r="A118" s="16" t="n"/>
      <c r="B118" s="17" t="n"/>
      <c r="C118" s="17" t="n"/>
      <c r="D118" s="17" t="n"/>
      <c r="E118" s="17" t="n"/>
      <c r="F118" s="17">
        <f>IF($E118="","",IFERROR(INDEX(Produtos!$B$6:$B$305,MATCH($E118,Produtos!$A$6:$A$305,0)),"Código não cadastrado"))</f>
        <v/>
      </c>
      <c r="G118" s="18" t="n"/>
      <c r="H118" s="19">
        <f>IF($E118="","",IFERROR(INDEX(Produtos!$C$6:$C$305,MATCH($E118,Produtos!$A$6:$A$305,0)),0))</f>
        <v/>
      </c>
      <c r="I118" s="17" t="n"/>
      <c r="J118" s="17">
        <f>IF(OR($E118="",D118=""),"",IF(D118=$C$4,"5917","6917"))</f>
        <v/>
      </c>
      <c r="K118" s="18" t="n"/>
      <c r="L118" s="18" t="n"/>
      <c r="M118" s="16" t="n"/>
      <c r="N118" s="18">
        <f>IF(OR($E118="",G118=""),"",G118-N(K118)-N(L118))</f>
        <v/>
      </c>
      <c r="O118" s="19">
        <f>IF(N118="","",N118*H118)</f>
        <v/>
      </c>
      <c r="P118" s="19">
        <f>IF($E118="","",N(K118)*H118)</f>
        <v/>
      </c>
      <c r="Q118" s="17" t="n"/>
      <c r="R118" s="17">
        <f>IF(N118="","",IF(N118&lt;0,"CONFERIR",IF(N118=0,"ACERTADO",IF(M118="","EM CONSIGNAÇÃO",IF(TODAY()&gt;M118,"ACERTO VENCIDO","EM CONSIGNAÇÃO")))))</f>
        <v/>
      </c>
      <c r="S118" s="17" t="n"/>
    </row>
    <row r="119">
      <c r="A119" s="16" t="n"/>
      <c r="B119" s="17" t="n"/>
      <c r="C119" s="17" t="n"/>
      <c r="D119" s="17" t="n"/>
      <c r="E119" s="17" t="n"/>
      <c r="F119" s="17">
        <f>IF($E119="","",IFERROR(INDEX(Produtos!$B$6:$B$305,MATCH($E119,Produtos!$A$6:$A$305,0)),"Código não cadastrado"))</f>
        <v/>
      </c>
      <c r="G119" s="18" t="n"/>
      <c r="H119" s="19">
        <f>IF($E119="","",IFERROR(INDEX(Produtos!$C$6:$C$305,MATCH($E119,Produtos!$A$6:$A$305,0)),0))</f>
        <v/>
      </c>
      <c r="I119" s="17" t="n"/>
      <c r="J119" s="17">
        <f>IF(OR($E119="",D119=""),"",IF(D119=$C$4,"5917","6917"))</f>
        <v/>
      </c>
      <c r="K119" s="18" t="n"/>
      <c r="L119" s="18" t="n"/>
      <c r="M119" s="16" t="n"/>
      <c r="N119" s="18">
        <f>IF(OR($E119="",G119=""),"",G119-N(K119)-N(L119))</f>
        <v/>
      </c>
      <c r="O119" s="19">
        <f>IF(N119="","",N119*H119)</f>
        <v/>
      </c>
      <c r="P119" s="19">
        <f>IF($E119="","",N(K119)*H119)</f>
        <v/>
      </c>
      <c r="Q119" s="17" t="n"/>
      <c r="R119" s="17">
        <f>IF(N119="","",IF(N119&lt;0,"CONFERIR",IF(N119=0,"ACERTADO",IF(M119="","EM CONSIGNAÇÃO",IF(TODAY()&gt;M119,"ACERTO VENCIDO","EM CONSIGNAÇÃO")))))</f>
        <v/>
      </c>
      <c r="S119" s="17" t="n"/>
    </row>
    <row r="120">
      <c r="A120" s="16" t="n"/>
      <c r="B120" s="17" t="n"/>
      <c r="C120" s="17" t="n"/>
      <c r="D120" s="17" t="n"/>
      <c r="E120" s="17" t="n"/>
      <c r="F120" s="17">
        <f>IF($E120="","",IFERROR(INDEX(Produtos!$B$6:$B$305,MATCH($E120,Produtos!$A$6:$A$305,0)),"Código não cadastrado"))</f>
        <v/>
      </c>
      <c r="G120" s="18" t="n"/>
      <c r="H120" s="19">
        <f>IF($E120="","",IFERROR(INDEX(Produtos!$C$6:$C$305,MATCH($E120,Produtos!$A$6:$A$305,0)),0))</f>
        <v/>
      </c>
      <c r="I120" s="17" t="n"/>
      <c r="J120" s="17">
        <f>IF(OR($E120="",D120=""),"",IF(D120=$C$4,"5917","6917"))</f>
        <v/>
      </c>
      <c r="K120" s="18" t="n"/>
      <c r="L120" s="18" t="n"/>
      <c r="M120" s="16" t="n"/>
      <c r="N120" s="18">
        <f>IF(OR($E120="",G120=""),"",G120-N(K120)-N(L120))</f>
        <v/>
      </c>
      <c r="O120" s="19">
        <f>IF(N120="","",N120*H120)</f>
        <v/>
      </c>
      <c r="P120" s="19">
        <f>IF($E120="","",N(K120)*H120)</f>
        <v/>
      </c>
      <c r="Q120" s="17" t="n"/>
      <c r="R120" s="17">
        <f>IF(N120="","",IF(N120&lt;0,"CONFERIR",IF(N120=0,"ACERTADO",IF(M120="","EM CONSIGNAÇÃO",IF(TODAY()&gt;M120,"ACERTO VENCIDO","EM CONSIGNAÇÃO")))))</f>
        <v/>
      </c>
      <c r="S120" s="17" t="n"/>
    </row>
    <row r="121">
      <c r="A121" s="16" t="n"/>
      <c r="B121" s="17" t="n"/>
      <c r="C121" s="17" t="n"/>
      <c r="D121" s="17" t="n"/>
      <c r="E121" s="17" t="n"/>
      <c r="F121" s="17">
        <f>IF($E121="","",IFERROR(INDEX(Produtos!$B$6:$B$305,MATCH($E121,Produtos!$A$6:$A$305,0)),"Código não cadastrado"))</f>
        <v/>
      </c>
      <c r="G121" s="18" t="n"/>
      <c r="H121" s="19">
        <f>IF($E121="","",IFERROR(INDEX(Produtos!$C$6:$C$305,MATCH($E121,Produtos!$A$6:$A$305,0)),0))</f>
        <v/>
      </c>
      <c r="I121" s="17" t="n"/>
      <c r="J121" s="17">
        <f>IF(OR($E121="",D121=""),"",IF(D121=$C$4,"5917","6917"))</f>
        <v/>
      </c>
      <c r="K121" s="18" t="n"/>
      <c r="L121" s="18" t="n"/>
      <c r="M121" s="16" t="n"/>
      <c r="N121" s="18">
        <f>IF(OR($E121="",G121=""),"",G121-N(K121)-N(L121))</f>
        <v/>
      </c>
      <c r="O121" s="19">
        <f>IF(N121="","",N121*H121)</f>
        <v/>
      </c>
      <c r="P121" s="19">
        <f>IF($E121="","",N(K121)*H121)</f>
        <v/>
      </c>
      <c r="Q121" s="17" t="n"/>
      <c r="R121" s="17">
        <f>IF(N121="","",IF(N121&lt;0,"CONFERIR",IF(N121=0,"ACERTADO",IF(M121="","EM CONSIGNAÇÃO",IF(TODAY()&gt;M121,"ACERTO VENCIDO","EM CONSIGNAÇÃO")))))</f>
        <v/>
      </c>
      <c r="S121" s="17" t="n"/>
    </row>
    <row r="122">
      <c r="A122" s="16" t="n"/>
      <c r="B122" s="17" t="n"/>
      <c r="C122" s="17" t="n"/>
      <c r="D122" s="17" t="n"/>
      <c r="E122" s="17" t="n"/>
      <c r="F122" s="17">
        <f>IF($E122="","",IFERROR(INDEX(Produtos!$B$6:$B$305,MATCH($E122,Produtos!$A$6:$A$305,0)),"Código não cadastrado"))</f>
        <v/>
      </c>
      <c r="G122" s="18" t="n"/>
      <c r="H122" s="19">
        <f>IF($E122="","",IFERROR(INDEX(Produtos!$C$6:$C$305,MATCH($E122,Produtos!$A$6:$A$305,0)),0))</f>
        <v/>
      </c>
      <c r="I122" s="17" t="n"/>
      <c r="J122" s="17">
        <f>IF(OR($E122="",D122=""),"",IF(D122=$C$4,"5917","6917"))</f>
        <v/>
      </c>
      <c r="K122" s="18" t="n"/>
      <c r="L122" s="18" t="n"/>
      <c r="M122" s="16" t="n"/>
      <c r="N122" s="18">
        <f>IF(OR($E122="",G122=""),"",G122-N(K122)-N(L122))</f>
        <v/>
      </c>
      <c r="O122" s="19">
        <f>IF(N122="","",N122*H122)</f>
        <v/>
      </c>
      <c r="P122" s="19">
        <f>IF($E122="","",N(K122)*H122)</f>
        <v/>
      </c>
      <c r="Q122" s="17" t="n"/>
      <c r="R122" s="17">
        <f>IF(N122="","",IF(N122&lt;0,"CONFERIR",IF(N122=0,"ACERTADO",IF(M122="","EM CONSIGNAÇÃO",IF(TODAY()&gt;M122,"ACERTO VENCIDO","EM CONSIGNAÇÃO")))))</f>
        <v/>
      </c>
      <c r="S122" s="17" t="n"/>
    </row>
    <row r="123">
      <c r="A123" s="16" t="n"/>
      <c r="B123" s="17" t="n"/>
      <c r="C123" s="17" t="n"/>
      <c r="D123" s="17" t="n"/>
      <c r="E123" s="17" t="n"/>
      <c r="F123" s="17">
        <f>IF($E123="","",IFERROR(INDEX(Produtos!$B$6:$B$305,MATCH($E123,Produtos!$A$6:$A$305,0)),"Código não cadastrado"))</f>
        <v/>
      </c>
      <c r="G123" s="18" t="n"/>
      <c r="H123" s="19">
        <f>IF($E123="","",IFERROR(INDEX(Produtos!$C$6:$C$305,MATCH($E123,Produtos!$A$6:$A$305,0)),0))</f>
        <v/>
      </c>
      <c r="I123" s="17" t="n"/>
      <c r="J123" s="17">
        <f>IF(OR($E123="",D123=""),"",IF(D123=$C$4,"5917","6917"))</f>
        <v/>
      </c>
      <c r="K123" s="18" t="n"/>
      <c r="L123" s="18" t="n"/>
      <c r="M123" s="16" t="n"/>
      <c r="N123" s="18">
        <f>IF(OR($E123="",G123=""),"",G123-N(K123)-N(L123))</f>
        <v/>
      </c>
      <c r="O123" s="19">
        <f>IF(N123="","",N123*H123)</f>
        <v/>
      </c>
      <c r="P123" s="19">
        <f>IF($E123="","",N(K123)*H123)</f>
        <v/>
      </c>
      <c r="Q123" s="17" t="n"/>
      <c r="R123" s="17">
        <f>IF(N123="","",IF(N123&lt;0,"CONFERIR",IF(N123=0,"ACERTADO",IF(M123="","EM CONSIGNAÇÃO",IF(TODAY()&gt;M123,"ACERTO VENCIDO","EM CONSIGNAÇÃO")))))</f>
        <v/>
      </c>
      <c r="S123" s="17" t="n"/>
    </row>
    <row r="124">
      <c r="A124" s="16" t="n"/>
      <c r="B124" s="17" t="n"/>
      <c r="C124" s="17" t="n"/>
      <c r="D124" s="17" t="n"/>
      <c r="E124" s="17" t="n"/>
      <c r="F124" s="17">
        <f>IF($E124="","",IFERROR(INDEX(Produtos!$B$6:$B$305,MATCH($E124,Produtos!$A$6:$A$305,0)),"Código não cadastrado"))</f>
        <v/>
      </c>
      <c r="G124" s="18" t="n"/>
      <c r="H124" s="19">
        <f>IF($E124="","",IFERROR(INDEX(Produtos!$C$6:$C$305,MATCH($E124,Produtos!$A$6:$A$305,0)),0))</f>
        <v/>
      </c>
      <c r="I124" s="17" t="n"/>
      <c r="J124" s="17">
        <f>IF(OR($E124="",D124=""),"",IF(D124=$C$4,"5917","6917"))</f>
        <v/>
      </c>
      <c r="K124" s="18" t="n"/>
      <c r="L124" s="18" t="n"/>
      <c r="M124" s="16" t="n"/>
      <c r="N124" s="18">
        <f>IF(OR($E124="",G124=""),"",G124-N(K124)-N(L124))</f>
        <v/>
      </c>
      <c r="O124" s="19">
        <f>IF(N124="","",N124*H124)</f>
        <v/>
      </c>
      <c r="P124" s="19">
        <f>IF($E124="","",N(K124)*H124)</f>
        <v/>
      </c>
      <c r="Q124" s="17" t="n"/>
      <c r="R124" s="17">
        <f>IF(N124="","",IF(N124&lt;0,"CONFERIR",IF(N124=0,"ACERTADO",IF(M124="","EM CONSIGNAÇÃO",IF(TODAY()&gt;M124,"ACERTO VENCIDO","EM CONSIGNAÇÃO")))))</f>
        <v/>
      </c>
      <c r="S124" s="17" t="n"/>
    </row>
    <row r="125">
      <c r="A125" s="16" t="n"/>
      <c r="B125" s="17" t="n"/>
      <c r="C125" s="17" t="n"/>
      <c r="D125" s="17" t="n"/>
      <c r="E125" s="17" t="n"/>
      <c r="F125" s="17">
        <f>IF($E125="","",IFERROR(INDEX(Produtos!$B$6:$B$305,MATCH($E125,Produtos!$A$6:$A$305,0)),"Código não cadastrado"))</f>
        <v/>
      </c>
      <c r="G125" s="18" t="n"/>
      <c r="H125" s="19">
        <f>IF($E125="","",IFERROR(INDEX(Produtos!$C$6:$C$305,MATCH($E125,Produtos!$A$6:$A$305,0)),0))</f>
        <v/>
      </c>
      <c r="I125" s="17" t="n"/>
      <c r="J125" s="17">
        <f>IF(OR($E125="",D125=""),"",IF(D125=$C$4,"5917","6917"))</f>
        <v/>
      </c>
      <c r="K125" s="18" t="n"/>
      <c r="L125" s="18" t="n"/>
      <c r="M125" s="16" t="n"/>
      <c r="N125" s="18">
        <f>IF(OR($E125="",G125=""),"",G125-N(K125)-N(L125))</f>
        <v/>
      </c>
      <c r="O125" s="19">
        <f>IF(N125="","",N125*H125)</f>
        <v/>
      </c>
      <c r="P125" s="19">
        <f>IF($E125="","",N(K125)*H125)</f>
        <v/>
      </c>
      <c r="Q125" s="17" t="n"/>
      <c r="R125" s="17">
        <f>IF(N125="","",IF(N125&lt;0,"CONFERIR",IF(N125=0,"ACERTADO",IF(M125="","EM CONSIGNAÇÃO",IF(TODAY()&gt;M125,"ACERTO VENCIDO","EM CONSIGNAÇÃO")))))</f>
        <v/>
      </c>
      <c r="S125" s="17" t="n"/>
    </row>
    <row r="126">
      <c r="A126" s="16" t="n"/>
      <c r="B126" s="17" t="n"/>
      <c r="C126" s="17" t="n"/>
      <c r="D126" s="17" t="n"/>
      <c r="E126" s="17" t="n"/>
      <c r="F126" s="17">
        <f>IF($E126="","",IFERROR(INDEX(Produtos!$B$6:$B$305,MATCH($E126,Produtos!$A$6:$A$305,0)),"Código não cadastrado"))</f>
        <v/>
      </c>
      <c r="G126" s="18" t="n"/>
      <c r="H126" s="19">
        <f>IF($E126="","",IFERROR(INDEX(Produtos!$C$6:$C$305,MATCH($E126,Produtos!$A$6:$A$305,0)),0))</f>
        <v/>
      </c>
      <c r="I126" s="17" t="n"/>
      <c r="J126" s="17">
        <f>IF(OR($E126="",D126=""),"",IF(D126=$C$4,"5917","6917"))</f>
        <v/>
      </c>
      <c r="K126" s="18" t="n"/>
      <c r="L126" s="18" t="n"/>
      <c r="M126" s="16" t="n"/>
      <c r="N126" s="18">
        <f>IF(OR($E126="",G126=""),"",G126-N(K126)-N(L126))</f>
        <v/>
      </c>
      <c r="O126" s="19">
        <f>IF(N126="","",N126*H126)</f>
        <v/>
      </c>
      <c r="P126" s="19">
        <f>IF($E126="","",N(K126)*H126)</f>
        <v/>
      </c>
      <c r="Q126" s="17" t="n"/>
      <c r="R126" s="17">
        <f>IF(N126="","",IF(N126&lt;0,"CONFERIR",IF(N126=0,"ACERTADO",IF(M126="","EM CONSIGNAÇÃO",IF(TODAY()&gt;M126,"ACERTO VENCIDO","EM CONSIGNAÇÃO")))))</f>
        <v/>
      </c>
      <c r="S126" s="17" t="n"/>
    </row>
    <row r="127">
      <c r="A127" s="16" t="n"/>
      <c r="B127" s="17" t="n"/>
      <c r="C127" s="17" t="n"/>
      <c r="D127" s="17" t="n"/>
      <c r="E127" s="17" t="n"/>
      <c r="F127" s="17">
        <f>IF($E127="","",IFERROR(INDEX(Produtos!$B$6:$B$305,MATCH($E127,Produtos!$A$6:$A$305,0)),"Código não cadastrado"))</f>
        <v/>
      </c>
      <c r="G127" s="18" t="n"/>
      <c r="H127" s="19">
        <f>IF($E127="","",IFERROR(INDEX(Produtos!$C$6:$C$305,MATCH($E127,Produtos!$A$6:$A$305,0)),0))</f>
        <v/>
      </c>
      <c r="I127" s="17" t="n"/>
      <c r="J127" s="17">
        <f>IF(OR($E127="",D127=""),"",IF(D127=$C$4,"5917","6917"))</f>
        <v/>
      </c>
      <c r="K127" s="18" t="n"/>
      <c r="L127" s="18" t="n"/>
      <c r="M127" s="16" t="n"/>
      <c r="N127" s="18">
        <f>IF(OR($E127="",G127=""),"",G127-N(K127)-N(L127))</f>
        <v/>
      </c>
      <c r="O127" s="19">
        <f>IF(N127="","",N127*H127)</f>
        <v/>
      </c>
      <c r="P127" s="19">
        <f>IF($E127="","",N(K127)*H127)</f>
        <v/>
      </c>
      <c r="Q127" s="17" t="n"/>
      <c r="R127" s="17">
        <f>IF(N127="","",IF(N127&lt;0,"CONFERIR",IF(N127=0,"ACERTADO",IF(M127="","EM CONSIGNAÇÃO",IF(TODAY()&gt;M127,"ACERTO VENCIDO","EM CONSIGNAÇÃO")))))</f>
        <v/>
      </c>
      <c r="S127" s="17" t="n"/>
    </row>
    <row r="128">
      <c r="A128" s="16" t="n"/>
      <c r="B128" s="17" t="n"/>
      <c r="C128" s="17" t="n"/>
      <c r="D128" s="17" t="n"/>
      <c r="E128" s="17" t="n"/>
      <c r="F128" s="17">
        <f>IF($E128="","",IFERROR(INDEX(Produtos!$B$6:$B$305,MATCH($E128,Produtos!$A$6:$A$305,0)),"Código não cadastrado"))</f>
        <v/>
      </c>
      <c r="G128" s="18" t="n"/>
      <c r="H128" s="19">
        <f>IF($E128="","",IFERROR(INDEX(Produtos!$C$6:$C$305,MATCH($E128,Produtos!$A$6:$A$305,0)),0))</f>
        <v/>
      </c>
      <c r="I128" s="17" t="n"/>
      <c r="J128" s="17">
        <f>IF(OR($E128="",D128=""),"",IF(D128=$C$4,"5917","6917"))</f>
        <v/>
      </c>
      <c r="K128" s="18" t="n"/>
      <c r="L128" s="18" t="n"/>
      <c r="M128" s="16" t="n"/>
      <c r="N128" s="18">
        <f>IF(OR($E128="",G128=""),"",G128-N(K128)-N(L128))</f>
        <v/>
      </c>
      <c r="O128" s="19">
        <f>IF(N128="","",N128*H128)</f>
        <v/>
      </c>
      <c r="P128" s="19">
        <f>IF($E128="","",N(K128)*H128)</f>
        <v/>
      </c>
      <c r="Q128" s="17" t="n"/>
      <c r="R128" s="17">
        <f>IF(N128="","",IF(N128&lt;0,"CONFERIR",IF(N128=0,"ACERTADO",IF(M128="","EM CONSIGNAÇÃO",IF(TODAY()&gt;M128,"ACERTO VENCIDO","EM CONSIGNAÇÃO")))))</f>
        <v/>
      </c>
      <c r="S128" s="17" t="n"/>
    </row>
    <row r="129">
      <c r="A129" s="16" t="n"/>
      <c r="B129" s="17" t="n"/>
      <c r="C129" s="17" t="n"/>
      <c r="D129" s="17" t="n"/>
      <c r="E129" s="17" t="n"/>
      <c r="F129" s="17">
        <f>IF($E129="","",IFERROR(INDEX(Produtos!$B$6:$B$305,MATCH($E129,Produtos!$A$6:$A$305,0)),"Código não cadastrado"))</f>
        <v/>
      </c>
      <c r="G129" s="18" t="n"/>
      <c r="H129" s="19">
        <f>IF($E129="","",IFERROR(INDEX(Produtos!$C$6:$C$305,MATCH($E129,Produtos!$A$6:$A$305,0)),0))</f>
        <v/>
      </c>
      <c r="I129" s="17" t="n"/>
      <c r="J129" s="17">
        <f>IF(OR($E129="",D129=""),"",IF(D129=$C$4,"5917","6917"))</f>
        <v/>
      </c>
      <c r="K129" s="18" t="n"/>
      <c r="L129" s="18" t="n"/>
      <c r="M129" s="16" t="n"/>
      <c r="N129" s="18">
        <f>IF(OR($E129="",G129=""),"",G129-N(K129)-N(L129))</f>
        <v/>
      </c>
      <c r="O129" s="19">
        <f>IF(N129="","",N129*H129)</f>
        <v/>
      </c>
      <c r="P129" s="19">
        <f>IF($E129="","",N(K129)*H129)</f>
        <v/>
      </c>
      <c r="Q129" s="17" t="n"/>
      <c r="R129" s="17">
        <f>IF(N129="","",IF(N129&lt;0,"CONFERIR",IF(N129=0,"ACERTADO",IF(M129="","EM CONSIGNAÇÃO",IF(TODAY()&gt;M129,"ACERTO VENCIDO","EM CONSIGNAÇÃO")))))</f>
        <v/>
      </c>
      <c r="S129" s="17" t="n"/>
    </row>
    <row r="130">
      <c r="A130" s="16" t="n"/>
      <c r="B130" s="17" t="n"/>
      <c r="C130" s="17" t="n"/>
      <c r="D130" s="17" t="n"/>
      <c r="E130" s="17" t="n"/>
      <c r="F130" s="17">
        <f>IF($E130="","",IFERROR(INDEX(Produtos!$B$6:$B$305,MATCH($E130,Produtos!$A$6:$A$305,0)),"Código não cadastrado"))</f>
        <v/>
      </c>
      <c r="G130" s="18" t="n"/>
      <c r="H130" s="19">
        <f>IF($E130="","",IFERROR(INDEX(Produtos!$C$6:$C$305,MATCH($E130,Produtos!$A$6:$A$305,0)),0))</f>
        <v/>
      </c>
      <c r="I130" s="17" t="n"/>
      <c r="J130" s="17">
        <f>IF(OR($E130="",D130=""),"",IF(D130=$C$4,"5917","6917"))</f>
        <v/>
      </c>
      <c r="K130" s="18" t="n"/>
      <c r="L130" s="18" t="n"/>
      <c r="M130" s="16" t="n"/>
      <c r="N130" s="18">
        <f>IF(OR($E130="",G130=""),"",G130-N(K130)-N(L130))</f>
        <v/>
      </c>
      <c r="O130" s="19">
        <f>IF(N130="","",N130*H130)</f>
        <v/>
      </c>
      <c r="P130" s="19">
        <f>IF($E130="","",N(K130)*H130)</f>
        <v/>
      </c>
      <c r="Q130" s="17" t="n"/>
      <c r="R130" s="17">
        <f>IF(N130="","",IF(N130&lt;0,"CONFERIR",IF(N130=0,"ACERTADO",IF(M130="","EM CONSIGNAÇÃO",IF(TODAY()&gt;M130,"ACERTO VENCIDO","EM CONSIGNAÇÃO")))))</f>
        <v/>
      </c>
      <c r="S130" s="17" t="n"/>
    </row>
    <row r="131">
      <c r="A131" s="16" t="n"/>
      <c r="B131" s="17" t="n"/>
      <c r="C131" s="17" t="n"/>
      <c r="D131" s="17" t="n"/>
      <c r="E131" s="17" t="n"/>
      <c r="F131" s="17">
        <f>IF($E131="","",IFERROR(INDEX(Produtos!$B$6:$B$305,MATCH($E131,Produtos!$A$6:$A$305,0)),"Código não cadastrado"))</f>
        <v/>
      </c>
      <c r="G131" s="18" t="n"/>
      <c r="H131" s="19">
        <f>IF($E131="","",IFERROR(INDEX(Produtos!$C$6:$C$305,MATCH($E131,Produtos!$A$6:$A$305,0)),0))</f>
        <v/>
      </c>
      <c r="I131" s="17" t="n"/>
      <c r="J131" s="17">
        <f>IF(OR($E131="",D131=""),"",IF(D131=$C$4,"5917","6917"))</f>
        <v/>
      </c>
      <c r="K131" s="18" t="n"/>
      <c r="L131" s="18" t="n"/>
      <c r="M131" s="16" t="n"/>
      <c r="N131" s="18">
        <f>IF(OR($E131="",G131=""),"",G131-N(K131)-N(L131))</f>
        <v/>
      </c>
      <c r="O131" s="19">
        <f>IF(N131="","",N131*H131)</f>
        <v/>
      </c>
      <c r="P131" s="19">
        <f>IF($E131="","",N(K131)*H131)</f>
        <v/>
      </c>
      <c r="Q131" s="17" t="n"/>
      <c r="R131" s="17">
        <f>IF(N131="","",IF(N131&lt;0,"CONFERIR",IF(N131=0,"ACERTADO",IF(M131="","EM CONSIGNAÇÃO",IF(TODAY()&gt;M131,"ACERTO VENCIDO","EM CONSIGNAÇÃO")))))</f>
        <v/>
      </c>
      <c r="S131" s="17" t="n"/>
    </row>
    <row r="132">
      <c r="A132" s="16" t="n"/>
      <c r="B132" s="17" t="n"/>
      <c r="C132" s="17" t="n"/>
      <c r="D132" s="17" t="n"/>
      <c r="E132" s="17" t="n"/>
      <c r="F132" s="17">
        <f>IF($E132="","",IFERROR(INDEX(Produtos!$B$6:$B$305,MATCH($E132,Produtos!$A$6:$A$305,0)),"Código não cadastrado"))</f>
        <v/>
      </c>
      <c r="G132" s="18" t="n"/>
      <c r="H132" s="19">
        <f>IF($E132="","",IFERROR(INDEX(Produtos!$C$6:$C$305,MATCH($E132,Produtos!$A$6:$A$305,0)),0))</f>
        <v/>
      </c>
      <c r="I132" s="17" t="n"/>
      <c r="J132" s="17">
        <f>IF(OR($E132="",D132=""),"",IF(D132=$C$4,"5917","6917"))</f>
        <v/>
      </c>
      <c r="K132" s="18" t="n"/>
      <c r="L132" s="18" t="n"/>
      <c r="M132" s="16" t="n"/>
      <c r="N132" s="18">
        <f>IF(OR($E132="",G132=""),"",G132-N(K132)-N(L132))</f>
        <v/>
      </c>
      <c r="O132" s="19">
        <f>IF(N132="","",N132*H132)</f>
        <v/>
      </c>
      <c r="P132" s="19">
        <f>IF($E132="","",N(K132)*H132)</f>
        <v/>
      </c>
      <c r="Q132" s="17" t="n"/>
      <c r="R132" s="17">
        <f>IF(N132="","",IF(N132&lt;0,"CONFERIR",IF(N132=0,"ACERTADO",IF(M132="","EM CONSIGNAÇÃO",IF(TODAY()&gt;M132,"ACERTO VENCIDO","EM CONSIGNAÇÃO")))))</f>
        <v/>
      </c>
      <c r="S132" s="17" t="n"/>
    </row>
    <row r="133">
      <c r="A133" s="16" t="n"/>
      <c r="B133" s="17" t="n"/>
      <c r="C133" s="17" t="n"/>
      <c r="D133" s="17" t="n"/>
      <c r="E133" s="17" t="n"/>
      <c r="F133" s="17">
        <f>IF($E133="","",IFERROR(INDEX(Produtos!$B$6:$B$305,MATCH($E133,Produtos!$A$6:$A$305,0)),"Código não cadastrado"))</f>
        <v/>
      </c>
      <c r="G133" s="18" t="n"/>
      <c r="H133" s="19">
        <f>IF($E133="","",IFERROR(INDEX(Produtos!$C$6:$C$305,MATCH($E133,Produtos!$A$6:$A$305,0)),0))</f>
        <v/>
      </c>
      <c r="I133" s="17" t="n"/>
      <c r="J133" s="17">
        <f>IF(OR($E133="",D133=""),"",IF(D133=$C$4,"5917","6917"))</f>
        <v/>
      </c>
      <c r="K133" s="18" t="n"/>
      <c r="L133" s="18" t="n"/>
      <c r="M133" s="16" t="n"/>
      <c r="N133" s="18">
        <f>IF(OR($E133="",G133=""),"",G133-N(K133)-N(L133))</f>
        <v/>
      </c>
      <c r="O133" s="19">
        <f>IF(N133="","",N133*H133)</f>
        <v/>
      </c>
      <c r="P133" s="19">
        <f>IF($E133="","",N(K133)*H133)</f>
        <v/>
      </c>
      <c r="Q133" s="17" t="n"/>
      <c r="R133" s="17">
        <f>IF(N133="","",IF(N133&lt;0,"CONFERIR",IF(N133=0,"ACERTADO",IF(M133="","EM CONSIGNAÇÃO",IF(TODAY()&gt;M133,"ACERTO VENCIDO","EM CONSIGNAÇÃO")))))</f>
        <v/>
      </c>
      <c r="S133" s="17" t="n"/>
    </row>
    <row r="134">
      <c r="A134" s="16" t="n"/>
      <c r="B134" s="17" t="n"/>
      <c r="C134" s="17" t="n"/>
      <c r="D134" s="17" t="n"/>
      <c r="E134" s="17" t="n"/>
      <c r="F134" s="17">
        <f>IF($E134="","",IFERROR(INDEX(Produtos!$B$6:$B$305,MATCH($E134,Produtos!$A$6:$A$305,0)),"Código não cadastrado"))</f>
        <v/>
      </c>
      <c r="G134" s="18" t="n"/>
      <c r="H134" s="19">
        <f>IF($E134="","",IFERROR(INDEX(Produtos!$C$6:$C$305,MATCH($E134,Produtos!$A$6:$A$305,0)),0))</f>
        <v/>
      </c>
      <c r="I134" s="17" t="n"/>
      <c r="J134" s="17">
        <f>IF(OR($E134="",D134=""),"",IF(D134=$C$4,"5917","6917"))</f>
        <v/>
      </c>
      <c r="K134" s="18" t="n"/>
      <c r="L134" s="18" t="n"/>
      <c r="M134" s="16" t="n"/>
      <c r="N134" s="18">
        <f>IF(OR($E134="",G134=""),"",G134-N(K134)-N(L134))</f>
        <v/>
      </c>
      <c r="O134" s="19">
        <f>IF(N134="","",N134*H134)</f>
        <v/>
      </c>
      <c r="P134" s="19">
        <f>IF($E134="","",N(K134)*H134)</f>
        <v/>
      </c>
      <c r="Q134" s="17" t="n"/>
      <c r="R134" s="17">
        <f>IF(N134="","",IF(N134&lt;0,"CONFERIR",IF(N134=0,"ACERTADO",IF(M134="","EM CONSIGNAÇÃO",IF(TODAY()&gt;M134,"ACERTO VENCIDO","EM CONSIGNAÇÃO")))))</f>
        <v/>
      </c>
      <c r="S134" s="17" t="n"/>
    </row>
    <row r="135">
      <c r="A135" s="16" t="n"/>
      <c r="B135" s="17" t="n"/>
      <c r="C135" s="17" t="n"/>
      <c r="D135" s="17" t="n"/>
      <c r="E135" s="17" t="n"/>
      <c r="F135" s="17">
        <f>IF($E135="","",IFERROR(INDEX(Produtos!$B$6:$B$305,MATCH($E135,Produtos!$A$6:$A$305,0)),"Código não cadastrado"))</f>
        <v/>
      </c>
      <c r="G135" s="18" t="n"/>
      <c r="H135" s="19">
        <f>IF($E135="","",IFERROR(INDEX(Produtos!$C$6:$C$305,MATCH($E135,Produtos!$A$6:$A$305,0)),0))</f>
        <v/>
      </c>
      <c r="I135" s="17" t="n"/>
      <c r="J135" s="17">
        <f>IF(OR($E135="",D135=""),"",IF(D135=$C$4,"5917","6917"))</f>
        <v/>
      </c>
      <c r="K135" s="18" t="n"/>
      <c r="L135" s="18" t="n"/>
      <c r="M135" s="16" t="n"/>
      <c r="N135" s="18">
        <f>IF(OR($E135="",G135=""),"",G135-N(K135)-N(L135))</f>
        <v/>
      </c>
      <c r="O135" s="19">
        <f>IF(N135="","",N135*H135)</f>
        <v/>
      </c>
      <c r="P135" s="19">
        <f>IF($E135="","",N(K135)*H135)</f>
        <v/>
      </c>
      <c r="Q135" s="17" t="n"/>
      <c r="R135" s="17">
        <f>IF(N135="","",IF(N135&lt;0,"CONFERIR",IF(N135=0,"ACERTADO",IF(M135="","EM CONSIGNAÇÃO",IF(TODAY()&gt;M135,"ACERTO VENCIDO","EM CONSIGNAÇÃO")))))</f>
        <v/>
      </c>
      <c r="S135" s="17" t="n"/>
    </row>
    <row r="136">
      <c r="A136" s="16" t="n"/>
      <c r="B136" s="17" t="n"/>
      <c r="C136" s="17" t="n"/>
      <c r="D136" s="17" t="n"/>
      <c r="E136" s="17" t="n"/>
      <c r="F136" s="17">
        <f>IF($E136="","",IFERROR(INDEX(Produtos!$B$6:$B$305,MATCH($E136,Produtos!$A$6:$A$305,0)),"Código não cadastrado"))</f>
        <v/>
      </c>
      <c r="G136" s="18" t="n"/>
      <c r="H136" s="19">
        <f>IF($E136="","",IFERROR(INDEX(Produtos!$C$6:$C$305,MATCH($E136,Produtos!$A$6:$A$305,0)),0))</f>
        <v/>
      </c>
      <c r="I136" s="17" t="n"/>
      <c r="J136" s="17">
        <f>IF(OR($E136="",D136=""),"",IF(D136=$C$4,"5917","6917"))</f>
        <v/>
      </c>
      <c r="K136" s="18" t="n"/>
      <c r="L136" s="18" t="n"/>
      <c r="M136" s="16" t="n"/>
      <c r="N136" s="18">
        <f>IF(OR($E136="",G136=""),"",G136-N(K136)-N(L136))</f>
        <v/>
      </c>
      <c r="O136" s="19">
        <f>IF(N136="","",N136*H136)</f>
        <v/>
      </c>
      <c r="P136" s="19">
        <f>IF($E136="","",N(K136)*H136)</f>
        <v/>
      </c>
      <c r="Q136" s="17" t="n"/>
      <c r="R136" s="17">
        <f>IF(N136="","",IF(N136&lt;0,"CONFERIR",IF(N136=0,"ACERTADO",IF(M136="","EM CONSIGNAÇÃO",IF(TODAY()&gt;M136,"ACERTO VENCIDO","EM CONSIGNAÇÃO")))))</f>
        <v/>
      </c>
      <c r="S136" s="17" t="n"/>
    </row>
    <row r="137">
      <c r="A137" s="16" t="n"/>
      <c r="B137" s="17" t="n"/>
      <c r="C137" s="17" t="n"/>
      <c r="D137" s="17" t="n"/>
      <c r="E137" s="17" t="n"/>
      <c r="F137" s="17">
        <f>IF($E137="","",IFERROR(INDEX(Produtos!$B$6:$B$305,MATCH($E137,Produtos!$A$6:$A$305,0)),"Código não cadastrado"))</f>
        <v/>
      </c>
      <c r="G137" s="18" t="n"/>
      <c r="H137" s="19">
        <f>IF($E137="","",IFERROR(INDEX(Produtos!$C$6:$C$305,MATCH($E137,Produtos!$A$6:$A$305,0)),0))</f>
        <v/>
      </c>
      <c r="I137" s="17" t="n"/>
      <c r="J137" s="17">
        <f>IF(OR($E137="",D137=""),"",IF(D137=$C$4,"5917","6917"))</f>
        <v/>
      </c>
      <c r="K137" s="18" t="n"/>
      <c r="L137" s="18" t="n"/>
      <c r="M137" s="16" t="n"/>
      <c r="N137" s="18">
        <f>IF(OR($E137="",G137=""),"",G137-N(K137)-N(L137))</f>
        <v/>
      </c>
      <c r="O137" s="19">
        <f>IF(N137="","",N137*H137)</f>
        <v/>
      </c>
      <c r="P137" s="19">
        <f>IF($E137="","",N(K137)*H137)</f>
        <v/>
      </c>
      <c r="Q137" s="17" t="n"/>
      <c r="R137" s="17">
        <f>IF(N137="","",IF(N137&lt;0,"CONFERIR",IF(N137=0,"ACERTADO",IF(M137="","EM CONSIGNAÇÃO",IF(TODAY()&gt;M137,"ACERTO VENCIDO","EM CONSIGNAÇÃO")))))</f>
        <v/>
      </c>
      <c r="S137" s="17" t="n"/>
    </row>
    <row r="138">
      <c r="A138" s="16" t="n"/>
      <c r="B138" s="17" t="n"/>
      <c r="C138" s="17" t="n"/>
      <c r="D138" s="17" t="n"/>
      <c r="E138" s="17" t="n"/>
      <c r="F138" s="17">
        <f>IF($E138="","",IFERROR(INDEX(Produtos!$B$6:$B$305,MATCH($E138,Produtos!$A$6:$A$305,0)),"Código não cadastrado"))</f>
        <v/>
      </c>
      <c r="G138" s="18" t="n"/>
      <c r="H138" s="19">
        <f>IF($E138="","",IFERROR(INDEX(Produtos!$C$6:$C$305,MATCH($E138,Produtos!$A$6:$A$305,0)),0))</f>
        <v/>
      </c>
      <c r="I138" s="17" t="n"/>
      <c r="J138" s="17">
        <f>IF(OR($E138="",D138=""),"",IF(D138=$C$4,"5917","6917"))</f>
        <v/>
      </c>
      <c r="K138" s="18" t="n"/>
      <c r="L138" s="18" t="n"/>
      <c r="M138" s="16" t="n"/>
      <c r="N138" s="18">
        <f>IF(OR($E138="",G138=""),"",G138-N(K138)-N(L138))</f>
        <v/>
      </c>
      <c r="O138" s="19">
        <f>IF(N138="","",N138*H138)</f>
        <v/>
      </c>
      <c r="P138" s="19">
        <f>IF($E138="","",N(K138)*H138)</f>
        <v/>
      </c>
      <c r="Q138" s="17" t="n"/>
      <c r="R138" s="17">
        <f>IF(N138="","",IF(N138&lt;0,"CONFERIR",IF(N138=0,"ACERTADO",IF(M138="","EM CONSIGNAÇÃO",IF(TODAY()&gt;M138,"ACERTO VENCIDO","EM CONSIGNAÇÃO")))))</f>
        <v/>
      </c>
      <c r="S138" s="17" t="n"/>
    </row>
    <row r="139">
      <c r="A139" s="16" t="n"/>
      <c r="B139" s="17" t="n"/>
      <c r="C139" s="17" t="n"/>
      <c r="D139" s="17" t="n"/>
      <c r="E139" s="17" t="n"/>
      <c r="F139" s="17">
        <f>IF($E139="","",IFERROR(INDEX(Produtos!$B$6:$B$305,MATCH($E139,Produtos!$A$6:$A$305,0)),"Código não cadastrado"))</f>
        <v/>
      </c>
      <c r="G139" s="18" t="n"/>
      <c r="H139" s="19">
        <f>IF($E139="","",IFERROR(INDEX(Produtos!$C$6:$C$305,MATCH($E139,Produtos!$A$6:$A$305,0)),0))</f>
        <v/>
      </c>
      <c r="I139" s="17" t="n"/>
      <c r="J139" s="17">
        <f>IF(OR($E139="",D139=""),"",IF(D139=$C$4,"5917","6917"))</f>
        <v/>
      </c>
      <c r="K139" s="18" t="n"/>
      <c r="L139" s="18" t="n"/>
      <c r="M139" s="16" t="n"/>
      <c r="N139" s="18">
        <f>IF(OR($E139="",G139=""),"",G139-N(K139)-N(L139))</f>
        <v/>
      </c>
      <c r="O139" s="19">
        <f>IF(N139="","",N139*H139)</f>
        <v/>
      </c>
      <c r="P139" s="19">
        <f>IF($E139="","",N(K139)*H139)</f>
        <v/>
      </c>
      <c r="Q139" s="17" t="n"/>
      <c r="R139" s="17">
        <f>IF(N139="","",IF(N139&lt;0,"CONFERIR",IF(N139=0,"ACERTADO",IF(M139="","EM CONSIGNAÇÃO",IF(TODAY()&gt;M139,"ACERTO VENCIDO","EM CONSIGNAÇÃO")))))</f>
        <v/>
      </c>
      <c r="S139" s="17" t="n"/>
    </row>
    <row r="140">
      <c r="A140" s="16" t="n"/>
      <c r="B140" s="17" t="n"/>
      <c r="C140" s="17" t="n"/>
      <c r="D140" s="17" t="n"/>
      <c r="E140" s="17" t="n"/>
      <c r="F140" s="17">
        <f>IF($E140="","",IFERROR(INDEX(Produtos!$B$6:$B$305,MATCH($E140,Produtos!$A$6:$A$305,0)),"Código não cadastrado"))</f>
        <v/>
      </c>
      <c r="G140" s="18" t="n"/>
      <c r="H140" s="19">
        <f>IF($E140="","",IFERROR(INDEX(Produtos!$C$6:$C$305,MATCH($E140,Produtos!$A$6:$A$305,0)),0))</f>
        <v/>
      </c>
      <c r="I140" s="17" t="n"/>
      <c r="J140" s="17">
        <f>IF(OR($E140="",D140=""),"",IF(D140=$C$4,"5917","6917"))</f>
        <v/>
      </c>
      <c r="K140" s="18" t="n"/>
      <c r="L140" s="18" t="n"/>
      <c r="M140" s="16" t="n"/>
      <c r="N140" s="18">
        <f>IF(OR($E140="",G140=""),"",G140-N(K140)-N(L140))</f>
        <v/>
      </c>
      <c r="O140" s="19">
        <f>IF(N140="","",N140*H140)</f>
        <v/>
      </c>
      <c r="P140" s="19">
        <f>IF($E140="","",N(K140)*H140)</f>
        <v/>
      </c>
      <c r="Q140" s="17" t="n"/>
      <c r="R140" s="17">
        <f>IF(N140="","",IF(N140&lt;0,"CONFERIR",IF(N140=0,"ACERTADO",IF(M140="","EM CONSIGNAÇÃO",IF(TODAY()&gt;M140,"ACERTO VENCIDO","EM CONSIGNAÇÃO")))))</f>
        <v/>
      </c>
      <c r="S140" s="17" t="n"/>
    </row>
    <row r="141">
      <c r="A141" s="16" t="n"/>
      <c r="B141" s="17" t="n"/>
      <c r="C141" s="17" t="n"/>
      <c r="D141" s="17" t="n"/>
      <c r="E141" s="17" t="n"/>
      <c r="F141" s="17">
        <f>IF($E141="","",IFERROR(INDEX(Produtos!$B$6:$B$305,MATCH($E141,Produtos!$A$6:$A$305,0)),"Código não cadastrado"))</f>
        <v/>
      </c>
      <c r="G141" s="18" t="n"/>
      <c r="H141" s="19">
        <f>IF($E141="","",IFERROR(INDEX(Produtos!$C$6:$C$305,MATCH($E141,Produtos!$A$6:$A$305,0)),0))</f>
        <v/>
      </c>
      <c r="I141" s="17" t="n"/>
      <c r="J141" s="17">
        <f>IF(OR($E141="",D141=""),"",IF(D141=$C$4,"5917","6917"))</f>
        <v/>
      </c>
      <c r="K141" s="18" t="n"/>
      <c r="L141" s="18" t="n"/>
      <c r="M141" s="16" t="n"/>
      <c r="N141" s="18">
        <f>IF(OR($E141="",G141=""),"",G141-N(K141)-N(L141))</f>
        <v/>
      </c>
      <c r="O141" s="19">
        <f>IF(N141="","",N141*H141)</f>
        <v/>
      </c>
      <c r="P141" s="19">
        <f>IF($E141="","",N(K141)*H141)</f>
        <v/>
      </c>
      <c r="Q141" s="17" t="n"/>
      <c r="R141" s="17">
        <f>IF(N141="","",IF(N141&lt;0,"CONFERIR",IF(N141=0,"ACERTADO",IF(M141="","EM CONSIGNAÇÃO",IF(TODAY()&gt;M141,"ACERTO VENCIDO","EM CONSIGNAÇÃO")))))</f>
        <v/>
      </c>
      <c r="S141" s="17" t="n"/>
    </row>
    <row r="142">
      <c r="A142" s="16" t="n"/>
      <c r="B142" s="17" t="n"/>
      <c r="C142" s="17" t="n"/>
      <c r="D142" s="17" t="n"/>
      <c r="E142" s="17" t="n"/>
      <c r="F142" s="17">
        <f>IF($E142="","",IFERROR(INDEX(Produtos!$B$6:$B$305,MATCH($E142,Produtos!$A$6:$A$305,0)),"Código não cadastrado"))</f>
        <v/>
      </c>
      <c r="G142" s="18" t="n"/>
      <c r="H142" s="19">
        <f>IF($E142="","",IFERROR(INDEX(Produtos!$C$6:$C$305,MATCH($E142,Produtos!$A$6:$A$305,0)),0))</f>
        <v/>
      </c>
      <c r="I142" s="17" t="n"/>
      <c r="J142" s="17">
        <f>IF(OR($E142="",D142=""),"",IF(D142=$C$4,"5917","6917"))</f>
        <v/>
      </c>
      <c r="K142" s="18" t="n"/>
      <c r="L142" s="18" t="n"/>
      <c r="M142" s="16" t="n"/>
      <c r="N142" s="18">
        <f>IF(OR($E142="",G142=""),"",G142-N(K142)-N(L142))</f>
        <v/>
      </c>
      <c r="O142" s="19">
        <f>IF(N142="","",N142*H142)</f>
        <v/>
      </c>
      <c r="P142" s="19">
        <f>IF($E142="","",N(K142)*H142)</f>
        <v/>
      </c>
      <c r="Q142" s="17" t="n"/>
      <c r="R142" s="17">
        <f>IF(N142="","",IF(N142&lt;0,"CONFERIR",IF(N142=0,"ACERTADO",IF(M142="","EM CONSIGNAÇÃO",IF(TODAY()&gt;M142,"ACERTO VENCIDO","EM CONSIGNAÇÃO")))))</f>
        <v/>
      </c>
      <c r="S142" s="17" t="n"/>
    </row>
    <row r="143">
      <c r="A143" s="16" t="n"/>
      <c r="B143" s="17" t="n"/>
      <c r="C143" s="17" t="n"/>
      <c r="D143" s="17" t="n"/>
      <c r="E143" s="17" t="n"/>
      <c r="F143" s="17">
        <f>IF($E143="","",IFERROR(INDEX(Produtos!$B$6:$B$305,MATCH($E143,Produtos!$A$6:$A$305,0)),"Código não cadastrado"))</f>
        <v/>
      </c>
      <c r="G143" s="18" t="n"/>
      <c r="H143" s="19">
        <f>IF($E143="","",IFERROR(INDEX(Produtos!$C$6:$C$305,MATCH($E143,Produtos!$A$6:$A$305,0)),0))</f>
        <v/>
      </c>
      <c r="I143" s="17" t="n"/>
      <c r="J143" s="17">
        <f>IF(OR($E143="",D143=""),"",IF(D143=$C$4,"5917","6917"))</f>
        <v/>
      </c>
      <c r="K143" s="18" t="n"/>
      <c r="L143" s="18" t="n"/>
      <c r="M143" s="16" t="n"/>
      <c r="N143" s="18">
        <f>IF(OR($E143="",G143=""),"",G143-N(K143)-N(L143))</f>
        <v/>
      </c>
      <c r="O143" s="19">
        <f>IF(N143="","",N143*H143)</f>
        <v/>
      </c>
      <c r="P143" s="19">
        <f>IF($E143="","",N(K143)*H143)</f>
        <v/>
      </c>
      <c r="Q143" s="17" t="n"/>
      <c r="R143" s="17">
        <f>IF(N143="","",IF(N143&lt;0,"CONFERIR",IF(N143=0,"ACERTADO",IF(M143="","EM CONSIGNAÇÃO",IF(TODAY()&gt;M143,"ACERTO VENCIDO","EM CONSIGNAÇÃO")))))</f>
        <v/>
      </c>
      <c r="S143" s="17" t="n"/>
    </row>
    <row r="144">
      <c r="A144" s="16" t="n"/>
      <c r="B144" s="17" t="n"/>
      <c r="C144" s="17" t="n"/>
      <c r="D144" s="17" t="n"/>
      <c r="E144" s="17" t="n"/>
      <c r="F144" s="17">
        <f>IF($E144="","",IFERROR(INDEX(Produtos!$B$6:$B$305,MATCH($E144,Produtos!$A$6:$A$305,0)),"Código não cadastrado"))</f>
        <v/>
      </c>
      <c r="G144" s="18" t="n"/>
      <c r="H144" s="19">
        <f>IF($E144="","",IFERROR(INDEX(Produtos!$C$6:$C$305,MATCH($E144,Produtos!$A$6:$A$305,0)),0))</f>
        <v/>
      </c>
      <c r="I144" s="17" t="n"/>
      <c r="J144" s="17">
        <f>IF(OR($E144="",D144=""),"",IF(D144=$C$4,"5917","6917"))</f>
        <v/>
      </c>
      <c r="K144" s="18" t="n"/>
      <c r="L144" s="18" t="n"/>
      <c r="M144" s="16" t="n"/>
      <c r="N144" s="18">
        <f>IF(OR($E144="",G144=""),"",G144-N(K144)-N(L144))</f>
        <v/>
      </c>
      <c r="O144" s="19">
        <f>IF(N144="","",N144*H144)</f>
        <v/>
      </c>
      <c r="P144" s="19">
        <f>IF($E144="","",N(K144)*H144)</f>
        <v/>
      </c>
      <c r="Q144" s="17" t="n"/>
      <c r="R144" s="17">
        <f>IF(N144="","",IF(N144&lt;0,"CONFERIR",IF(N144=0,"ACERTADO",IF(M144="","EM CONSIGNAÇÃO",IF(TODAY()&gt;M144,"ACERTO VENCIDO","EM CONSIGNAÇÃO")))))</f>
        <v/>
      </c>
      <c r="S144" s="17" t="n"/>
    </row>
    <row r="145">
      <c r="A145" s="16" t="n"/>
      <c r="B145" s="17" t="n"/>
      <c r="C145" s="17" t="n"/>
      <c r="D145" s="17" t="n"/>
      <c r="E145" s="17" t="n"/>
      <c r="F145" s="17">
        <f>IF($E145="","",IFERROR(INDEX(Produtos!$B$6:$B$305,MATCH($E145,Produtos!$A$6:$A$305,0)),"Código não cadastrado"))</f>
        <v/>
      </c>
      <c r="G145" s="18" t="n"/>
      <c r="H145" s="19">
        <f>IF($E145="","",IFERROR(INDEX(Produtos!$C$6:$C$305,MATCH($E145,Produtos!$A$6:$A$305,0)),0))</f>
        <v/>
      </c>
      <c r="I145" s="17" t="n"/>
      <c r="J145" s="17">
        <f>IF(OR($E145="",D145=""),"",IF(D145=$C$4,"5917","6917"))</f>
        <v/>
      </c>
      <c r="K145" s="18" t="n"/>
      <c r="L145" s="18" t="n"/>
      <c r="M145" s="16" t="n"/>
      <c r="N145" s="18">
        <f>IF(OR($E145="",G145=""),"",G145-N(K145)-N(L145))</f>
        <v/>
      </c>
      <c r="O145" s="19">
        <f>IF(N145="","",N145*H145)</f>
        <v/>
      </c>
      <c r="P145" s="19">
        <f>IF($E145="","",N(K145)*H145)</f>
        <v/>
      </c>
      <c r="Q145" s="17" t="n"/>
      <c r="R145" s="17">
        <f>IF(N145="","",IF(N145&lt;0,"CONFERIR",IF(N145=0,"ACERTADO",IF(M145="","EM CONSIGNAÇÃO",IF(TODAY()&gt;M145,"ACERTO VENCIDO","EM CONSIGNAÇÃO")))))</f>
        <v/>
      </c>
      <c r="S145" s="17" t="n"/>
    </row>
    <row r="146">
      <c r="A146" s="16" t="n"/>
      <c r="B146" s="17" t="n"/>
      <c r="C146" s="17" t="n"/>
      <c r="D146" s="17" t="n"/>
      <c r="E146" s="17" t="n"/>
      <c r="F146" s="17">
        <f>IF($E146="","",IFERROR(INDEX(Produtos!$B$6:$B$305,MATCH($E146,Produtos!$A$6:$A$305,0)),"Código não cadastrado"))</f>
        <v/>
      </c>
      <c r="G146" s="18" t="n"/>
      <c r="H146" s="19">
        <f>IF($E146="","",IFERROR(INDEX(Produtos!$C$6:$C$305,MATCH($E146,Produtos!$A$6:$A$305,0)),0))</f>
        <v/>
      </c>
      <c r="I146" s="17" t="n"/>
      <c r="J146" s="17">
        <f>IF(OR($E146="",D146=""),"",IF(D146=$C$4,"5917","6917"))</f>
        <v/>
      </c>
      <c r="K146" s="18" t="n"/>
      <c r="L146" s="18" t="n"/>
      <c r="M146" s="16" t="n"/>
      <c r="N146" s="18">
        <f>IF(OR($E146="",G146=""),"",G146-N(K146)-N(L146))</f>
        <v/>
      </c>
      <c r="O146" s="19">
        <f>IF(N146="","",N146*H146)</f>
        <v/>
      </c>
      <c r="P146" s="19">
        <f>IF($E146="","",N(K146)*H146)</f>
        <v/>
      </c>
      <c r="Q146" s="17" t="n"/>
      <c r="R146" s="17">
        <f>IF(N146="","",IF(N146&lt;0,"CONFERIR",IF(N146=0,"ACERTADO",IF(M146="","EM CONSIGNAÇÃO",IF(TODAY()&gt;M146,"ACERTO VENCIDO","EM CONSIGNAÇÃO")))))</f>
        <v/>
      </c>
      <c r="S146" s="17" t="n"/>
    </row>
    <row r="147">
      <c r="A147" s="16" t="n"/>
      <c r="B147" s="17" t="n"/>
      <c r="C147" s="17" t="n"/>
      <c r="D147" s="17" t="n"/>
      <c r="E147" s="17" t="n"/>
      <c r="F147" s="17">
        <f>IF($E147="","",IFERROR(INDEX(Produtos!$B$6:$B$305,MATCH($E147,Produtos!$A$6:$A$305,0)),"Código não cadastrado"))</f>
        <v/>
      </c>
      <c r="G147" s="18" t="n"/>
      <c r="H147" s="19">
        <f>IF($E147="","",IFERROR(INDEX(Produtos!$C$6:$C$305,MATCH($E147,Produtos!$A$6:$A$305,0)),0))</f>
        <v/>
      </c>
      <c r="I147" s="17" t="n"/>
      <c r="J147" s="17">
        <f>IF(OR($E147="",D147=""),"",IF(D147=$C$4,"5917","6917"))</f>
        <v/>
      </c>
      <c r="K147" s="18" t="n"/>
      <c r="L147" s="18" t="n"/>
      <c r="M147" s="16" t="n"/>
      <c r="N147" s="18">
        <f>IF(OR($E147="",G147=""),"",G147-N(K147)-N(L147))</f>
        <v/>
      </c>
      <c r="O147" s="19">
        <f>IF(N147="","",N147*H147)</f>
        <v/>
      </c>
      <c r="P147" s="19">
        <f>IF($E147="","",N(K147)*H147)</f>
        <v/>
      </c>
      <c r="Q147" s="17" t="n"/>
      <c r="R147" s="17">
        <f>IF(N147="","",IF(N147&lt;0,"CONFERIR",IF(N147=0,"ACERTADO",IF(M147="","EM CONSIGNAÇÃO",IF(TODAY()&gt;M147,"ACERTO VENCIDO","EM CONSIGNAÇÃO")))))</f>
        <v/>
      </c>
      <c r="S147" s="17" t="n"/>
    </row>
    <row r="148">
      <c r="A148" s="16" t="n"/>
      <c r="B148" s="17" t="n"/>
      <c r="C148" s="17" t="n"/>
      <c r="D148" s="17" t="n"/>
      <c r="E148" s="17" t="n"/>
      <c r="F148" s="17">
        <f>IF($E148="","",IFERROR(INDEX(Produtos!$B$6:$B$305,MATCH($E148,Produtos!$A$6:$A$305,0)),"Código não cadastrado"))</f>
        <v/>
      </c>
      <c r="G148" s="18" t="n"/>
      <c r="H148" s="19">
        <f>IF($E148="","",IFERROR(INDEX(Produtos!$C$6:$C$305,MATCH($E148,Produtos!$A$6:$A$305,0)),0))</f>
        <v/>
      </c>
      <c r="I148" s="17" t="n"/>
      <c r="J148" s="17">
        <f>IF(OR($E148="",D148=""),"",IF(D148=$C$4,"5917","6917"))</f>
        <v/>
      </c>
      <c r="K148" s="18" t="n"/>
      <c r="L148" s="18" t="n"/>
      <c r="M148" s="16" t="n"/>
      <c r="N148" s="18">
        <f>IF(OR($E148="",G148=""),"",G148-N(K148)-N(L148))</f>
        <v/>
      </c>
      <c r="O148" s="19">
        <f>IF(N148="","",N148*H148)</f>
        <v/>
      </c>
      <c r="P148" s="19">
        <f>IF($E148="","",N(K148)*H148)</f>
        <v/>
      </c>
      <c r="Q148" s="17" t="n"/>
      <c r="R148" s="17">
        <f>IF(N148="","",IF(N148&lt;0,"CONFERIR",IF(N148=0,"ACERTADO",IF(M148="","EM CONSIGNAÇÃO",IF(TODAY()&gt;M148,"ACERTO VENCIDO","EM CONSIGNAÇÃO")))))</f>
        <v/>
      </c>
      <c r="S148" s="17" t="n"/>
    </row>
    <row r="149">
      <c r="A149" s="16" t="n"/>
      <c r="B149" s="17" t="n"/>
      <c r="C149" s="17" t="n"/>
      <c r="D149" s="17" t="n"/>
      <c r="E149" s="17" t="n"/>
      <c r="F149" s="17">
        <f>IF($E149="","",IFERROR(INDEX(Produtos!$B$6:$B$305,MATCH($E149,Produtos!$A$6:$A$305,0)),"Código não cadastrado"))</f>
        <v/>
      </c>
      <c r="G149" s="18" t="n"/>
      <c r="H149" s="19">
        <f>IF($E149="","",IFERROR(INDEX(Produtos!$C$6:$C$305,MATCH($E149,Produtos!$A$6:$A$305,0)),0))</f>
        <v/>
      </c>
      <c r="I149" s="17" t="n"/>
      <c r="J149" s="17">
        <f>IF(OR($E149="",D149=""),"",IF(D149=$C$4,"5917","6917"))</f>
        <v/>
      </c>
      <c r="K149" s="18" t="n"/>
      <c r="L149" s="18" t="n"/>
      <c r="M149" s="16" t="n"/>
      <c r="N149" s="18">
        <f>IF(OR($E149="",G149=""),"",G149-N(K149)-N(L149))</f>
        <v/>
      </c>
      <c r="O149" s="19">
        <f>IF(N149="","",N149*H149)</f>
        <v/>
      </c>
      <c r="P149" s="19">
        <f>IF($E149="","",N(K149)*H149)</f>
        <v/>
      </c>
      <c r="Q149" s="17" t="n"/>
      <c r="R149" s="17">
        <f>IF(N149="","",IF(N149&lt;0,"CONFERIR",IF(N149=0,"ACERTADO",IF(M149="","EM CONSIGNAÇÃO",IF(TODAY()&gt;M149,"ACERTO VENCIDO","EM CONSIGNAÇÃO")))))</f>
        <v/>
      </c>
      <c r="S149" s="17" t="n"/>
    </row>
    <row r="150">
      <c r="A150" s="16" t="n"/>
      <c r="B150" s="17" t="n"/>
      <c r="C150" s="17" t="n"/>
      <c r="D150" s="17" t="n"/>
      <c r="E150" s="17" t="n"/>
      <c r="F150" s="17">
        <f>IF($E150="","",IFERROR(INDEX(Produtos!$B$6:$B$305,MATCH($E150,Produtos!$A$6:$A$305,0)),"Código não cadastrado"))</f>
        <v/>
      </c>
      <c r="G150" s="18" t="n"/>
      <c r="H150" s="19">
        <f>IF($E150="","",IFERROR(INDEX(Produtos!$C$6:$C$305,MATCH($E150,Produtos!$A$6:$A$305,0)),0))</f>
        <v/>
      </c>
      <c r="I150" s="17" t="n"/>
      <c r="J150" s="17">
        <f>IF(OR($E150="",D150=""),"",IF(D150=$C$4,"5917","6917"))</f>
        <v/>
      </c>
      <c r="K150" s="18" t="n"/>
      <c r="L150" s="18" t="n"/>
      <c r="M150" s="16" t="n"/>
      <c r="N150" s="18">
        <f>IF(OR($E150="",G150=""),"",G150-N(K150)-N(L150))</f>
        <v/>
      </c>
      <c r="O150" s="19">
        <f>IF(N150="","",N150*H150)</f>
        <v/>
      </c>
      <c r="P150" s="19">
        <f>IF($E150="","",N(K150)*H150)</f>
        <v/>
      </c>
      <c r="Q150" s="17" t="n"/>
      <c r="R150" s="17">
        <f>IF(N150="","",IF(N150&lt;0,"CONFERIR",IF(N150=0,"ACERTADO",IF(M150="","EM CONSIGNAÇÃO",IF(TODAY()&gt;M150,"ACERTO VENCIDO","EM CONSIGNAÇÃO")))))</f>
        <v/>
      </c>
      <c r="S150" s="17" t="n"/>
    </row>
    <row r="151">
      <c r="A151" s="16" t="n"/>
      <c r="B151" s="17" t="n"/>
      <c r="C151" s="17" t="n"/>
      <c r="D151" s="17" t="n"/>
      <c r="E151" s="17" t="n"/>
      <c r="F151" s="17">
        <f>IF($E151="","",IFERROR(INDEX(Produtos!$B$6:$B$305,MATCH($E151,Produtos!$A$6:$A$305,0)),"Código não cadastrado"))</f>
        <v/>
      </c>
      <c r="G151" s="18" t="n"/>
      <c r="H151" s="19">
        <f>IF($E151="","",IFERROR(INDEX(Produtos!$C$6:$C$305,MATCH($E151,Produtos!$A$6:$A$305,0)),0))</f>
        <v/>
      </c>
      <c r="I151" s="17" t="n"/>
      <c r="J151" s="17">
        <f>IF(OR($E151="",D151=""),"",IF(D151=$C$4,"5917","6917"))</f>
        <v/>
      </c>
      <c r="K151" s="18" t="n"/>
      <c r="L151" s="18" t="n"/>
      <c r="M151" s="16" t="n"/>
      <c r="N151" s="18">
        <f>IF(OR($E151="",G151=""),"",G151-N(K151)-N(L151))</f>
        <v/>
      </c>
      <c r="O151" s="19">
        <f>IF(N151="","",N151*H151)</f>
        <v/>
      </c>
      <c r="P151" s="19">
        <f>IF($E151="","",N(K151)*H151)</f>
        <v/>
      </c>
      <c r="Q151" s="17" t="n"/>
      <c r="R151" s="17">
        <f>IF(N151="","",IF(N151&lt;0,"CONFERIR",IF(N151=0,"ACERTADO",IF(M151="","EM CONSIGNAÇÃO",IF(TODAY()&gt;M151,"ACERTO VENCIDO","EM CONSIGNAÇÃO")))))</f>
        <v/>
      </c>
      <c r="S151" s="17" t="n"/>
    </row>
    <row r="152">
      <c r="A152" s="16" t="n"/>
      <c r="B152" s="17" t="n"/>
      <c r="C152" s="17" t="n"/>
      <c r="D152" s="17" t="n"/>
      <c r="E152" s="17" t="n"/>
      <c r="F152" s="17">
        <f>IF($E152="","",IFERROR(INDEX(Produtos!$B$6:$B$305,MATCH($E152,Produtos!$A$6:$A$305,0)),"Código não cadastrado"))</f>
        <v/>
      </c>
      <c r="G152" s="18" t="n"/>
      <c r="H152" s="19">
        <f>IF($E152="","",IFERROR(INDEX(Produtos!$C$6:$C$305,MATCH($E152,Produtos!$A$6:$A$305,0)),0))</f>
        <v/>
      </c>
      <c r="I152" s="17" t="n"/>
      <c r="J152" s="17">
        <f>IF(OR($E152="",D152=""),"",IF(D152=$C$4,"5917","6917"))</f>
        <v/>
      </c>
      <c r="K152" s="18" t="n"/>
      <c r="L152" s="18" t="n"/>
      <c r="M152" s="16" t="n"/>
      <c r="N152" s="18">
        <f>IF(OR($E152="",G152=""),"",G152-N(K152)-N(L152))</f>
        <v/>
      </c>
      <c r="O152" s="19">
        <f>IF(N152="","",N152*H152)</f>
        <v/>
      </c>
      <c r="P152" s="19">
        <f>IF($E152="","",N(K152)*H152)</f>
        <v/>
      </c>
      <c r="Q152" s="17" t="n"/>
      <c r="R152" s="17">
        <f>IF(N152="","",IF(N152&lt;0,"CONFERIR",IF(N152=0,"ACERTADO",IF(M152="","EM CONSIGNAÇÃO",IF(TODAY()&gt;M152,"ACERTO VENCIDO","EM CONSIGNAÇÃO")))))</f>
        <v/>
      </c>
      <c r="S152" s="17" t="n"/>
    </row>
    <row r="153">
      <c r="A153" s="16" t="n"/>
      <c r="B153" s="17" t="n"/>
      <c r="C153" s="17" t="n"/>
      <c r="D153" s="17" t="n"/>
      <c r="E153" s="17" t="n"/>
      <c r="F153" s="17">
        <f>IF($E153="","",IFERROR(INDEX(Produtos!$B$6:$B$305,MATCH($E153,Produtos!$A$6:$A$305,0)),"Código não cadastrado"))</f>
        <v/>
      </c>
      <c r="G153" s="18" t="n"/>
      <c r="H153" s="19">
        <f>IF($E153="","",IFERROR(INDEX(Produtos!$C$6:$C$305,MATCH($E153,Produtos!$A$6:$A$305,0)),0))</f>
        <v/>
      </c>
      <c r="I153" s="17" t="n"/>
      <c r="J153" s="17">
        <f>IF(OR($E153="",D153=""),"",IF(D153=$C$4,"5917","6917"))</f>
        <v/>
      </c>
      <c r="K153" s="18" t="n"/>
      <c r="L153" s="18" t="n"/>
      <c r="M153" s="16" t="n"/>
      <c r="N153" s="18">
        <f>IF(OR($E153="",G153=""),"",G153-N(K153)-N(L153))</f>
        <v/>
      </c>
      <c r="O153" s="19">
        <f>IF(N153="","",N153*H153)</f>
        <v/>
      </c>
      <c r="P153" s="19">
        <f>IF($E153="","",N(K153)*H153)</f>
        <v/>
      </c>
      <c r="Q153" s="17" t="n"/>
      <c r="R153" s="17">
        <f>IF(N153="","",IF(N153&lt;0,"CONFERIR",IF(N153=0,"ACERTADO",IF(M153="","EM CONSIGNAÇÃO",IF(TODAY()&gt;M153,"ACERTO VENCIDO","EM CONSIGNAÇÃO")))))</f>
        <v/>
      </c>
      <c r="S153" s="17" t="n"/>
    </row>
    <row r="154">
      <c r="A154" s="16" t="n"/>
      <c r="B154" s="17" t="n"/>
      <c r="C154" s="17" t="n"/>
      <c r="D154" s="17" t="n"/>
      <c r="E154" s="17" t="n"/>
      <c r="F154" s="17">
        <f>IF($E154="","",IFERROR(INDEX(Produtos!$B$6:$B$305,MATCH($E154,Produtos!$A$6:$A$305,0)),"Código não cadastrado"))</f>
        <v/>
      </c>
      <c r="G154" s="18" t="n"/>
      <c r="H154" s="19">
        <f>IF($E154="","",IFERROR(INDEX(Produtos!$C$6:$C$305,MATCH($E154,Produtos!$A$6:$A$305,0)),0))</f>
        <v/>
      </c>
      <c r="I154" s="17" t="n"/>
      <c r="J154" s="17">
        <f>IF(OR($E154="",D154=""),"",IF(D154=$C$4,"5917","6917"))</f>
        <v/>
      </c>
      <c r="K154" s="18" t="n"/>
      <c r="L154" s="18" t="n"/>
      <c r="M154" s="16" t="n"/>
      <c r="N154" s="18">
        <f>IF(OR($E154="",G154=""),"",G154-N(K154)-N(L154))</f>
        <v/>
      </c>
      <c r="O154" s="19">
        <f>IF(N154="","",N154*H154)</f>
        <v/>
      </c>
      <c r="P154" s="19">
        <f>IF($E154="","",N(K154)*H154)</f>
        <v/>
      </c>
      <c r="Q154" s="17" t="n"/>
      <c r="R154" s="17">
        <f>IF(N154="","",IF(N154&lt;0,"CONFERIR",IF(N154=0,"ACERTADO",IF(M154="","EM CONSIGNAÇÃO",IF(TODAY()&gt;M154,"ACERTO VENCIDO","EM CONSIGNAÇÃO")))))</f>
        <v/>
      </c>
      <c r="S154" s="17" t="n"/>
    </row>
    <row r="155">
      <c r="A155" s="16" t="n"/>
      <c r="B155" s="17" t="n"/>
      <c r="C155" s="17" t="n"/>
      <c r="D155" s="17" t="n"/>
      <c r="E155" s="17" t="n"/>
      <c r="F155" s="17">
        <f>IF($E155="","",IFERROR(INDEX(Produtos!$B$6:$B$305,MATCH($E155,Produtos!$A$6:$A$305,0)),"Código não cadastrado"))</f>
        <v/>
      </c>
      <c r="G155" s="18" t="n"/>
      <c r="H155" s="19">
        <f>IF($E155="","",IFERROR(INDEX(Produtos!$C$6:$C$305,MATCH($E155,Produtos!$A$6:$A$305,0)),0))</f>
        <v/>
      </c>
      <c r="I155" s="17" t="n"/>
      <c r="J155" s="17">
        <f>IF(OR($E155="",D155=""),"",IF(D155=$C$4,"5917","6917"))</f>
        <v/>
      </c>
      <c r="K155" s="18" t="n"/>
      <c r="L155" s="18" t="n"/>
      <c r="M155" s="16" t="n"/>
      <c r="N155" s="18">
        <f>IF(OR($E155="",G155=""),"",G155-N(K155)-N(L155))</f>
        <v/>
      </c>
      <c r="O155" s="19">
        <f>IF(N155="","",N155*H155)</f>
        <v/>
      </c>
      <c r="P155" s="19">
        <f>IF($E155="","",N(K155)*H155)</f>
        <v/>
      </c>
      <c r="Q155" s="17" t="n"/>
      <c r="R155" s="17">
        <f>IF(N155="","",IF(N155&lt;0,"CONFERIR",IF(N155=0,"ACERTADO",IF(M155="","EM CONSIGNAÇÃO",IF(TODAY()&gt;M155,"ACERTO VENCIDO","EM CONSIGNAÇÃO")))))</f>
        <v/>
      </c>
      <c r="S155" s="17" t="n"/>
    </row>
    <row r="156">
      <c r="A156" s="16" t="n"/>
      <c r="B156" s="17" t="n"/>
      <c r="C156" s="17" t="n"/>
      <c r="D156" s="17" t="n"/>
      <c r="E156" s="17" t="n"/>
      <c r="F156" s="17">
        <f>IF($E156="","",IFERROR(INDEX(Produtos!$B$6:$B$305,MATCH($E156,Produtos!$A$6:$A$305,0)),"Código não cadastrado"))</f>
        <v/>
      </c>
      <c r="G156" s="18" t="n"/>
      <c r="H156" s="19">
        <f>IF($E156="","",IFERROR(INDEX(Produtos!$C$6:$C$305,MATCH($E156,Produtos!$A$6:$A$305,0)),0))</f>
        <v/>
      </c>
      <c r="I156" s="17" t="n"/>
      <c r="J156" s="17">
        <f>IF(OR($E156="",D156=""),"",IF(D156=$C$4,"5917","6917"))</f>
        <v/>
      </c>
      <c r="K156" s="18" t="n"/>
      <c r="L156" s="18" t="n"/>
      <c r="M156" s="16" t="n"/>
      <c r="N156" s="18">
        <f>IF(OR($E156="",G156=""),"",G156-N(K156)-N(L156))</f>
        <v/>
      </c>
      <c r="O156" s="19">
        <f>IF(N156="","",N156*H156)</f>
        <v/>
      </c>
      <c r="P156" s="19">
        <f>IF($E156="","",N(K156)*H156)</f>
        <v/>
      </c>
      <c r="Q156" s="17" t="n"/>
      <c r="R156" s="17">
        <f>IF(N156="","",IF(N156&lt;0,"CONFERIR",IF(N156=0,"ACERTADO",IF(M156="","EM CONSIGNAÇÃO",IF(TODAY()&gt;M156,"ACERTO VENCIDO","EM CONSIGNAÇÃO")))))</f>
        <v/>
      </c>
      <c r="S156" s="17" t="n"/>
    </row>
    <row r="157">
      <c r="A157" s="16" t="n"/>
      <c r="B157" s="17" t="n"/>
      <c r="C157" s="17" t="n"/>
      <c r="D157" s="17" t="n"/>
      <c r="E157" s="17" t="n"/>
      <c r="F157" s="17">
        <f>IF($E157="","",IFERROR(INDEX(Produtos!$B$6:$B$305,MATCH($E157,Produtos!$A$6:$A$305,0)),"Código não cadastrado"))</f>
        <v/>
      </c>
      <c r="G157" s="18" t="n"/>
      <c r="H157" s="19">
        <f>IF($E157="","",IFERROR(INDEX(Produtos!$C$6:$C$305,MATCH($E157,Produtos!$A$6:$A$305,0)),0))</f>
        <v/>
      </c>
      <c r="I157" s="17" t="n"/>
      <c r="J157" s="17">
        <f>IF(OR($E157="",D157=""),"",IF(D157=$C$4,"5917","6917"))</f>
        <v/>
      </c>
      <c r="K157" s="18" t="n"/>
      <c r="L157" s="18" t="n"/>
      <c r="M157" s="16" t="n"/>
      <c r="N157" s="18">
        <f>IF(OR($E157="",G157=""),"",G157-N(K157)-N(L157))</f>
        <v/>
      </c>
      <c r="O157" s="19">
        <f>IF(N157="","",N157*H157)</f>
        <v/>
      </c>
      <c r="P157" s="19">
        <f>IF($E157="","",N(K157)*H157)</f>
        <v/>
      </c>
      <c r="Q157" s="17" t="n"/>
      <c r="R157" s="17">
        <f>IF(N157="","",IF(N157&lt;0,"CONFERIR",IF(N157=0,"ACERTADO",IF(M157="","EM CONSIGNAÇÃO",IF(TODAY()&gt;M157,"ACERTO VENCIDO","EM CONSIGNAÇÃO")))))</f>
        <v/>
      </c>
      <c r="S157" s="17" t="n"/>
    </row>
    <row r="158">
      <c r="A158" s="16" t="n"/>
      <c r="B158" s="17" t="n"/>
      <c r="C158" s="17" t="n"/>
      <c r="D158" s="17" t="n"/>
      <c r="E158" s="17" t="n"/>
      <c r="F158" s="17">
        <f>IF($E158="","",IFERROR(INDEX(Produtos!$B$6:$B$305,MATCH($E158,Produtos!$A$6:$A$305,0)),"Código não cadastrado"))</f>
        <v/>
      </c>
      <c r="G158" s="18" t="n"/>
      <c r="H158" s="19">
        <f>IF($E158="","",IFERROR(INDEX(Produtos!$C$6:$C$305,MATCH($E158,Produtos!$A$6:$A$305,0)),0))</f>
        <v/>
      </c>
      <c r="I158" s="17" t="n"/>
      <c r="J158" s="17">
        <f>IF(OR($E158="",D158=""),"",IF(D158=$C$4,"5917","6917"))</f>
        <v/>
      </c>
      <c r="K158" s="18" t="n"/>
      <c r="L158" s="18" t="n"/>
      <c r="M158" s="16" t="n"/>
      <c r="N158" s="18">
        <f>IF(OR($E158="",G158=""),"",G158-N(K158)-N(L158))</f>
        <v/>
      </c>
      <c r="O158" s="19">
        <f>IF(N158="","",N158*H158)</f>
        <v/>
      </c>
      <c r="P158" s="19">
        <f>IF($E158="","",N(K158)*H158)</f>
        <v/>
      </c>
      <c r="Q158" s="17" t="n"/>
      <c r="R158" s="17">
        <f>IF(N158="","",IF(N158&lt;0,"CONFERIR",IF(N158=0,"ACERTADO",IF(M158="","EM CONSIGNAÇÃO",IF(TODAY()&gt;M158,"ACERTO VENCIDO","EM CONSIGNAÇÃO")))))</f>
        <v/>
      </c>
      <c r="S158" s="17" t="n"/>
    </row>
    <row r="159">
      <c r="A159" s="16" t="n"/>
      <c r="B159" s="17" t="n"/>
      <c r="C159" s="17" t="n"/>
      <c r="D159" s="17" t="n"/>
      <c r="E159" s="17" t="n"/>
      <c r="F159" s="17">
        <f>IF($E159="","",IFERROR(INDEX(Produtos!$B$6:$B$305,MATCH($E159,Produtos!$A$6:$A$305,0)),"Código não cadastrado"))</f>
        <v/>
      </c>
      <c r="G159" s="18" t="n"/>
      <c r="H159" s="19">
        <f>IF($E159="","",IFERROR(INDEX(Produtos!$C$6:$C$305,MATCH($E159,Produtos!$A$6:$A$305,0)),0))</f>
        <v/>
      </c>
      <c r="I159" s="17" t="n"/>
      <c r="J159" s="17">
        <f>IF(OR($E159="",D159=""),"",IF(D159=$C$4,"5917","6917"))</f>
        <v/>
      </c>
      <c r="K159" s="18" t="n"/>
      <c r="L159" s="18" t="n"/>
      <c r="M159" s="16" t="n"/>
      <c r="N159" s="18">
        <f>IF(OR($E159="",G159=""),"",G159-N(K159)-N(L159))</f>
        <v/>
      </c>
      <c r="O159" s="19">
        <f>IF(N159="","",N159*H159)</f>
        <v/>
      </c>
      <c r="P159" s="19">
        <f>IF($E159="","",N(K159)*H159)</f>
        <v/>
      </c>
      <c r="Q159" s="17" t="n"/>
      <c r="R159" s="17">
        <f>IF(N159="","",IF(N159&lt;0,"CONFERIR",IF(N159=0,"ACERTADO",IF(M159="","EM CONSIGNAÇÃO",IF(TODAY()&gt;M159,"ACERTO VENCIDO","EM CONSIGNAÇÃO")))))</f>
        <v/>
      </c>
      <c r="S159" s="17" t="n"/>
    </row>
    <row r="160">
      <c r="A160" s="16" t="n"/>
      <c r="B160" s="17" t="n"/>
      <c r="C160" s="17" t="n"/>
      <c r="D160" s="17" t="n"/>
      <c r="E160" s="17" t="n"/>
      <c r="F160" s="17">
        <f>IF($E160="","",IFERROR(INDEX(Produtos!$B$6:$B$305,MATCH($E160,Produtos!$A$6:$A$305,0)),"Código não cadastrado"))</f>
        <v/>
      </c>
      <c r="G160" s="18" t="n"/>
      <c r="H160" s="19">
        <f>IF($E160="","",IFERROR(INDEX(Produtos!$C$6:$C$305,MATCH($E160,Produtos!$A$6:$A$305,0)),0))</f>
        <v/>
      </c>
      <c r="I160" s="17" t="n"/>
      <c r="J160" s="17">
        <f>IF(OR($E160="",D160=""),"",IF(D160=$C$4,"5917","6917"))</f>
        <v/>
      </c>
      <c r="K160" s="18" t="n"/>
      <c r="L160" s="18" t="n"/>
      <c r="M160" s="16" t="n"/>
      <c r="N160" s="18">
        <f>IF(OR($E160="",G160=""),"",G160-N(K160)-N(L160))</f>
        <v/>
      </c>
      <c r="O160" s="19">
        <f>IF(N160="","",N160*H160)</f>
        <v/>
      </c>
      <c r="P160" s="19">
        <f>IF($E160="","",N(K160)*H160)</f>
        <v/>
      </c>
      <c r="Q160" s="17" t="n"/>
      <c r="R160" s="17">
        <f>IF(N160="","",IF(N160&lt;0,"CONFERIR",IF(N160=0,"ACERTADO",IF(M160="","EM CONSIGNAÇÃO",IF(TODAY()&gt;M160,"ACERTO VENCIDO","EM CONSIGNAÇÃO")))))</f>
        <v/>
      </c>
      <c r="S160" s="17" t="n"/>
    </row>
    <row r="161">
      <c r="A161" s="16" t="n"/>
      <c r="B161" s="17" t="n"/>
      <c r="C161" s="17" t="n"/>
      <c r="D161" s="17" t="n"/>
      <c r="E161" s="17" t="n"/>
      <c r="F161" s="17">
        <f>IF($E161="","",IFERROR(INDEX(Produtos!$B$6:$B$305,MATCH($E161,Produtos!$A$6:$A$305,0)),"Código não cadastrado"))</f>
        <v/>
      </c>
      <c r="G161" s="18" t="n"/>
      <c r="H161" s="19">
        <f>IF($E161="","",IFERROR(INDEX(Produtos!$C$6:$C$305,MATCH($E161,Produtos!$A$6:$A$305,0)),0))</f>
        <v/>
      </c>
      <c r="I161" s="17" t="n"/>
      <c r="J161" s="17">
        <f>IF(OR($E161="",D161=""),"",IF(D161=$C$4,"5917","6917"))</f>
        <v/>
      </c>
      <c r="K161" s="18" t="n"/>
      <c r="L161" s="18" t="n"/>
      <c r="M161" s="16" t="n"/>
      <c r="N161" s="18">
        <f>IF(OR($E161="",G161=""),"",G161-N(K161)-N(L161))</f>
        <v/>
      </c>
      <c r="O161" s="19">
        <f>IF(N161="","",N161*H161)</f>
        <v/>
      </c>
      <c r="P161" s="19">
        <f>IF($E161="","",N(K161)*H161)</f>
        <v/>
      </c>
      <c r="Q161" s="17" t="n"/>
      <c r="R161" s="17">
        <f>IF(N161="","",IF(N161&lt;0,"CONFERIR",IF(N161=0,"ACERTADO",IF(M161="","EM CONSIGNAÇÃO",IF(TODAY()&gt;M161,"ACERTO VENCIDO","EM CONSIGNAÇÃO")))))</f>
        <v/>
      </c>
      <c r="S161" s="17" t="n"/>
    </row>
    <row r="162">
      <c r="A162" s="16" t="n"/>
      <c r="B162" s="17" t="n"/>
      <c r="C162" s="17" t="n"/>
      <c r="D162" s="17" t="n"/>
      <c r="E162" s="17" t="n"/>
      <c r="F162" s="17">
        <f>IF($E162="","",IFERROR(INDEX(Produtos!$B$6:$B$305,MATCH($E162,Produtos!$A$6:$A$305,0)),"Código não cadastrado"))</f>
        <v/>
      </c>
      <c r="G162" s="18" t="n"/>
      <c r="H162" s="19">
        <f>IF($E162="","",IFERROR(INDEX(Produtos!$C$6:$C$305,MATCH($E162,Produtos!$A$6:$A$305,0)),0))</f>
        <v/>
      </c>
      <c r="I162" s="17" t="n"/>
      <c r="J162" s="17">
        <f>IF(OR($E162="",D162=""),"",IF(D162=$C$4,"5917","6917"))</f>
        <v/>
      </c>
      <c r="K162" s="18" t="n"/>
      <c r="L162" s="18" t="n"/>
      <c r="M162" s="16" t="n"/>
      <c r="N162" s="18">
        <f>IF(OR($E162="",G162=""),"",G162-N(K162)-N(L162))</f>
        <v/>
      </c>
      <c r="O162" s="19">
        <f>IF(N162="","",N162*H162)</f>
        <v/>
      </c>
      <c r="P162" s="19">
        <f>IF($E162="","",N(K162)*H162)</f>
        <v/>
      </c>
      <c r="Q162" s="17" t="n"/>
      <c r="R162" s="17">
        <f>IF(N162="","",IF(N162&lt;0,"CONFERIR",IF(N162=0,"ACERTADO",IF(M162="","EM CONSIGNAÇÃO",IF(TODAY()&gt;M162,"ACERTO VENCIDO","EM CONSIGNAÇÃO")))))</f>
        <v/>
      </c>
      <c r="S162" s="17" t="n"/>
    </row>
    <row r="163">
      <c r="A163" s="16" t="n"/>
      <c r="B163" s="17" t="n"/>
      <c r="C163" s="17" t="n"/>
      <c r="D163" s="17" t="n"/>
      <c r="E163" s="17" t="n"/>
      <c r="F163" s="17">
        <f>IF($E163="","",IFERROR(INDEX(Produtos!$B$6:$B$305,MATCH($E163,Produtos!$A$6:$A$305,0)),"Código não cadastrado"))</f>
        <v/>
      </c>
      <c r="G163" s="18" t="n"/>
      <c r="H163" s="19">
        <f>IF($E163="","",IFERROR(INDEX(Produtos!$C$6:$C$305,MATCH($E163,Produtos!$A$6:$A$305,0)),0))</f>
        <v/>
      </c>
      <c r="I163" s="17" t="n"/>
      <c r="J163" s="17">
        <f>IF(OR($E163="",D163=""),"",IF(D163=$C$4,"5917","6917"))</f>
        <v/>
      </c>
      <c r="K163" s="18" t="n"/>
      <c r="L163" s="18" t="n"/>
      <c r="M163" s="16" t="n"/>
      <c r="N163" s="18">
        <f>IF(OR($E163="",G163=""),"",G163-N(K163)-N(L163))</f>
        <v/>
      </c>
      <c r="O163" s="19">
        <f>IF(N163="","",N163*H163)</f>
        <v/>
      </c>
      <c r="P163" s="19">
        <f>IF($E163="","",N(K163)*H163)</f>
        <v/>
      </c>
      <c r="Q163" s="17" t="n"/>
      <c r="R163" s="17">
        <f>IF(N163="","",IF(N163&lt;0,"CONFERIR",IF(N163=0,"ACERTADO",IF(M163="","EM CONSIGNAÇÃO",IF(TODAY()&gt;M163,"ACERTO VENCIDO","EM CONSIGNAÇÃO")))))</f>
        <v/>
      </c>
      <c r="S163" s="17" t="n"/>
    </row>
    <row r="164">
      <c r="A164" s="16" t="n"/>
      <c r="B164" s="17" t="n"/>
      <c r="C164" s="17" t="n"/>
      <c r="D164" s="17" t="n"/>
      <c r="E164" s="17" t="n"/>
      <c r="F164" s="17">
        <f>IF($E164="","",IFERROR(INDEX(Produtos!$B$6:$B$305,MATCH($E164,Produtos!$A$6:$A$305,0)),"Código não cadastrado"))</f>
        <v/>
      </c>
      <c r="G164" s="18" t="n"/>
      <c r="H164" s="19">
        <f>IF($E164="","",IFERROR(INDEX(Produtos!$C$6:$C$305,MATCH($E164,Produtos!$A$6:$A$305,0)),0))</f>
        <v/>
      </c>
      <c r="I164" s="17" t="n"/>
      <c r="J164" s="17">
        <f>IF(OR($E164="",D164=""),"",IF(D164=$C$4,"5917","6917"))</f>
        <v/>
      </c>
      <c r="K164" s="18" t="n"/>
      <c r="L164" s="18" t="n"/>
      <c r="M164" s="16" t="n"/>
      <c r="N164" s="18">
        <f>IF(OR($E164="",G164=""),"",G164-N(K164)-N(L164))</f>
        <v/>
      </c>
      <c r="O164" s="19">
        <f>IF(N164="","",N164*H164)</f>
        <v/>
      </c>
      <c r="P164" s="19">
        <f>IF($E164="","",N(K164)*H164)</f>
        <v/>
      </c>
      <c r="Q164" s="17" t="n"/>
      <c r="R164" s="17">
        <f>IF(N164="","",IF(N164&lt;0,"CONFERIR",IF(N164=0,"ACERTADO",IF(M164="","EM CONSIGNAÇÃO",IF(TODAY()&gt;M164,"ACERTO VENCIDO","EM CONSIGNAÇÃO")))))</f>
        <v/>
      </c>
      <c r="S164" s="17" t="n"/>
    </row>
    <row r="165">
      <c r="A165" s="16" t="n"/>
      <c r="B165" s="17" t="n"/>
      <c r="C165" s="17" t="n"/>
      <c r="D165" s="17" t="n"/>
      <c r="E165" s="17" t="n"/>
      <c r="F165" s="17">
        <f>IF($E165="","",IFERROR(INDEX(Produtos!$B$6:$B$305,MATCH($E165,Produtos!$A$6:$A$305,0)),"Código não cadastrado"))</f>
        <v/>
      </c>
      <c r="G165" s="18" t="n"/>
      <c r="H165" s="19">
        <f>IF($E165="","",IFERROR(INDEX(Produtos!$C$6:$C$305,MATCH($E165,Produtos!$A$6:$A$305,0)),0))</f>
        <v/>
      </c>
      <c r="I165" s="17" t="n"/>
      <c r="J165" s="17">
        <f>IF(OR($E165="",D165=""),"",IF(D165=$C$4,"5917","6917"))</f>
        <v/>
      </c>
      <c r="K165" s="18" t="n"/>
      <c r="L165" s="18" t="n"/>
      <c r="M165" s="16" t="n"/>
      <c r="N165" s="18">
        <f>IF(OR($E165="",G165=""),"",G165-N(K165)-N(L165))</f>
        <v/>
      </c>
      <c r="O165" s="19">
        <f>IF(N165="","",N165*H165)</f>
        <v/>
      </c>
      <c r="P165" s="19">
        <f>IF($E165="","",N(K165)*H165)</f>
        <v/>
      </c>
      <c r="Q165" s="17" t="n"/>
      <c r="R165" s="17">
        <f>IF(N165="","",IF(N165&lt;0,"CONFERIR",IF(N165=0,"ACERTADO",IF(M165="","EM CONSIGNAÇÃO",IF(TODAY()&gt;M165,"ACERTO VENCIDO","EM CONSIGNAÇÃO")))))</f>
        <v/>
      </c>
      <c r="S165" s="17" t="n"/>
    </row>
    <row r="166">
      <c r="A166" s="16" t="n"/>
      <c r="B166" s="17" t="n"/>
      <c r="C166" s="17" t="n"/>
      <c r="D166" s="17" t="n"/>
      <c r="E166" s="17" t="n"/>
      <c r="F166" s="17">
        <f>IF($E166="","",IFERROR(INDEX(Produtos!$B$6:$B$305,MATCH($E166,Produtos!$A$6:$A$305,0)),"Código não cadastrado"))</f>
        <v/>
      </c>
      <c r="G166" s="18" t="n"/>
      <c r="H166" s="19">
        <f>IF($E166="","",IFERROR(INDEX(Produtos!$C$6:$C$305,MATCH($E166,Produtos!$A$6:$A$305,0)),0))</f>
        <v/>
      </c>
      <c r="I166" s="17" t="n"/>
      <c r="J166" s="17">
        <f>IF(OR($E166="",D166=""),"",IF(D166=$C$4,"5917","6917"))</f>
        <v/>
      </c>
      <c r="K166" s="18" t="n"/>
      <c r="L166" s="18" t="n"/>
      <c r="M166" s="16" t="n"/>
      <c r="N166" s="18">
        <f>IF(OR($E166="",G166=""),"",G166-N(K166)-N(L166))</f>
        <v/>
      </c>
      <c r="O166" s="19">
        <f>IF(N166="","",N166*H166)</f>
        <v/>
      </c>
      <c r="P166" s="19">
        <f>IF($E166="","",N(K166)*H166)</f>
        <v/>
      </c>
      <c r="Q166" s="17" t="n"/>
      <c r="R166" s="17">
        <f>IF(N166="","",IF(N166&lt;0,"CONFERIR",IF(N166=0,"ACERTADO",IF(M166="","EM CONSIGNAÇÃO",IF(TODAY()&gt;M166,"ACERTO VENCIDO","EM CONSIGNAÇÃO")))))</f>
        <v/>
      </c>
      <c r="S166" s="17" t="n"/>
    </row>
    <row r="167">
      <c r="A167" s="16" t="n"/>
      <c r="B167" s="17" t="n"/>
      <c r="C167" s="17" t="n"/>
      <c r="D167" s="17" t="n"/>
      <c r="E167" s="17" t="n"/>
      <c r="F167" s="17">
        <f>IF($E167="","",IFERROR(INDEX(Produtos!$B$6:$B$305,MATCH($E167,Produtos!$A$6:$A$305,0)),"Código não cadastrado"))</f>
        <v/>
      </c>
      <c r="G167" s="18" t="n"/>
      <c r="H167" s="19">
        <f>IF($E167="","",IFERROR(INDEX(Produtos!$C$6:$C$305,MATCH($E167,Produtos!$A$6:$A$305,0)),0))</f>
        <v/>
      </c>
      <c r="I167" s="17" t="n"/>
      <c r="J167" s="17">
        <f>IF(OR($E167="",D167=""),"",IF(D167=$C$4,"5917","6917"))</f>
        <v/>
      </c>
      <c r="K167" s="18" t="n"/>
      <c r="L167" s="18" t="n"/>
      <c r="M167" s="16" t="n"/>
      <c r="N167" s="18">
        <f>IF(OR($E167="",G167=""),"",G167-N(K167)-N(L167))</f>
        <v/>
      </c>
      <c r="O167" s="19">
        <f>IF(N167="","",N167*H167)</f>
        <v/>
      </c>
      <c r="P167" s="19">
        <f>IF($E167="","",N(K167)*H167)</f>
        <v/>
      </c>
      <c r="Q167" s="17" t="n"/>
      <c r="R167" s="17">
        <f>IF(N167="","",IF(N167&lt;0,"CONFERIR",IF(N167=0,"ACERTADO",IF(M167="","EM CONSIGNAÇÃO",IF(TODAY()&gt;M167,"ACERTO VENCIDO","EM CONSIGNAÇÃO")))))</f>
        <v/>
      </c>
      <c r="S167" s="17" t="n"/>
    </row>
    <row r="168">
      <c r="A168" s="16" t="n"/>
      <c r="B168" s="17" t="n"/>
      <c r="C168" s="17" t="n"/>
      <c r="D168" s="17" t="n"/>
      <c r="E168" s="17" t="n"/>
      <c r="F168" s="17">
        <f>IF($E168="","",IFERROR(INDEX(Produtos!$B$6:$B$305,MATCH($E168,Produtos!$A$6:$A$305,0)),"Código não cadastrado"))</f>
        <v/>
      </c>
      <c r="G168" s="18" t="n"/>
      <c r="H168" s="19">
        <f>IF($E168="","",IFERROR(INDEX(Produtos!$C$6:$C$305,MATCH($E168,Produtos!$A$6:$A$305,0)),0))</f>
        <v/>
      </c>
      <c r="I168" s="17" t="n"/>
      <c r="J168" s="17">
        <f>IF(OR($E168="",D168=""),"",IF(D168=$C$4,"5917","6917"))</f>
        <v/>
      </c>
      <c r="K168" s="18" t="n"/>
      <c r="L168" s="18" t="n"/>
      <c r="M168" s="16" t="n"/>
      <c r="N168" s="18">
        <f>IF(OR($E168="",G168=""),"",G168-N(K168)-N(L168))</f>
        <v/>
      </c>
      <c r="O168" s="19">
        <f>IF(N168="","",N168*H168)</f>
        <v/>
      </c>
      <c r="P168" s="19">
        <f>IF($E168="","",N(K168)*H168)</f>
        <v/>
      </c>
      <c r="Q168" s="17" t="n"/>
      <c r="R168" s="17">
        <f>IF(N168="","",IF(N168&lt;0,"CONFERIR",IF(N168=0,"ACERTADO",IF(M168="","EM CONSIGNAÇÃO",IF(TODAY()&gt;M168,"ACERTO VENCIDO","EM CONSIGNAÇÃO")))))</f>
        <v/>
      </c>
      <c r="S168" s="17" t="n"/>
    </row>
    <row r="169">
      <c r="A169" s="16" t="n"/>
      <c r="B169" s="17" t="n"/>
      <c r="C169" s="17" t="n"/>
      <c r="D169" s="17" t="n"/>
      <c r="E169" s="17" t="n"/>
      <c r="F169" s="17">
        <f>IF($E169="","",IFERROR(INDEX(Produtos!$B$6:$B$305,MATCH($E169,Produtos!$A$6:$A$305,0)),"Código não cadastrado"))</f>
        <v/>
      </c>
      <c r="G169" s="18" t="n"/>
      <c r="H169" s="19">
        <f>IF($E169="","",IFERROR(INDEX(Produtos!$C$6:$C$305,MATCH($E169,Produtos!$A$6:$A$305,0)),0))</f>
        <v/>
      </c>
      <c r="I169" s="17" t="n"/>
      <c r="J169" s="17">
        <f>IF(OR($E169="",D169=""),"",IF(D169=$C$4,"5917","6917"))</f>
        <v/>
      </c>
      <c r="K169" s="18" t="n"/>
      <c r="L169" s="18" t="n"/>
      <c r="M169" s="16" t="n"/>
      <c r="N169" s="18">
        <f>IF(OR($E169="",G169=""),"",G169-N(K169)-N(L169))</f>
        <v/>
      </c>
      <c r="O169" s="19">
        <f>IF(N169="","",N169*H169)</f>
        <v/>
      </c>
      <c r="P169" s="19">
        <f>IF($E169="","",N(K169)*H169)</f>
        <v/>
      </c>
      <c r="Q169" s="17" t="n"/>
      <c r="R169" s="17">
        <f>IF(N169="","",IF(N169&lt;0,"CONFERIR",IF(N169=0,"ACERTADO",IF(M169="","EM CONSIGNAÇÃO",IF(TODAY()&gt;M169,"ACERTO VENCIDO","EM CONSIGNAÇÃO")))))</f>
        <v/>
      </c>
      <c r="S169" s="17" t="n"/>
    </row>
    <row r="170">
      <c r="A170" s="16" t="n"/>
      <c r="B170" s="17" t="n"/>
      <c r="C170" s="17" t="n"/>
      <c r="D170" s="17" t="n"/>
      <c r="E170" s="17" t="n"/>
      <c r="F170" s="17">
        <f>IF($E170="","",IFERROR(INDEX(Produtos!$B$6:$B$305,MATCH($E170,Produtos!$A$6:$A$305,0)),"Código não cadastrado"))</f>
        <v/>
      </c>
      <c r="G170" s="18" t="n"/>
      <c r="H170" s="19">
        <f>IF($E170="","",IFERROR(INDEX(Produtos!$C$6:$C$305,MATCH($E170,Produtos!$A$6:$A$305,0)),0))</f>
        <v/>
      </c>
      <c r="I170" s="17" t="n"/>
      <c r="J170" s="17">
        <f>IF(OR($E170="",D170=""),"",IF(D170=$C$4,"5917","6917"))</f>
        <v/>
      </c>
      <c r="K170" s="18" t="n"/>
      <c r="L170" s="18" t="n"/>
      <c r="M170" s="16" t="n"/>
      <c r="N170" s="18">
        <f>IF(OR($E170="",G170=""),"",G170-N(K170)-N(L170))</f>
        <v/>
      </c>
      <c r="O170" s="19">
        <f>IF(N170="","",N170*H170)</f>
        <v/>
      </c>
      <c r="P170" s="19">
        <f>IF($E170="","",N(K170)*H170)</f>
        <v/>
      </c>
      <c r="Q170" s="17" t="n"/>
      <c r="R170" s="17">
        <f>IF(N170="","",IF(N170&lt;0,"CONFERIR",IF(N170=0,"ACERTADO",IF(M170="","EM CONSIGNAÇÃO",IF(TODAY()&gt;M170,"ACERTO VENCIDO","EM CONSIGNAÇÃO")))))</f>
        <v/>
      </c>
      <c r="S170" s="17" t="n"/>
    </row>
    <row r="171">
      <c r="A171" s="16" t="n"/>
      <c r="B171" s="17" t="n"/>
      <c r="C171" s="17" t="n"/>
      <c r="D171" s="17" t="n"/>
      <c r="E171" s="17" t="n"/>
      <c r="F171" s="17">
        <f>IF($E171="","",IFERROR(INDEX(Produtos!$B$6:$B$305,MATCH($E171,Produtos!$A$6:$A$305,0)),"Código não cadastrado"))</f>
        <v/>
      </c>
      <c r="G171" s="18" t="n"/>
      <c r="H171" s="19">
        <f>IF($E171="","",IFERROR(INDEX(Produtos!$C$6:$C$305,MATCH($E171,Produtos!$A$6:$A$305,0)),0))</f>
        <v/>
      </c>
      <c r="I171" s="17" t="n"/>
      <c r="J171" s="17">
        <f>IF(OR($E171="",D171=""),"",IF(D171=$C$4,"5917","6917"))</f>
        <v/>
      </c>
      <c r="K171" s="18" t="n"/>
      <c r="L171" s="18" t="n"/>
      <c r="M171" s="16" t="n"/>
      <c r="N171" s="18">
        <f>IF(OR($E171="",G171=""),"",G171-N(K171)-N(L171))</f>
        <v/>
      </c>
      <c r="O171" s="19">
        <f>IF(N171="","",N171*H171)</f>
        <v/>
      </c>
      <c r="P171" s="19">
        <f>IF($E171="","",N(K171)*H171)</f>
        <v/>
      </c>
      <c r="Q171" s="17" t="n"/>
      <c r="R171" s="17">
        <f>IF(N171="","",IF(N171&lt;0,"CONFERIR",IF(N171=0,"ACERTADO",IF(M171="","EM CONSIGNAÇÃO",IF(TODAY()&gt;M171,"ACERTO VENCIDO","EM CONSIGNAÇÃO")))))</f>
        <v/>
      </c>
      <c r="S171" s="17" t="n"/>
    </row>
    <row r="172">
      <c r="A172" s="16" t="n"/>
      <c r="B172" s="17" t="n"/>
      <c r="C172" s="17" t="n"/>
      <c r="D172" s="17" t="n"/>
      <c r="E172" s="17" t="n"/>
      <c r="F172" s="17">
        <f>IF($E172="","",IFERROR(INDEX(Produtos!$B$6:$B$305,MATCH($E172,Produtos!$A$6:$A$305,0)),"Código não cadastrado"))</f>
        <v/>
      </c>
      <c r="G172" s="18" t="n"/>
      <c r="H172" s="19">
        <f>IF($E172="","",IFERROR(INDEX(Produtos!$C$6:$C$305,MATCH($E172,Produtos!$A$6:$A$305,0)),0))</f>
        <v/>
      </c>
      <c r="I172" s="17" t="n"/>
      <c r="J172" s="17">
        <f>IF(OR($E172="",D172=""),"",IF(D172=$C$4,"5917","6917"))</f>
        <v/>
      </c>
      <c r="K172" s="18" t="n"/>
      <c r="L172" s="18" t="n"/>
      <c r="M172" s="16" t="n"/>
      <c r="N172" s="18">
        <f>IF(OR($E172="",G172=""),"",G172-N(K172)-N(L172))</f>
        <v/>
      </c>
      <c r="O172" s="19">
        <f>IF(N172="","",N172*H172)</f>
        <v/>
      </c>
      <c r="P172" s="19">
        <f>IF($E172="","",N(K172)*H172)</f>
        <v/>
      </c>
      <c r="Q172" s="17" t="n"/>
      <c r="R172" s="17">
        <f>IF(N172="","",IF(N172&lt;0,"CONFERIR",IF(N172=0,"ACERTADO",IF(M172="","EM CONSIGNAÇÃO",IF(TODAY()&gt;M172,"ACERTO VENCIDO","EM CONSIGNAÇÃO")))))</f>
        <v/>
      </c>
      <c r="S172" s="17" t="n"/>
    </row>
    <row r="173">
      <c r="A173" s="16" t="n"/>
      <c r="B173" s="17" t="n"/>
      <c r="C173" s="17" t="n"/>
      <c r="D173" s="17" t="n"/>
      <c r="E173" s="17" t="n"/>
      <c r="F173" s="17">
        <f>IF($E173="","",IFERROR(INDEX(Produtos!$B$6:$B$305,MATCH($E173,Produtos!$A$6:$A$305,0)),"Código não cadastrado"))</f>
        <v/>
      </c>
      <c r="G173" s="18" t="n"/>
      <c r="H173" s="19">
        <f>IF($E173="","",IFERROR(INDEX(Produtos!$C$6:$C$305,MATCH($E173,Produtos!$A$6:$A$305,0)),0))</f>
        <v/>
      </c>
      <c r="I173" s="17" t="n"/>
      <c r="J173" s="17">
        <f>IF(OR($E173="",D173=""),"",IF(D173=$C$4,"5917","6917"))</f>
        <v/>
      </c>
      <c r="K173" s="18" t="n"/>
      <c r="L173" s="18" t="n"/>
      <c r="M173" s="16" t="n"/>
      <c r="N173" s="18">
        <f>IF(OR($E173="",G173=""),"",G173-N(K173)-N(L173))</f>
        <v/>
      </c>
      <c r="O173" s="19">
        <f>IF(N173="","",N173*H173)</f>
        <v/>
      </c>
      <c r="P173" s="19">
        <f>IF($E173="","",N(K173)*H173)</f>
        <v/>
      </c>
      <c r="Q173" s="17" t="n"/>
      <c r="R173" s="17">
        <f>IF(N173="","",IF(N173&lt;0,"CONFERIR",IF(N173=0,"ACERTADO",IF(M173="","EM CONSIGNAÇÃO",IF(TODAY()&gt;M173,"ACERTO VENCIDO","EM CONSIGNAÇÃO")))))</f>
        <v/>
      </c>
      <c r="S173" s="17" t="n"/>
    </row>
    <row r="174">
      <c r="A174" s="16" t="n"/>
      <c r="B174" s="17" t="n"/>
      <c r="C174" s="17" t="n"/>
      <c r="D174" s="17" t="n"/>
      <c r="E174" s="17" t="n"/>
      <c r="F174" s="17">
        <f>IF($E174="","",IFERROR(INDEX(Produtos!$B$6:$B$305,MATCH($E174,Produtos!$A$6:$A$305,0)),"Código não cadastrado"))</f>
        <v/>
      </c>
      <c r="G174" s="18" t="n"/>
      <c r="H174" s="19">
        <f>IF($E174="","",IFERROR(INDEX(Produtos!$C$6:$C$305,MATCH($E174,Produtos!$A$6:$A$305,0)),0))</f>
        <v/>
      </c>
      <c r="I174" s="17" t="n"/>
      <c r="J174" s="17">
        <f>IF(OR($E174="",D174=""),"",IF(D174=$C$4,"5917","6917"))</f>
        <v/>
      </c>
      <c r="K174" s="18" t="n"/>
      <c r="L174" s="18" t="n"/>
      <c r="M174" s="16" t="n"/>
      <c r="N174" s="18">
        <f>IF(OR($E174="",G174=""),"",G174-N(K174)-N(L174))</f>
        <v/>
      </c>
      <c r="O174" s="19">
        <f>IF(N174="","",N174*H174)</f>
        <v/>
      </c>
      <c r="P174" s="19">
        <f>IF($E174="","",N(K174)*H174)</f>
        <v/>
      </c>
      <c r="Q174" s="17" t="n"/>
      <c r="R174" s="17">
        <f>IF(N174="","",IF(N174&lt;0,"CONFERIR",IF(N174=0,"ACERTADO",IF(M174="","EM CONSIGNAÇÃO",IF(TODAY()&gt;M174,"ACERTO VENCIDO","EM CONSIGNAÇÃO")))))</f>
        <v/>
      </c>
      <c r="S174" s="17" t="n"/>
    </row>
    <row r="175">
      <c r="A175" s="16" t="n"/>
      <c r="B175" s="17" t="n"/>
      <c r="C175" s="17" t="n"/>
      <c r="D175" s="17" t="n"/>
      <c r="E175" s="17" t="n"/>
      <c r="F175" s="17">
        <f>IF($E175="","",IFERROR(INDEX(Produtos!$B$6:$B$305,MATCH($E175,Produtos!$A$6:$A$305,0)),"Código não cadastrado"))</f>
        <v/>
      </c>
      <c r="G175" s="18" t="n"/>
      <c r="H175" s="19">
        <f>IF($E175="","",IFERROR(INDEX(Produtos!$C$6:$C$305,MATCH($E175,Produtos!$A$6:$A$305,0)),0))</f>
        <v/>
      </c>
      <c r="I175" s="17" t="n"/>
      <c r="J175" s="17">
        <f>IF(OR($E175="",D175=""),"",IF(D175=$C$4,"5917","6917"))</f>
        <v/>
      </c>
      <c r="K175" s="18" t="n"/>
      <c r="L175" s="18" t="n"/>
      <c r="M175" s="16" t="n"/>
      <c r="N175" s="18">
        <f>IF(OR($E175="",G175=""),"",G175-N(K175)-N(L175))</f>
        <v/>
      </c>
      <c r="O175" s="19">
        <f>IF(N175="","",N175*H175)</f>
        <v/>
      </c>
      <c r="P175" s="19">
        <f>IF($E175="","",N(K175)*H175)</f>
        <v/>
      </c>
      <c r="Q175" s="17" t="n"/>
      <c r="R175" s="17">
        <f>IF(N175="","",IF(N175&lt;0,"CONFERIR",IF(N175=0,"ACERTADO",IF(M175="","EM CONSIGNAÇÃO",IF(TODAY()&gt;M175,"ACERTO VENCIDO","EM CONSIGNAÇÃO")))))</f>
        <v/>
      </c>
      <c r="S175" s="17" t="n"/>
    </row>
    <row r="176">
      <c r="A176" s="16" t="n"/>
      <c r="B176" s="17" t="n"/>
      <c r="C176" s="17" t="n"/>
      <c r="D176" s="17" t="n"/>
      <c r="E176" s="17" t="n"/>
      <c r="F176" s="17">
        <f>IF($E176="","",IFERROR(INDEX(Produtos!$B$6:$B$305,MATCH($E176,Produtos!$A$6:$A$305,0)),"Código não cadastrado"))</f>
        <v/>
      </c>
      <c r="G176" s="18" t="n"/>
      <c r="H176" s="19">
        <f>IF($E176="","",IFERROR(INDEX(Produtos!$C$6:$C$305,MATCH($E176,Produtos!$A$6:$A$305,0)),0))</f>
        <v/>
      </c>
      <c r="I176" s="17" t="n"/>
      <c r="J176" s="17">
        <f>IF(OR($E176="",D176=""),"",IF(D176=$C$4,"5917","6917"))</f>
        <v/>
      </c>
      <c r="K176" s="18" t="n"/>
      <c r="L176" s="18" t="n"/>
      <c r="M176" s="16" t="n"/>
      <c r="N176" s="18">
        <f>IF(OR($E176="",G176=""),"",G176-N(K176)-N(L176))</f>
        <v/>
      </c>
      <c r="O176" s="19">
        <f>IF(N176="","",N176*H176)</f>
        <v/>
      </c>
      <c r="P176" s="19">
        <f>IF($E176="","",N(K176)*H176)</f>
        <v/>
      </c>
      <c r="Q176" s="17" t="n"/>
      <c r="R176" s="17">
        <f>IF(N176="","",IF(N176&lt;0,"CONFERIR",IF(N176=0,"ACERTADO",IF(M176="","EM CONSIGNAÇÃO",IF(TODAY()&gt;M176,"ACERTO VENCIDO","EM CONSIGNAÇÃO")))))</f>
        <v/>
      </c>
      <c r="S176" s="17" t="n"/>
    </row>
    <row r="177">
      <c r="A177" s="16" t="n"/>
      <c r="B177" s="17" t="n"/>
      <c r="C177" s="17" t="n"/>
      <c r="D177" s="17" t="n"/>
      <c r="E177" s="17" t="n"/>
      <c r="F177" s="17">
        <f>IF($E177="","",IFERROR(INDEX(Produtos!$B$6:$B$305,MATCH($E177,Produtos!$A$6:$A$305,0)),"Código não cadastrado"))</f>
        <v/>
      </c>
      <c r="G177" s="18" t="n"/>
      <c r="H177" s="19">
        <f>IF($E177="","",IFERROR(INDEX(Produtos!$C$6:$C$305,MATCH($E177,Produtos!$A$6:$A$305,0)),0))</f>
        <v/>
      </c>
      <c r="I177" s="17" t="n"/>
      <c r="J177" s="17">
        <f>IF(OR($E177="",D177=""),"",IF(D177=$C$4,"5917","6917"))</f>
        <v/>
      </c>
      <c r="K177" s="18" t="n"/>
      <c r="L177" s="18" t="n"/>
      <c r="M177" s="16" t="n"/>
      <c r="N177" s="18">
        <f>IF(OR($E177="",G177=""),"",G177-N(K177)-N(L177))</f>
        <v/>
      </c>
      <c r="O177" s="19">
        <f>IF(N177="","",N177*H177)</f>
        <v/>
      </c>
      <c r="P177" s="19">
        <f>IF($E177="","",N(K177)*H177)</f>
        <v/>
      </c>
      <c r="Q177" s="17" t="n"/>
      <c r="R177" s="17">
        <f>IF(N177="","",IF(N177&lt;0,"CONFERIR",IF(N177=0,"ACERTADO",IF(M177="","EM CONSIGNAÇÃO",IF(TODAY()&gt;M177,"ACERTO VENCIDO","EM CONSIGNAÇÃO")))))</f>
        <v/>
      </c>
      <c r="S177" s="17" t="n"/>
    </row>
    <row r="178">
      <c r="A178" s="16" t="n"/>
      <c r="B178" s="17" t="n"/>
      <c r="C178" s="17" t="n"/>
      <c r="D178" s="17" t="n"/>
      <c r="E178" s="17" t="n"/>
      <c r="F178" s="17">
        <f>IF($E178="","",IFERROR(INDEX(Produtos!$B$6:$B$305,MATCH($E178,Produtos!$A$6:$A$305,0)),"Código não cadastrado"))</f>
        <v/>
      </c>
      <c r="G178" s="18" t="n"/>
      <c r="H178" s="19">
        <f>IF($E178="","",IFERROR(INDEX(Produtos!$C$6:$C$305,MATCH($E178,Produtos!$A$6:$A$305,0)),0))</f>
        <v/>
      </c>
      <c r="I178" s="17" t="n"/>
      <c r="J178" s="17">
        <f>IF(OR($E178="",D178=""),"",IF(D178=$C$4,"5917","6917"))</f>
        <v/>
      </c>
      <c r="K178" s="18" t="n"/>
      <c r="L178" s="18" t="n"/>
      <c r="M178" s="16" t="n"/>
      <c r="N178" s="18">
        <f>IF(OR($E178="",G178=""),"",G178-N(K178)-N(L178))</f>
        <v/>
      </c>
      <c r="O178" s="19">
        <f>IF(N178="","",N178*H178)</f>
        <v/>
      </c>
      <c r="P178" s="19">
        <f>IF($E178="","",N(K178)*H178)</f>
        <v/>
      </c>
      <c r="Q178" s="17" t="n"/>
      <c r="R178" s="17">
        <f>IF(N178="","",IF(N178&lt;0,"CONFERIR",IF(N178=0,"ACERTADO",IF(M178="","EM CONSIGNAÇÃO",IF(TODAY()&gt;M178,"ACERTO VENCIDO","EM CONSIGNAÇÃO")))))</f>
        <v/>
      </c>
      <c r="S178" s="17" t="n"/>
    </row>
    <row r="179">
      <c r="A179" s="16" t="n"/>
      <c r="B179" s="17" t="n"/>
      <c r="C179" s="17" t="n"/>
      <c r="D179" s="17" t="n"/>
      <c r="E179" s="17" t="n"/>
      <c r="F179" s="17">
        <f>IF($E179="","",IFERROR(INDEX(Produtos!$B$6:$B$305,MATCH($E179,Produtos!$A$6:$A$305,0)),"Código não cadastrado"))</f>
        <v/>
      </c>
      <c r="G179" s="18" t="n"/>
      <c r="H179" s="19">
        <f>IF($E179="","",IFERROR(INDEX(Produtos!$C$6:$C$305,MATCH($E179,Produtos!$A$6:$A$305,0)),0))</f>
        <v/>
      </c>
      <c r="I179" s="17" t="n"/>
      <c r="J179" s="17">
        <f>IF(OR($E179="",D179=""),"",IF(D179=$C$4,"5917","6917"))</f>
        <v/>
      </c>
      <c r="K179" s="18" t="n"/>
      <c r="L179" s="18" t="n"/>
      <c r="M179" s="16" t="n"/>
      <c r="N179" s="18">
        <f>IF(OR($E179="",G179=""),"",G179-N(K179)-N(L179))</f>
        <v/>
      </c>
      <c r="O179" s="19">
        <f>IF(N179="","",N179*H179)</f>
        <v/>
      </c>
      <c r="P179" s="19">
        <f>IF($E179="","",N(K179)*H179)</f>
        <v/>
      </c>
      <c r="Q179" s="17" t="n"/>
      <c r="R179" s="17">
        <f>IF(N179="","",IF(N179&lt;0,"CONFERIR",IF(N179=0,"ACERTADO",IF(M179="","EM CONSIGNAÇÃO",IF(TODAY()&gt;M179,"ACERTO VENCIDO","EM CONSIGNAÇÃO")))))</f>
        <v/>
      </c>
      <c r="S179" s="17" t="n"/>
    </row>
    <row r="180">
      <c r="A180" s="16" t="n"/>
      <c r="B180" s="17" t="n"/>
      <c r="C180" s="17" t="n"/>
      <c r="D180" s="17" t="n"/>
      <c r="E180" s="17" t="n"/>
      <c r="F180" s="17">
        <f>IF($E180="","",IFERROR(INDEX(Produtos!$B$6:$B$305,MATCH($E180,Produtos!$A$6:$A$305,0)),"Código não cadastrado"))</f>
        <v/>
      </c>
      <c r="G180" s="18" t="n"/>
      <c r="H180" s="19">
        <f>IF($E180="","",IFERROR(INDEX(Produtos!$C$6:$C$305,MATCH($E180,Produtos!$A$6:$A$305,0)),0))</f>
        <v/>
      </c>
      <c r="I180" s="17" t="n"/>
      <c r="J180" s="17">
        <f>IF(OR($E180="",D180=""),"",IF(D180=$C$4,"5917","6917"))</f>
        <v/>
      </c>
      <c r="K180" s="18" t="n"/>
      <c r="L180" s="18" t="n"/>
      <c r="M180" s="16" t="n"/>
      <c r="N180" s="18">
        <f>IF(OR($E180="",G180=""),"",G180-N(K180)-N(L180))</f>
        <v/>
      </c>
      <c r="O180" s="19">
        <f>IF(N180="","",N180*H180)</f>
        <v/>
      </c>
      <c r="P180" s="19">
        <f>IF($E180="","",N(K180)*H180)</f>
        <v/>
      </c>
      <c r="Q180" s="17" t="n"/>
      <c r="R180" s="17">
        <f>IF(N180="","",IF(N180&lt;0,"CONFERIR",IF(N180=0,"ACERTADO",IF(M180="","EM CONSIGNAÇÃO",IF(TODAY()&gt;M180,"ACERTO VENCIDO","EM CONSIGNAÇÃO")))))</f>
        <v/>
      </c>
      <c r="S180" s="17" t="n"/>
    </row>
    <row r="181">
      <c r="A181" s="16" t="n"/>
      <c r="B181" s="17" t="n"/>
      <c r="C181" s="17" t="n"/>
      <c r="D181" s="17" t="n"/>
      <c r="E181" s="17" t="n"/>
      <c r="F181" s="17">
        <f>IF($E181="","",IFERROR(INDEX(Produtos!$B$6:$B$305,MATCH($E181,Produtos!$A$6:$A$305,0)),"Código não cadastrado"))</f>
        <v/>
      </c>
      <c r="G181" s="18" t="n"/>
      <c r="H181" s="19">
        <f>IF($E181="","",IFERROR(INDEX(Produtos!$C$6:$C$305,MATCH($E181,Produtos!$A$6:$A$305,0)),0))</f>
        <v/>
      </c>
      <c r="I181" s="17" t="n"/>
      <c r="J181" s="17">
        <f>IF(OR($E181="",D181=""),"",IF(D181=$C$4,"5917","6917"))</f>
        <v/>
      </c>
      <c r="K181" s="18" t="n"/>
      <c r="L181" s="18" t="n"/>
      <c r="M181" s="16" t="n"/>
      <c r="N181" s="18">
        <f>IF(OR($E181="",G181=""),"",G181-N(K181)-N(L181))</f>
        <v/>
      </c>
      <c r="O181" s="19">
        <f>IF(N181="","",N181*H181)</f>
        <v/>
      </c>
      <c r="P181" s="19">
        <f>IF($E181="","",N(K181)*H181)</f>
        <v/>
      </c>
      <c r="Q181" s="17" t="n"/>
      <c r="R181" s="17">
        <f>IF(N181="","",IF(N181&lt;0,"CONFERIR",IF(N181=0,"ACERTADO",IF(M181="","EM CONSIGNAÇÃO",IF(TODAY()&gt;M181,"ACERTO VENCIDO","EM CONSIGNAÇÃO")))))</f>
        <v/>
      </c>
      <c r="S181" s="17" t="n"/>
    </row>
    <row r="182">
      <c r="A182" s="16" t="n"/>
      <c r="B182" s="17" t="n"/>
      <c r="C182" s="17" t="n"/>
      <c r="D182" s="17" t="n"/>
      <c r="E182" s="17" t="n"/>
      <c r="F182" s="17">
        <f>IF($E182="","",IFERROR(INDEX(Produtos!$B$6:$B$305,MATCH($E182,Produtos!$A$6:$A$305,0)),"Código não cadastrado"))</f>
        <v/>
      </c>
      <c r="G182" s="18" t="n"/>
      <c r="H182" s="19">
        <f>IF($E182="","",IFERROR(INDEX(Produtos!$C$6:$C$305,MATCH($E182,Produtos!$A$6:$A$305,0)),0))</f>
        <v/>
      </c>
      <c r="I182" s="17" t="n"/>
      <c r="J182" s="17">
        <f>IF(OR($E182="",D182=""),"",IF(D182=$C$4,"5917","6917"))</f>
        <v/>
      </c>
      <c r="K182" s="18" t="n"/>
      <c r="L182" s="18" t="n"/>
      <c r="M182" s="16" t="n"/>
      <c r="N182" s="18">
        <f>IF(OR($E182="",G182=""),"",G182-N(K182)-N(L182))</f>
        <v/>
      </c>
      <c r="O182" s="19">
        <f>IF(N182="","",N182*H182)</f>
        <v/>
      </c>
      <c r="P182" s="19">
        <f>IF($E182="","",N(K182)*H182)</f>
        <v/>
      </c>
      <c r="Q182" s="17" t="n"/>
      <c r="R182" s="17">
        <f>IF(N182="","",IF(N182&lt;0,"CONFERIR",IF(N182=0,"ACERTADO",IF(M182="","EM CONSIGNAÇÃO",IF(TODAY()&gt;M182,"ACERTO VENCIDO","EM CONSIGNAÇÃO")))))</f>
        <v/>
      </c>
      <c r="S182" s="17" t="n"/>
    </row>
    <row r="183">
      <c r="A183" s="16" t="n"/>
      <c r="B183" s="17" t="n"/>
      <c r="C183" s="17" t="n"/>
      <c r="D183" s="17" t="n"/>
      <c r="E183" s="17" t="n"/>
      <c r="F183" s="17">
        <f>IF($E183="","",IFERROR(INDEX(Produtos!$B$6:$B$305,MATCH($E183,Produtos!$A$6:$A$305,0)),"Código não cadastrado"))</f>
        <v/>
      </c>
      <c r="G183" s="18" t="n"/>
      <c r="H183" s="19">
        <f>IF($E183="","",IFERROR(INDEX(Produtos!$C$6:$C$305,MATCH($E183,Produtos!$A$6:$A$305,0)),0))</f>
        <v/>
      </c>
      <c r="I183" s="17" t="n"/>
      <c r="J183" s="17">
        <f>IF(OR($E183="",D183=""),"",IF(D183=$C$4,"5917","6917"))</f>
        <v/>
      </c>
      <c r="K183" s="18" t="n"/>
      <c r="L183" s="18" t="n"/>
      <c r="M183" s="16" t="n"/>
      <c r="N183" s="18">
        <f>IF(OR($E183="",G183=""),"",G183-N(K183)-N(L183))</f>
        <v/>
      </c>
      <c r="O183" s="19">
        <f>IF(N183="","",N183*H183)</f>
        <v/>
      </c>
      <c r="P183" s="19">
        <f>IF($E183="","",N(K183)*H183)</f>
        <v/>
      </c>
      <c r="Q183" s="17" t="n"/>
      <c r="R183" s="17">
        <f>IF(N183="","",IF(N183&lt;0,"CONFERIR",IF(N183=0,"ACERTADO",IF(M183="","EM CONSIGNAÇÃO",IF(TODAY()&gt;M183,"ACERTO VENCIDO","EM CONSIGNAÇÃO")))))</f>
        <v/>
      </c>
      <c r="S183" s="17" t="n"/>
    </row>
    <row r="184">
      <c r="A184" s="16" t="n"/>
      <c r="B184" s="17" t="n"/>
      <c r="C184" s="17" t="n"/>
      <c r="D184" s="17" t="n"/>
      <c r="E184" s="17" t="n"/>
      <c r="F184" s="17">
        <f>IF($E184="","",IFERROR(INDEX(Produtos!$B$6:$B$305,MATCH($E184,Produtos!$A$6:$A$305,0)),"Código não cadastrado"))</f>
        <v/>
      </c>
      <c r="G184" s="18" t="n"/>
      <c r="H184" s="19">
        <f>IF($E184="","",IFERROR(INDEX(Produtos!$C$6:$C$305,MATCH($E184,Produtos!$A$6:$A$305,0)),0))</f>
        <v/>
      </c>
      <c r="I184" s="17" t="n"/>
      <c r="J184" s="17">
        <f>IF(OR($E184="",D184=""),"",IF(D184=$C$4,"5917","6917"))</f>
        <v/>
      </c>
      <c r="K184" s="18" t="n"/>
      <c r="L184" s="18" t="n"/>
      <c r="M184" s="16" t="n"/>
      <c r="N184" s="18">
        <f>IF(OR($E184="",G184=""),"",G184-N(K184)-N(L184))</f>
        <v/>
      </c>
      <c r="O184" s="19">
        <f>IF(N184="","",N184*H184)</f>
        <v/>
      </c>
      <c r="P184" s="19">
        <f>IF($E184="","",N(K184)*H184)</f>
        <v/>
      </c>
      <c r="Q184" s="17" t="n"/>
      <c r="R184" s="17">
        <f>IF(N184="","",IF(N184&lt;0,"CONFERIR",IF(N184=0,"ACERTADO",IF(M184="","EM CONSIGNAÇÃO",IF(TODAY()&gt;M184,"ACERTO VENCIDO","EM CONSIGNAÇÃO")))))</f>
        <v/>
      </c>
      <c r="S184" s="17" t="n"/>
    </row>
    <row r="185">
      <c r="A185" s="16" t="n"/>
      <c r="B185" s="17" t="n"/>
      <c r="C185" s="17" t="n"/>
      <c r="D185" s="17" t="n"/>
      <c r="E185" s="17" t="n"/>
      <c r="F185" s="17">
        <f>IF($E185="","",IFERROR(INDEX(Produtos!$B$6:$B$305,MATCH($E185,Produtos!$A$6:$A$305,0)),"Código não cadastrado"))</f>
        <v/>
      </c>
      <c r="G185" s="18" t="n"/>
      <c r="H185" s="19">
        <f>IF($E185="","",IFERROR(INDEX(Produtos!$C$6:$C$305,MATCH($E185,Produtos!$A$6:$A$305,0)),0))</f>
        <v/>
      </c>
      <c r="I185" s="17" t="n"/>
      <c r="J185" s="17">
        <f>IF(OR($E185="",D185=""),"",IF(D185=$C$4,"5917","6917"))</f>
        <v/>
      </c>
      <c r="K185" s="18" t="n"/>
      <c r="L185" s="18" t="n"/>
      <c r="M185" s="16" t="n"/>
      <c r="N185" s="18">
        <f>IF(OR($E185="",G185=""),"",G185-N(K185)-N(L185))</f>
        <v/>
      </c>
      <c r="O185" s="19">
        <f>IF(N185="","",N185*H185)</f>
        <v/>
      </c>
      <c r="P185" s="19">
        <f>IF($E185="","",N(K185)*H185)</f>
        <v/>
      </c>
      <c r="Q185" s="17" t="n"/>
      <c r="R185" s="17">
        <f>IF(N185="","",IF(N185&lt;0,"CONFERIR",IF(N185=0,"ACERTADO",IF(M185="","EM CONSIGNAÇÃO",IF(TODAY()&gt;M185,"ACERTO VENCIDO","EM CONSIGNAÇÃO")))))</f>
        <v/>
      </c>
      <c r="S185" s="17" t="n"/>
    </row>
    <row r="186">
      <c r="A186" s="16" t="n"/>
      <c r="B186" s="17" t="n"/>
      <c r="C186" s="17" t="n"/>
      <c r="D186" s="17" t="n"/>
      <c r="E186" s="17" t="n"/>
      <c r="F186" s="17">
        <f>IF($E186="","",IFERROR(INDEX(Produtos!$B$6:$B$305,MATCH($E186,Produtos!$A$6:$A$305,0)),"Código não cadastrado"))</f>
        <v/>
      </c>
      <c r="G186" s="18" t="n"/>
      <c r="H186" s="19">
        <f>IF($E186="","",IFERROR(INDEX(Produtos!$C$6:$C$305,MATCH($E186,Produtos!$A$6:$A$305,0)),0))</f>
        <v/>
      </c>
      <c r="I186" s="17" t="n"/>
      <c r="J186" s="17">
        <f>IF(OR($E186="",D186=""),"",IF(D186=$C$4,"5917","6917"))</f>
        <v/>
      </c>
      <c r="K186" s="18" t="n"/>
      <c r="L186" s="18" t="n"/>
      <c r="M186" s="16" t="n"/>
      <c r="N186" s="18">
        <f>IF(OR($E186="",G186=""),"",G186-N(K186)-N(L186))</f>
        <v/>
      </c>
      <c r="O186" s="19">
        <f>IF(N186="","",N186*H186)</f>
        <v/>
      </c>
      <c r="P186" s="19">
        <f>IF($E186="","",N(K186)*H186)</f>
        <v/>
      </c>
      <c r="Q186" s="17" t="n"/>
      <c r="R186" s="17">
        <f>IF(N186="","",IF(N186&lt;0,"CONFERIR",IF(N186=0,"ACERTADO",IF(M186="","EM CONSIGNAÇÃO",IF(TODAY()&gt;M186,"ACERTO VENCIDO","EM CONSIGNAÇÃO")))))</f>
        <v/>
      </c>
      <c r="S186" s="17" t="n"/>
    </row>
    <row r="187">
      <c r="A187" s="16" t="n"/>
      <c r="B187" s="17" t="n"/>
      <c r="C187" s="17" t="n"/>
      <c r="D187" s="17" t="n"/>
      <c r="E187" s="17" t="n"/>
      <c r="F187" s="17">
        <f>IF($E187="","",IFERROR(INDEX(Produtos!$B$6:$B$305,MATCH($E187,Produtos!$A$6:$A$305,0)),"Código não cadastrado"))</f>
        <v/>
      </c>
      <c r="G187" s="18" t="n"/>
      <c r="H187" s="19">
        <f>IF($E187="","",IFERROR(INDEX(Produtos!$C$6:$C$305,MATCH($E187,Produtos!$A$6:$A$305,0)),0))</f>
        <v/>
      </c>
      <c r="I187" s="17" t="n"/>
      <c r="J187" s="17">
        <f>IF(OR($E187="",D187=""),"",IF(D187=$C$4,"5917","6917"))</f>
        <v/>
      </c>
      <c r="K187" s="18" t="n"/>
      <c r="L187" s="18" t="n"/>
      <c r="M187" s="16" t="n"/>
      <c r="N187" s="18">
        <f>IF(OR($E187="",G187=""),"",G187-N(K187)-N(L187))</f>
        <v/>
      </c>
      <c r="O187" s="19">
        <f>IF(N187="","",N187*H187)</f>
        <v/>
      </c>
      <c r="P187" s="19">
        <f>IF($E187="","",N(K187)*H187)</f>
        <v/>
      </c>
      <c r="Q187" s="17" t="n"/>
      <c r="R187" s="17">
        <f>IF(N187="","",IF(N187&lt;0,"CONFERIR",IF(N187=0,"ACERTADO",IF(M187="","EM CONSIGNAÇÃO",IF(TODAY()&gt;M187,"ACERTO VENCIDO","EM CONSIGNAÇÃO")))))</f>
        <v/>
      </c>
      <c r="S187" s="17" t="n"/>
    </row>
    <row r="188">
      <c r="A188" s="16" t="n"/>
      <c r="B188" s="17" t="n"/>
      <c r="C188" s="17" t="n"/>
      <c r="D188" s="17" t="n"/>
      <c r="E188" s="17" t="n"/>
      <c r="F188" s="17">
        <f>IF($E188="","",IFERROR(INDEX(Produtos!$B$6:$B$305,MATCH($E188,Produtos!$A$6:$A$305,0)),"Código não cadastrado"))</f>
        <v/>
      </c>
      <c r="G188" s="18" t="n"/>
      <c r="H188" s="19">
        <f>IF($E188="","",IFERROR(INDEX(Produtos!$C$6:$C$305,MATCH($E188,Produtos!$A$6:$A$305,0)),0))</f>
        <v/>
      </c>
      <c r="I188" s="17" t="n"/>
      <c r="J188" s="17">
        <f>IF(OR($E188="",D188=""),"",IF(D188=$C$4,"5917","6917"))</f>
        <v/>
      </c>
      <c r="K188" s="18" t="n"/>
      <c r="L188" s="18" t="n"/>
      <c r="M188" s="16" t="n"/>
      <c r="N188" s="18">
        <f>IF(OR($E188="",G188=""),"",G188-N(K188)-N(L188))</f>
        <v/>
      </c>
      <c r="O188" s="19">
        <f>IF(N188="","",N188*H188)</f>
        <v/>
      </c>
      <c r="P188" s="19">
        <f>IF($E188="","",N(K188)*H188)</f>
        <v/>
      </c>
      <c r="Q188" s="17" t="n"/>
      <c r="R188" s="17">
        <f>IF(N188="","",IF(N188&lt;0,"CONFERIR",IF(N188=0,"ACERTADO",IF(M188="","EM CONSIGNAÇÃO",IF(TODAY()&gt;M188,"ACERTO VENCIDO","EM CONSIGNAÇÃO")))))</f>
        <v/>
      </c>
      <c r="S188" s="17" t="n"/>
    </row>
    <row r="189">
      <c r="A189" s="16" t="n"/>
      <c r="B189" s="17" t="n"/>
      <c r="C189" s="17" t="n"/>
      <c r="D189" s="17" t="n"/>
      <c r="E189" s="17" t="n"/>
      <c r="F189" s="17">
        <f>IF($E189="","",IFERROR(INDEX(Produtos!$B$6:$B$305,MATCH($E189,Produtos!$A$6:$A$305,0)),"Código não cadastrado"))</f>
        <v/>
      </c>
      <c r="G189" s="18" t="n"/>
      <c r="H189" s="19">
        <f>IF($E189="","",IFERROR(INDEX(Produtos!$C$6:$C$305,MATCH($E189,Produtos!$A$6:$A$305,0)),0))</f>
        <v/>
      </c>
      <c r="I189" s="17" t="n"/>
      <c r="J189" s="17">
        <f>IF(OR($E189="",D189=""),"",IF(D189=$C$4,"5917","6917"))</f>
        <v/>
      </c>
      <c r="K189" s="18" t="n"/>
      <c r="L189" s="18" t="n"/>
      <c r="M189" s="16" t="n"/>
      <c r="N189" s="18">
        <f>IF(OR($E189="",G189=""),"",G189-N(K189)-N(L189))</f>
        <v/>
      </c>
      <c r="O189" s="19">
        <f>IF(N189="","",N189*H189)</f>
        <v/>
      </c>
      <c r="P189" s="19">
        <f>IF($E189="","",N(K189)*H189)</f>
        <v/>
      </c>
      <c r="Q189" s="17" t="n"/>
      <c r="R189" s="17">
        <f>IF(N189="","",IF(N189&lt;0,"CONFERIR",IF(N189=0,"ACERTADO",IF(M189="","EM CONSIGNAÇÃO",IF(TODAY()&gt;M189,"ACERTO VENCIDO","EM CONSIGNAÇÃO")))))</f>
        <v/>
      </c>
      <c r="S189" s="17" t="n"/>
    </row>
    <row r="190">
      <c r="A190" s="16" t="n"/>
      <c r="B190" s="17" t="n"/>
      <c r="C190" s="17" t="n"/>
      <c r="D190" s="17" t="n"/>
      <c r="E190" s="17" t="n"/>
      <c r="F190" s="17">
        <f>IF($E190="","",IFERROR(INDEX(Produtos!$B$6:$B$305,MATCH($E190,Produtos!$A$6:$A$305,0)),"Código não cadastrado"))</f>
        <v/>
      </c>
      <c r="G190" s="18" t="n"/>
      <c r="H190" s="19">
        <f>IF($E190="","",IFERROR(INDEX(Produtos!$C$6:$C$305,MATCH($E190,Produtos!$A$6:$A$305,0)),0))</f>
        <v/>
      </c>
      <c r="I190" s="17" t="n"/>
      <c r="J190" s="17">
        <f>IF(OR($E190="",D190=""),"",IF(D190=$C$4,"5917","6917"))</f>
        <v/>
      </c>
      <c r="K190" s="18" t="n"/>
      <c r="L190" s="18" t="n"/>
      <c r="M190" s="16" t="n"/>
      <c r="N190" s="18">
        <f>IF(OR($E190="",G190=""),"",G190-N(K190)-N(L190))</f>
        <v/>
      </c>
      <c r="O190" s="19">
        <f>IF(N190="","",N190*H190)</f>
        <v/>
      </c>
      <c r="P190" s="19">
        <f>IF($E190="","",N(K190)*H190)</f>
        <v/>
      </c>
      <c r="Q190" s="17" t="n"/>
      <c r="R190" s="17">
        <f>IF(N190="","",IF(N190&lt;0,"CONFERIR",IF(N190=0,"ACERTADO",IF(M190="","EM CONSIGNAÇÃO",IF(TODAY()&gt;M190,"ACERTO VENCIDO","EM CONSIGNAÇÃO")))))</f>
        <v/>
      </c>
      <c r="S190" s="17" t="n"/>
    </row>
    <row r="191">
      <c r="A191" s="16" t="n"/>
      <c r="B191" s="17" t="n"/>
      <c r="C191" s="17" t="n"/>
      <c r="D191" s="17" t="n"/>
      <c r="E191" s="17" t="n"/>
      <c r="F191" s="17">
        <f>IF($E191="","",IFERROR(INDEX(Produtos!$B$6:$B$305,MATCH($E191,Produtos!$A$6:$A$305,0)),"Código não cadastrado"))</f>
        <v/>
      </c>
      <c r="G191" s="18" t="n"/>
      <c r="H191" s="19">
        <f>IF($E191="","",IFERROR(INDEX(Produtos!$C$6:$C$305,MATCH($E191,Produtos!$A$6:$A$305,0)),0))</f>
        <v/>
      </c>
      <c r="I191" s="17" t="n"/>
      <c r="J191" s="17">
        <f>IF(OR($E191="",D191=""),"",IF(D191=$C$4,"5917","6917"))</f>
        <v/>
      </c>
      <c r="K191" s="18" t="n"/>
      <c r="L191" s="18" t="n"/>
      <c r="M191" s="16" t="n"/>
      <c r="N191" s="18">
        <f>IF(OR($E191="",G191=""),"",G191-N(K191)-N(L191))</f>
        <v/>
      </c>
      <c r="O191" s="19">
        <f>IF(N191="","",N191*H191)</f>
        <v/>
      </c>
      <c r="P191" s="19">
        <f>IF($E191="","",N(K191)*H191)</f>
        <v/>
      </c>
      <c r="Q191" s="17" t="n"/>
      <c r="R191" s="17">
        <f>IF(N191="","",IF(N191&lt;0,"CONFERIR",IF(N191=0,"ACERTADO",IF(M191="","EM CONSIGNAÇÃO",IF(TODAY()&gt;M191,"ACERTO VENCIDO","EM CONSIGNAÇÃO")))))</f>
        <v/>
      </c>
      <c r="S191" s="17" t="n"/>
    </row>
    <row r="192">
      <c r="A192" s="16" t="n"/>
      <c r="B192" s="17" t="n"/>
      <c r="C192" s="17" t="n"/>
      <c r="D192" s="17" t="n"/>
      <c r="E192" s="17" t="n"/>
      <c r="F192" s="17">
        <f>IF($E192="","",IFERROR(INDEX(Produtos!$B$6:$B$305,MATCH($E192,Produtos!$A$6:$A$305,0)),"Código não cadastrado"))</f>
        <v/>
      </c>
      <c r="G192" s="18" t="n"/>
      <c r="H192" s="19">
        <f>IF($E192="","",IFERROR(INDEX(Produtos!$C$6:$C$305,MATCH($E192,Produtos!$A$6:$A$305,0)),0))</f>
        <v/>
      </c>
      <c r="I192" s="17" t="n"/>
      <c r="J192" s="17">
        <f>IF(OR($E192="",D192=""),"",IF(D192=$C$4,"5917","6917"))</f>
        <v/>
      </c>
      <c r="K192" s="18" t="n"/>
      <c r="L192" s="18" t="n"/>
      <c r="M192" s="16" t="n"/>
      <c r="N192" s="18">
        <f>IF(OR($E192="",G192=""),"",G192-N(K192)-N(L192))</f>
        <v/>
      </c>
      <c r="O192" s="19">
        <f>IF(N192="","",N192*H192)</f>
        <v/>
      </c>
      <c r="P192" s="19">
        <f>IF($E192="","",N(K192)*H192)</f>
        <v/>
      </c>
      <c r="Q192" s="17" t="n"/>
      <c r="R192" s="17">
        <f>IF(N192="","",IF(N192&lt;0,"CONFERIR",IF(N192=0,"ACERTADO",IF(M192="","EM CONSIGNAÇÃO",IF(TODAY()&gt;M192,"ACERTO VENCIDO","EM CONSIGNAÇÃO")))))</f>
        <v/>
      </c>
      <c r="S192" s="17" t="n"/>
    </row>
    <row r="193">
      <c r="A193" s="16" t="n"/>
      <c r="B193" s="17" t="n"/>
      <c r="C193" s="17" t="n"/>
      <c r="D193" s="17" t="n"/>
      <c r="E193" s="17" t="n"/>
      <c r="F193" s="17">
        <f>IF($E193="","",IFERROR(INDEX(Produtos!$B$6:$B$305,MATCH($E193,Produtos!$A$6:$A$305,0)),"Código não cadastrado"))</f>
        <v/>
      </c>
      <c r="G193" s="18" t="n"/>
      <c r="H193" s="19">
        <f>IF($E193="","",IFERROR(INDEX(Produtos!$C$6:$C$305,MATCH($E193,Produtos!$A$6:$A$305,0)),0))</f>
        <v/>
      </c>
      <c r="I193" s="17" t="n"/>
      <c r="J193" s="17">
        <f>IF(OR($E193="",D193=""),"",IF(D193=$C$4,"5917","6917"))</f>
        <v/>
      </c>
      <c r="K193" s="18" t="n"/>
      <c r="L193" s="18" t="n"/>
      <c r="M193" s="16" t="n"/>
      <c r="N193" s="18">
        <f>IF(OR($E193="",G193=""),"",G193-N(K193)-N(L193))</f>
        <v/>
      </c>
      <c r="O193" s="19">
        <f>IF(N193="","",N193*H193)</f>
        <v/>
      </c>
      <c r="P193" s="19">
        <f>IF($E193="","",N(K193)*H193)</f>
        <v/>
      </c>
      <c r="Q193" s="17" t="n"/>
      <c r="R193" s="17">
        <f>IF(N193="","",IF(N193&lt;0,"CONFERIR",IF(N193=0,"ACERTADO",IF(M193="","EM CONSIGNAÇÃO",IF(TODAY()&gt;M193,"ACERTO VENCIDO","EM CONSIGNAÇÃO")))))</f>
        <v/>
      </c>
      <c r="S193" s="17" t="n"/>
    </row>
    <row r="194">
      <c r="A194" s="16" t="n"/>
      <c r="B194" s="17" t="n"/>
      <c r="C194" s="17" t="n"/>
      <c r="D194" s="17" t="n"/>
      <c r="E194" s="17" t="n"/>
      <c r="F194" s="17">
        <f>IF($E194="","",IFERROR(INDEX(Produtos!$B$6:$B$305,MATCH($E194,Produtos!$A$6:$A$305,0)),"Código não cadastrado"))</f>
        <v/>
      </c>
      <c r="G194" s="18" t="n"/>
      <c r="H194" s="19">
        <f>IF($E194="","",IFERROR(INDEX(Produtos!$C$6:$C$305,MATCH($E194,Produtos!$A$6:$A$305,0)),0))</f>
        <v/>
      </c>
      <c r="I194" s="17" t="n"/>
      <c r="J194" s="17">
        <f>IF(OR($E194="",D194=""),"",IF(D194=$C$4,"5917","6917"))</f>
        <v/>
      </c>
      <c r="K194" s="18" t="n"/>
      <c r="L194" s="18" t="n"/>
      <c r="M194" s="16" t="n"/>
      <c r="N194" s="18">
        <f>IF(OR($E194="",G194=""),"",G194-N(K194)-N(L194))</f>
        <v/>
      </c>
      <c r="O194" s="19">
        <f>IF(N194="","",N194*H194)</f>
        <v/>
      </c>
      <c r="P194" s="19">
        <f>IF($E194="","",N(K194)*H194)</f>
        <v/>
      </c>
      <c r="Q194" s="17" t="n"/>
      <c r="R194" s="17">
        <f>IF(N194="","",IF(N194&lt;0,"CONFERIR",IF(N194=0,"ACERTADO",IF(M194="","EM CONSIGNAÇÃO",IF(TODAY()&gt;M194,"ACERTO VENCIDO","EM CONSIGNAÇÃO")))))</f>
        <v/>
      </c>
      <c r="S194" s="17" t="n"/>
    </row>
    <row r="195">
      <c r="A195" s="16" t="n"/>
      <c r="B195" s="17" t="n"/>
      <c r="C195" s="17" t="n"/>
      <c r="D195" s="17" t="n"/>
      <c r="E195" s="17" t="n"/>
      <c r="F195" s="17">
        <f>IF($E195="","",IFERROR(INDEX(Produtos!$B$6:$B$305,MATCH($E195,Produtos!$A$6:$A$305,0)),"Código não cadastrado"))</f>
        <v/>
      </c>
      <c r="G195" s="18" t="n"/>
      <c r="H195" s="19">
        <f>IF($E195="","",IFERROR(INDEX(Produtos!$C$6:$C$305,MATCH($E195,Produtos!$A$6:$A$305,0)),0))</f>
        <v/>
      </c>
      <c r="I195" s="17" t="n"/>
      <c r="J195" s="17">
        <f>IF(OR($E195="",D195=""),"",IF(D195=$C$4,"5917","6917"))</f>
        <v/>
      </c>
      <c r="K195" s="18" t="n"/>
      <c r="L195" s="18" t="n"/>
      <c r="M195" s="16" t="n"/>
      <c r="N195" s="18">
        <f>IF(OR($E195="",G195=""),"",G195-N(K195)-N(L195))</f>
        <v/>
      </c>
      <c r="O195" s="19">
        <f>IF(N195="","",N195*H195)</f>
        <v/>
      </c>
      <c r="P195" s="19">
        <f>IF($E195="","",N(K195)*H195)</f>
        <v/>
      </c>
      <c r="Q195" s="17" t="n"/>
      <c r="R195" s="17">
        <f>IF(N195="","",IF(N195&lt;0,"CONFERIR",IF(N195=0,"ACERTADO",IF(M195="","EM CONSIGNAÇÃO",IF(TODAY()&gt;M195,"ACERTO VENCIDO","EM CONSIGNAÇÃO")))))</f>
        <v/>
      </c>
      <c r="S195" s="17" t="n"/>
    </row>
    <row r="196">
      <c r="A196" s="16" t="n"/>
      <c r="B196" s="17" t="n"/>
      <c r="C196" s="17" t="n"/>
      <c r="D196" s="17" t="n"/>
      <c r="E196" s="17" t="n"/>
      <c r="F196" s="17">
        <f>IF($E196="","",IFERROR(INDEX(Produtos!$B$6:$B$305,MATCH($E196,Produtos!$A$6:$A$305,0)),"Código não cadastrado"))</f>
        <v/>
      </c>
      <c r="G196" s="18" t="n"/>
      <c r="H196" s="19">
        <f>IF($E196="","",IFERROR(INDEX(Produtos!$C$6:$C$305,MATCH($E196,Produtos!$A$6:$A$305,0)),0))</f>
        <v/>
      </c>
      <c r="I196" s="17" t="n"/>
      <c r="J196" s="17">
        <f>IF(OR($E196="",D196=""),"",IF(D196=$C$4,"5917","6917"))</f>
        <v/>
      </c>
      <c r="K196" s="18" t="n"/>
      <c r="L196" s="18" t="n"/>
      <c r="M196" s="16" t="n"/>
      <c r="N196" s="18">
        <f>IF(OR($E196="",G196=""),"",G196-N(K196)-N(L196))</f>
        <v/>
      </c>
      <c r="O196" s="19">
        <f>IF(N196="","",N196*H196)</f>
        <v/>
      </c>
      <c r="P196" s="19">
        <f>IF($E196="","",N(K196)*H196)</f>
        <v/>
      </c>
      <c r="Q196" s="17" t="n"/>
      <c r="R196" s="17">
        <f>IF(N196="","",IF(N196&lt;0,"CONFERIR",IF(N196=0,"ACERTADO",IF(M196="","EM CONSIGNAÇÃO",IF(TODAY()&gt;M196,"ACERTO VENCIDO","EM CONSIGNAÇÃO")))))</f>
        <v/>
      </c>
      <c r="S196" s="17" t="n"/>
    </row>
    <row r="197">
      <c r="A197" s="16" t="n"/>
      <c r="B197" s="17" t="n"/>
      <c r="C197" s="17" t="n"/>
      <c r="D197" s="17" t="n"/>
      <c r="E197" s="17" t="n"/>
      <c r="F197" s="17">
        <f>IF($E197="","",IFERROR(INDEX(Produtos!$B$6:$B$305,MATCH($E197,Produtos!$A$6:$A$305,0)),"Código não cadastrado"))</f>
        <v/>
      </c>
      <c r="G197" s="18" t="n"/>
      <c r="H197" s="19">
        <f>IF($E197="","",IFERROR(INDEX(Produtos!$C$6:$C$305,MATCH($E197,Produtos!$A$6:$A$305,0)),0))</f>
        <v/>
      </c>
      <c r="I197" s="17" t="n"/>
      <c r="J197" s="17">
        <f>IF(OR($E197="",D197=""),"",IF(D197=$C$4,"5917","6917"))</f>
        <v/>
      </c>
      <c r="K197" s="18" t="n"/>
      <c r="L197" s="18" t="n"/>
      <c r="M197" s="16" t="n"/>
      <c r="N197" s="18">
        <f>IF(OR($E197="",G197=""),"",G197-N(K197)-N(L197))</f>
        <v/>
      </c>
      <c r="O197" s="19">
        <f>IF(N197="","",N197*H197)</f>
        <v/>
      </c>
      <c r="P197" s="19">
        <f>IF($E197="","",N(K197)*H197)</f>
        <v/>
      </c>
      <c r="Q197" s="17" t="n"/>
      <c r="R197" s="17">
        <f>IF(N197="","",IF(N197&lt;0,"CONFERIR",IF(N197=0,"ACERTADO",IF(M197="","EM CONSIGNAÇÃO",IF(TODAY()&gt;M197,"ACERTO VENCIDO","EM CONSIGNAÇÃO")))))</f>
        <v/>
      </c>
      <c r="S197" s="17" t="n"/>
    </row>
    <row r="198">
      <c r="A198" s="16" t="n"/>
      <c r="B198" s="17" t="n"/>
      <c r="C198" s="17" t="n"/>
      <c r="D198" s="17" t="n"/>
      <c r="E198" s="17" t="n"/>
      <c r="F198" s="17">
        <f>IF($E198="","",IFERROR(INDEX(Produtos!$B$6:$B$305,MATCH($E198,Produtos!$A$6:$A$305,0)),"Código não cadastrado"))</f>
        <v/>
      </c>
      <c r="G198" s="18" t="n"/>
      <c r="H198" s="19">
        <f>IF($E198="","",IFERROR(INDEX(Produtos!$C$6:$C$305,MATCH($E198,Produtos!$A$6:$A$305,0)),0))</f>
        <v/>
      </c>
      <c r="I198" s="17" t="n"/>
      <c r="J198" s="17">
        <f>IF(OR($E198="",D198=""),"",IF(D198=$C$4,"5917","6917"))</f>
        <v/>
      </c>
      <c r="K198" s="18" t="n"/>
      <c r="L198" s="18" t="n"/>
      <c r="M198" s="16" t="n"/>
      <c r="N198" s="18">
        <f>IF(OR($E198="",G198=""),"",G198-N(K198)-N(L198))</f>
        <v/>
      </c>
      <c r="O198" s="19">
        <f>IF(N198="","",N198*H198)</f>
        <v/>
      </c>
      <c r="P198" s="19">
        <f>IF($E198="","",N(K198)*H198)</f>
        <v/>
      </c>
      <c r="Q198" s="17" t="n"/>
      <c r="R198" s="17">
        <f>IF(N198="","",IF(N198&lt;0,"CONFERIR",IF(N198=0,"ACERTADO",IF(M198="","EM CONSIGNAÇÃO",IF(TODAY()&gt;M198,"ACERTO VENCIDO","EM CONSIGNAÇÃO")))))</f>
        <v/>
      </c>
      <c r="S198" s="17" t="n"/>
    </row>
    <row r="199">
      <c r="A199" s="16" t="n"/>
      <c r="B199" s="17" t="n"/>
      <c r="C199" s="17" t="n"/>
      <c r="D199" s="17" t="n"/>
      <c r="E199" s="17" t="n"/>
      <c r="F199" s="17">
        <f>IF($E199="","",IFERROR(INDEX(Produtos!$B$6:$B$305,MATCH($E199,Produtos!$A$6:$A$305,0)),"Código não cadastrado"))</f>
        <v/>
      </c>
      <c r="G199" s="18" t="n"/>
      <c r="H199" s="19">
        <f>IF($E199="","",IFERROR(INDEX(Produtos!$C$6:$C$305,MATCH($E199,Produtos!$A$6:$A$305,0)),0))</f>
        <v/>
      </c>
      <c r="I199" s="17" t="n"/>
      <c r="J199" s="17">
        <f>IF(OR($E199="",D199=""),"",IF(D199=$C$4,"5917","6917"))</f>
        <v/>
      </c>
      <c r="K199" s="18" t="n"/>
      <c r="L199" s="18" t="n"/>
      <c r="M199" s="16" t="n"/>
      <c r="N199" s="18">
        <f>IF(OR($E199="",G199=""),"",G199-N(K199)-N(L199))</f>
        <v/>
      </c>
      <c r="O199" s="19">
        <f>IF(N199="","",N199*H199)</f>
        <v/>
      </c>
      <c r="P199" s="19">
        <f>IF($E199="","",N(K199)*H199)</f>
        <v/>
      </c>
      <c r="Q199" s="17" t="n"/>
      <c r="R199" s="17">
        <f>IF(N199="","",IF(N199&lt;0,"CONFERIR",IF(N199=0,"ACERTADO",IF(M199="","EM CONSIGNAÇÃO",IF(TODAY()&gt;M199,"ACERTO VENCIDO","EM CONSIGNAÇÃO")))))</f>
        <v/>
      </c>
      <c r="S199" s="17" t="n"/>
    </row>
    <row r="200">
      <c r="A200" s="16" t="n"/>
      <c r="B200" s="17" t="n"/>
      <c r="C200" s="17" t="n"/>
      <c r="D200" s="17" t="n"/>
      <c r="E200" s="17" t="n"/>
      <c r="F200" s="17">
        <f>IF($E200="","",IFERROR(INDEX(Produtos!$B$6:$B$305,MATCH($E200,Produtos!$A$6:$A$305,0)),"Código não cadastrado"))</f>
        <v/>
      </c>
      <c r="G200" s="18" t="n"/>
      <c r="H200" s="19">
        <f>IF($E200="","",IFERROR(INDEX(Produtos!$C$6:$C$305,MATCH($E200,Produtos!$A$6:$A$305,0)),0))</f>
        <v/>
      </c>
      <c r="I200" s="17" t="n"/>
      <c r="J200" s="17">
        <f>IF(OR($E200="",D200=""),"",IF(D200=$C$4,"5917","6917"))</f>
        <v/>
      </c>
      <c r="K200" s="18" t="n"/>
      <c r="L200" s="18" t="n"/>
      <c r="M200" s="16" t="n"/>
      <c r="N200" s="18">
        <f>IF(OR($E200="",G200=""),"",G200-N(K200)-N(L200))</f>
        <v/>
      </c>
      <c r="O200" s="19">
        <f>IF(N200="","",N200*H200)</f>
        <v/>
      </c>
      <c r="P200" s="19">
        <f>IF($E200="","",N(K200)*H200)</f>
        <v/>
      </c>
      <c r="Q200" s="17" t="n"/>
      <c r="R200" s="17">
        <f>IF(N200="","",IF(N200&lt;0,"CONFERIR",IF(N200=0,"ACERTADO",IF(M200="","EM CONSIGNAÇÃO",IF(TODAY()&gt;M200,"ACERTO VENCIDO","EM CONSIGNAÇÃO")))))</f>
        <v/>
      </c>
      <c r="S200" s="17" t="n"/>
    </row>
    <row r="201">
      <c r="A201" s="16" t="n"/>
      <c r="B201" s="17" t="n"/>
      <c r="C201" s="17" t="n"/>
      <c r="D201" s="17" t="n"/>
      <c r="E201" s="17" t="n"/>
      <c r="F201" s="17">
        <f>IF($E201="","",IFERROR(INDEX(Produtos!$B$6:$B$305,MATCH($E201,Produtos!$A$6:$A$305,0)),"Código não cadastrado"))</f>
        <v/>
      </c>
      <c r="G201" s="18" t="n"/>
      <c r="H201" s="19">
        <f>IF($E201="","",IFERROR(INDEX(Produtos!$C$6:$C$305,MATCH($E201,Produtos!$A$6:$A$305,0)),0))</f>
        <v/>
      </c>
      <c r="I201" s="17" t="n"/>
      <c r="J201" s="17">
        <f>IF(OR($E201="",D201=""),"",IF(D201=$C$4,"5917","6917"))</f>
        <v/>
      </c>
      <c r="K201" s="18" t="n"/>
      <c r="L201" s="18" t="n"/>
      <c r="M201" s="16" t="n"/>
      <c r="N201" s="18">
        <f>IF(OR($E201="",G201=""),"",G201-N(K201)-N(L201))</f>
        <v/>
      </c>
      <c r="O201" s="19">
        <f>IF(N201="","",N201*H201)</f>
        <v/>
      </c>
      <c r="P201" s="19">
        <f>IF($E201="","",N(K201)*H201)</f>
        <v/>
      </c>
      <c r="Q201" s="17" t="n"/>
      <c r="R201" s="17">
        <f>IF(N201="","",IF(N201&lt;0,"CONFERIR",IF(N201=0,"ACERTADO",IF(M201="","EM CONSIGNAÇÃO",IF(TODAY()&gt;M201,"ACERTO VENCIDO","EM CONSIGNAÇÃO")))))</f>
        <v/>
      </c>
      <c r="S201" s="17" t="n"/>
    </row>
    <row r="202">
      <c r="A202" s="16" t="n"/>
      <c r="B202" s="17" t="n"/>
      <c r="C202" s="17" t="n"/>
      <c r="D202" s="17" t="n"/>
      <c r="E202" s="17" t="n"/>
      <c r="F202" s="17">
        <f>IF($E202="","",IFERROR(INDEX(Produtos!$B$6:$B$305,MATCH($E202,Produtos!$A$6:$A$305,0)),"Código não cadastrado"))</f>
        <v/>
      </c>
      <c r="G202" s="18" t="n"/>
      <c r="H202" s="19">
        <f>IF($E202="","",IFERROR(INDEX(Produtos!$C$6:$C$305,MATCH($E202,Produtos!$A$6:$A$305,0)),0))</f>
        <v/>
      </c>
      <c r="I202" s="17" t="n"/>
      <c r="J202" s="17">
        <f>IF(OR($E202="",D202=""),"",IF(D202=$C$4,"5917","6917"))</f>
        <v/>
      </c>
      <c r="K202" s="18" t="n"/>
      <c r="L202" s="18" t="n"/>
      <c r="M202" s="16" t="n"/>
      <c r="N202" s="18">
        <f>IF(OR($E202="",G202=""),"",G202-N(K202)-N(L202))</f>
        <v/>
      </c>
      <c r="O202" s="19">
        <f>IF(N202="","",N202*H202)</f>
        <v/>
      </c>
      <c r="P202" s="19">
        <f>IF($E202="","",N(K202)*H202)</f>
        <v/>
      </c>
      <c r="Q202" s="17" t="n"/>
      <c r="R202" s="17">
        <f>IF(N202="","",IF(N202&lt;0,"CONFERIR",IF(N202=0,"ACERTADO",IF(M202="","EM CONSIGNAÇÃO",IF(TODAY()&gt;M202,"ACERTO VENCIDO","EM CONSIGNAÇÃO")))))</f>
        <v/>
      </c>
      <c r="S202" s="17" t="n"/>
    </row>
    <row r="203">
      <c r="A203" s="16" t="n"/>
      <c r="B203" s="17" t="n"/>
      <c r="C203" s="17" t="n"/>
      <c r="D203" s="17" t="n"/>
      <c r="E203" s="17" t="n"/>
      <c r="F203" s="17">
        <f>IF($E203="","",IFERROR(INDEX(Produtos!$B$6:$B$305,MATCH($E203,Produtos!$A$6:$A$305,0)),"Código não cadastrado"))</f>
        <v/>
      </c>
      <c r="G203" s="18" t="n"/>
      <c r="H203" s="19">
        <f>IF($E203="","",IFERROR(INDEX(Produtos!$C$6:$C$305,MATCH($E203,Produtos!$A$6:$A$305,0)),0))</f>
        <v/>
      </c>
      <c r="I203" s="17" t="n"/>
      <c r="J203" s="17">
        <f>IF(OR($E203="",D203=""),"",IF(D203=$C$4,"5917","6917"))</f>
        <v/>
      </c>
      <c r="K203" s="18" t="n"/>
      <c r="L203" s="18" t="n"/>
      <c r="M203" s="16" t="n"/>
      <c r="N203" s="18">
        <f>IF(OR($E203="",G203=""),"",G203-N(K203)-N(L203))</f>
        <v/>
      </c>
      <c r="O203" s="19">
        <f>IF(N203="","",N203*H203)</f>
        <v/>
      </c>
      <c r="P203" s="19">
        <f>IF($E203="","",N(K203)*H203)</f>
        <v/>
      </c>
      <c r="Q203" s="17" t="n"/>
      <c r="R203" s="17">
        <f>IF(N203="","",IF(N203&lt;0,"CONFERIR",IF(N203=0,"ACERTADO",IF(M203="","EM CONSIGNAÇÃO",IF(TODAY()&gt;M203,"ACERTO VENCIDO","EM CONSIGNAÇÃO")))))</f>
        <v/>
      </c>
      <c r="S203" s="17" t="n"/>
    </row>
    <row r="204">
      <c r="A204" s="16" t="n"/>
      <c r="B204" s="17" t="n"/>
      <c r="C204" s="17" t="n"/>
      <c r="D204" s="17" t="n"/>
      <c r="E204" s="17" t="n"/>
      <c r="F204" s="17">
        <f>IF($E204="","",IFERROR(INDEX(Produtos!$B$6:$B$305,MATCH($E204,Produtos!$A$6:$A$305,0)),"Código não cadastrado"))</f>
        <v/>
      </c>
      <c r="G204" s="18" t="n"/>
      <c r="H204" s="19">
        <f>IF($E204="","",IFERROR(INDEX(Produtos!$C$6:$C$305,MATCH($E204,Produtos!$A$6:$A$305,0)),0))</f>
        <v/>
      </c>
      <c r="I204" s="17" t="n"/>
      <c r="J204" s="17">
        <f>IF(OR($E204="",D204=""),"",IF(D204=$C$4,"5917","6917"))</f>
        <v/>
      </c>
      <c r="K204" s="18" t="n"/>
      <c r="L204" s="18" t="n"/>
      <c r="M204" s="16" t="n"/>
      <c r="N204" s="18">
        <f>IF(OR($E204="",G204=""),"",G204-N(K204)-N(L204))</f>
        <v/>
      </c>
      <c r="O204" s="19">
        <f>IF(N204="","",N204*H204)</f>
        <v/>
      </c>
      <c r="P204" s="19">
        <f>IF($E204="","",N(K204)*H204)</f>
        <v/>
      </c>
      <c r="Q204" s="17" t="n"/>
      <c r="R204" s="17">
        <f>IF(N204="","",IF(N204&lt;0,"CONFERIR",IF(N204=0,"ACERTADO",IF(M204="","EM CONSIGNAÇÃO",IF(TODAY()&gt;M204,"ACERTO VENCIDO","EM CONSIGNAÇÃO")))))</f>
        <v/>
      </c>
      <c r="S204" s="17" t="n"/>
    </row>
    <row r="205">
      <c r="A205" s="16" t="n"/>
      <c r="B205" s="17" t="n"/>
      <c r="C205" s="17" t="n"/>
      <c r="D205" s="17" t="n"/>
      <c r="E205" s="17" t="n"/>
      <c r="F205" s="17">
        <f>IF($E205="","",IFERROR(INDEX(Produtos!$B$6:$B$305,MATCH($E205,Produtos!$A$6:$A$305,0)),"Código não cadastrado"))</f>
        <v/>
      </c>
      <c r="G205" s="18" t="n"/>
      <c r="H205" s="19">
        <f>IF($E205="","",IFERROR(INDEX(Produtos!$C$6:$C$305,MATCH($E205,Produtos!$A$6:$A$305,0)),0))</f>
        <v/>
      </c>
      <c r="I205" s="17" t="n"/>
      <c r="J205" s="17">
        <f>IF(OR($E205="",D205=""),"",IF(D205=$C$4,"5917","6917"))</f>
        <v/>
      </c>
      <c r="K205" s="18" t="n"/>
      <c r="L205" s="18" t="n"/>
      <c r="M205" s="16" t="n"/>
      <c r="N205" s="18">
        <f>IF(OR($E205="",G205=""),"",G205-N(K205)-N(L205))</f>
        <v/>
      </c>
      <c r="O205" s="19">
        <f>IF(N205="","",N205*H205)</f>
        <v/>
      </c>
      <c r="P205" s="19">
        <f>IF($E205="","",N(K205)*H205)</f>
        <v/>
      </c>
      <c r="Q205" s="17" t="n"/>
      <c r="R205" s="17">
        <f>IF(N205="","",IF(N205&lt;0,"CONFERIR",IF(N205=0,"ACERTADO",IF(M205="","EM CONSIGNAÇÃO",IF(TODAY()&gt;M205,"ACERTO VENCIDO","EM CONSIGNAÇÃO")))))</f>
        <v/>
      </c>
      <c r="S205" s="17" t="n"/>
    </row>
    <row r="206">
      <c r="A206" s="16" t="n"/>
      <c r="B206" s="17" t="n"/>
      <c r="C206" s="17" t="n"/>
      <c r="D206" s="17" t="n"/>
      <c r="E206" s="17" t="n"/>
      <c r="F206" s="17">
        <f>IF($E206="","",IFERROR(INDEX(Produtos!$B$6:$B$305,MATCH($E206,Produtos!$A$6:$A$305,0)),"Código não cadastrado"))</f>
        <v/>
      </c>
      <c r="G206" s="18" t="n"/>
      <c r="H206" s="19">
        <f>IF($E206="","",IFERROR(INDEX(Produtos!$C$6:$C$305,MATCH($E206,Produtos!$A$6:$A$305,0)),0))</f>
        <v/>
      </c>
      <c r="I206" s="17" t="n"/>
      <c r="J206" s="17">
        <f>IF(OR($E206="",D206=""),"",IF(D206=$C$4,"5917","6917"))</f>
        <v/>
      </c>
      <c r="K206" s="18" t="n"/>
      <c r="L206" s="18" t="n"/>
      <c r="M206" s="16" t="n"/>
      <c r="N206" s="18">
        <f>IF(OR($E206="",G206=""),"",G206-N(K206)-N(L206))</f>
        <v/>
      </c>
      <c r="O206" s="19">
        <f>IF(N206="","",N206*H206)</f>
        <v/>
      </c>
      <c r="P206" s="19">
        <f>IF($E206="","",N(K206)*H206)</f>
        <v/>
      </c>
      <c r="Q206" s="17" t="n"/>
      <c r="R206" s="17">
        <f>IF(N206="","",IF(N206&lt;0,"CONFERIR",IF(N206=0,"ACERTADO",IF(M206="","EM CONSIGNAÇÃO",IF(TODAY()&gt;M206,"ACERTO VENCIDO","EM CONSIGNAÇÃO")))))</f>
        <v/>
      </c>
      <c r="S206" s="17" t="n"/>
    </row>
    <row r="207">
      <c r="A207" s="16" t="n"/>
      <c r="B207" s="17" t="n"/>
      <c r="C207" s="17" t="n"/>
      <c r="D207" s="17" t="n"/>
      <c r="E207" s="17" t="n"/>
      <c r="F207" s="17">
        <f>IF($E207="","",IFERROR(INDEX(Produtos!$B$6:$B$305,MATCH($E207,Produtos!$A$6:$A$305,0)),"Código não cadastrado"))</f>
        <v/>
      </c>
      <c r="G207" s="18" t="n"/>
      <c r="H207" s="19">
        <f>IF($E207="","",IFERROR(INDEX(Produtos!$C$6:$C$305,MATCH($E207,Produtos!$A$6:$A$305,0)),0))</f>
        <v/>
      </c>
      <c r="I207" s="17" t="n"/>
      <c r="J207" s="17">
        <f>IF(OR($E207="",D207=""),"",IF(D207=$C$4,"5917","6917"))</f>
        <v/>
      </c>
      <c r="K207" s="18" t="n"/>
      <c r="L207" s="18" t="n"/>
      <c r="M207" s="16" t="n"/>
      <c r="N207" s="18">
        <f>IF(OR($E207="",G207=""),"",G207-N(K207)-N(L207))</f>
        <v/>
      </c>
      <c r="O207" s="19">
        <f>IF(N207="","",N207*H207)</f>
        <v/>
      </c>
      <c r="P207" s="19">
        <f>IF($E207="","",N(K207)*H207)</f>
        <v/>
      </c>
      <c r="Q207" s="17" t="n"/>
      <c r="R207" s="17">
        <f>IF(N207="","",IF(N207&lt;0,"CONFERIR",IF(N207=0,"ACERTADO",IF(M207="","EM CONSIGNAÇÃO",IF(TODAY()&gt;M207,"ACERTO VENCIDO","EM CONSIGNAÇÃO")))))</f>
        <v/>
      </c>
      <c r="S207" s="17" t="n"/>
    </row>
    <row r="208">
      <c r="A208" s="16" t="n"/>
      <c r="B208" s="17" t="n"/>
      <c r="C208" s="17" t="n"/>
      <c r="D208" s="17" t="n"/>
      <c r="E208" s="17" t="n"/>
      <c r="F208" s="17">
        <f>IF($E208="","",IFERROR(INDEX(Produtos!$B$6:$B$305,MATCH($E208,Produtos!$A$6:$A$305,0)),"Código não cadastrado"))</f>
        <v/>
      </c>
      <c r="G208" s="18" t="n"/>
      <c r="H208" s="19">
        <f>IF($E208="","",IFERROR(INDEX(Produtos!$C$6:$C$305,MATCH($E208,Produtos!$A$6:$A$305,0)),0))</f>
        <v/>
      </c>
      <c r="I208" s="17" t="n"/>
      <c r="J208" s="17">
        <f>IF(OR($E208="",D208=""),"",IF(D208=$C$4,"5917","6917"))</f>
        <v/>
      </c>
      <c r="K208" s="18" t="n"/>
      <c r="L208" s="18" t="n"/>
      <c r="M208" s="16" t="n"/>
      <c r="N208" s="18">
        <f>IF(OR($E208="",G208=""),"",G208-N(K208)-N(L208))</f>
        <v/>
      </c>
      <c r="O208" s="19">
        <f>IF(N208="","",N208*H208)</f>
        <v/>
      </c>
      <c r="P208" s="19">
        <f>IF($E208="","",N(K208)*H208)</f>
        <v/>
      </c>
      <c r="Q208" s="17" t="n"/>
      <c r="R208" s="17">
        <f>IF(N208="","",IF(N208&lt;0,"CONFERIR",IF(N208=0,"ACERTADO",IF(M208="","EM CONSIGNAÇÃO",IF(TODAY()&gt;M208,"ACERTO VENCIDO","EM CONSIGNAÇÃO")))))</f>
        <v/>
      </c>
      <c r="S208" s="17" t="n"/>
    </row>
    <row r="209">
      <c r="A209" s="16" t="n"/>
      <c r="B209" s="17" t="n"/>
      <c r="C209" s="17" t="n"/>
      <c r="D209" s="17" t="n"/>
      <c r="E209" s="17" t="n"/>
      <c r="F209" s="17">
        <f>IF($E209="","",IFERROR(INDEX(Produtos!$B$6:$B$305,MATCH($E209,Produtos!$A$6:$A$305,0)),"Código não cadastrado"))</f>
        <v/>
      </c>
      <c r="G209" s="18" t="n"/>
      <c r="H209" s="19">
        <f>IF($E209="","",IFERROR(INDEX(Produtos!$C$6:$C$305,MATCH($E209,Produtos!$A$6:$A$305,0)),0))</f>
        <v/>
      </c>
      <c r="I209" s="17" t="n"/>
      <c r="J209" s="17">
        <f>IF(OR($E209="",D209=""),"",IF(D209=$C$4,"5917","6917"))</f>
        <v/>
      </c>
      <c r="K209" s="18" t="n"/>
      <c r="L209" s="18" t="n"/>
      <c r="M209" s="16" t="n"/>
      <c r="N209" s="18">
        <f>IF(OR($E209="",G209=""),"",G209-N(K209)-N(L209))</f>
        <v/>
      </c>
      <c r="O209" s="19">
        <f>IF(N209="","",N209*H209)</f>
        <v/>
      </c>
      <c r="P209" s="19">
        <f>IF($E209="","",N(K209)*H209)</f>
        <v/>
      </c>
      <c r="Q209" s="17" t="n"/>
      <c r="R209" s="17">
        <f>IF(N209="","",IF(N209&lt;0,"CONFERIR",IF(N209=0,"ACERTADO",IF(M209="","EM CONSIGNAÇÃO",IF(TODAY()&gt;M209,"ACERTO VENCIDO","EM CONSIGNAÇÃO")))))</f>
        <v/>
      </c>
      <c r="S209" s="17" t="n"/>
    </row>
    <row r="210">
      <c r="A210" s="16" t="n"/>
      <c r="B210" s="17" t="n"/>
      <c r="C210" s="17" t="n"/>
      <c r="D210" s="17" t="n"/>
      <c r="E210" s="17" t="n"/>
      <c r="F210" s="17">
        <f>IF($E210="","",IFERROR(INDEX(Produtos!$B$6:$B$305,MATCH($E210,Produtos!$A$6:$A$305,0)),"Código não cadastrado"))</f>
        <v/>
      </c>
      <c r="G210" s="18" t="n"/>
      <c r="H210" s="19">
        <f>IF($E210="","",IFERROR(INDEX(Produtos!$C$6:$C$305,MATCH($E210,Produtos!$A$6:$A$305,0)),0))</f>
        <v/>
      </c>
      <c r="I210" s="17" t="n"/>
      <c r="J210" s="17">
        <f>IF(OR($E210="",D210=""),"",IF(D210=$C$4,"5917","6917"))</f>
        <v/>
      </c>
      <c r="K210" s="18" t="n"/>
      <c r="L210" s="18" t="n"/>
      <c r="M210" s="16" t="n"/>
      <c r="N210" s="18">
        <f>IF(OR($E210="",G210=""),"",G210-N(K210)-N(L210))</f>
        <v/>
      </c>
      <c r="O210" s="19">
        <f>IF(N210="","",N210*H210)</f>
        <v/>
      </c>
      <c r="P210" s="19">
        <f>IF($E210="","",N(K210)*H210)</f>
        <v/>
      </c>
      <c r="Q210" s="17" t="n"/>
      <c r="R210" s="17">
        <f>IF(N210="","",IF(N210&lt;0,"CONFERIR",IF(N210=0,"ACERTADO",IF(M210="","EM CONSIGNAÇÃO",IF(TODAY()&gt;M210,"ACERTO VENCIDO","EM CONSIGNAÇÃO")))))</f>
        <v/>
      </c>
      <c r="S210" s="17" t="n"/>
    </row>
    <row r="211">
      <c r="A211" s="16" t="n"/>
      <c r="B211" s="17" t="n"/>
      <c r="C211" s="17" t="n"/>
      <c r="D211" s="17" t="n"/>
      <c r="E211" s="17" t="n"/>
      <c r="F211" s="17">
        <f>IF($E211="","",IFERROR(INDEX(Produtos!$B$6:$B$305,MATCH($E211,Produtos!$A$6:$A$305,0)),"Código não cadastrado"))</f>
        <v/>
      </c>
      <c r="G211" s="18" t="n"/>
      <c r="H211" s="19">
        <f>IF($E211="","",IFERROR(INDEX(Produtos!$C$6:$C$305,MATCH($E211,Produtos!$A$6:$A$305,0)),0))</f>
        <v/>
      </c>
      <c r="I211" s="17" t="n"/>
      <c r="J211" s="17">
        <f>IF(OR($E211="",D211=""),"",IF(D211=$C$4,"5917","6917"))</f>
        <v/>
      </c>
      <c r="K211" s="18" t="n"/>
      <c r="L211" s="18" t="n"/>
      <c r="M211" s="16" t="n"/>
      <c r="N211" s="18">
        <f>IF(OR($E211="",G211=""),"",G211-N(K211)-N(L211))</f>
        <v/>
      </c>
      <c r="O211" s="19">
        <f>IF(N211="","",N211*H211)</f>
        <v/>
      </c>
      <c r="P211" s="19">
        <f>IF($E211="","",N(K211)*H211)</f>
        <v/>
      </c>
      <c r="Q211" s="17" t="n"/>
      <c r="R211" s="17">
        <f>IF(N211="","",IF(N211&lt;0,"CONFERIR",IF(N211=0,"ACERTADO",IF(M211="","EM CONSIGNAÇÃO",IF(TODAY()&gt;M211,"ACERTO VENCIDO","EM CONSIGNAÇÃO")))))</f>
        <v/>
      </c>
      <c r="S211" s="17" t="n"/>
    </row>
    <row r="212">
      <c r="A212" s="16" t="n"/>
      <c r="B212" s="17" t="n"/>
      <c r="C212" s="17" t="n"/>
      <c r="D212" s="17" t="n"/>
      <c r="E212" s="17" t="n"/>
      <c r="F212" s="17">
        <f>IF($E212="","",IFERROR(INDEX(Produtos!$B$6:$B$305,MATCH($E212,Produtos!$A$6:$A$305,0)),"Código não cadastrado"))</f>
        <v/>
      </c>
      <c r="G212" s="18" t="n"/>
      <c r="H212" s="19">
        <f>IF($E212="","",IFERROR(INDEX(Produtos!$C$6:$C$305,MATCH($E212,Produtos!$A$6:$A$305,0)),0))</f>
        <v/>
      </c>
      <c r="I212" s="17" t="n"/>
      <c r="J212" s="17">
        <f>IF(OR($E212="",D212=""),"",IF(D212=$C$4,"5917","6917"))</f>
        <v/>
      </c>
      <c r="K212" s="18" t="n"/>
      <c r="L212" s="18" t="n"/>
      <c r="M212" s="16" t="n"/>
      <c r="N212" s="18">
        <f>IF(OR($E212="",G212=""),"",G212-N(K212)-N(L212))</f>
        <v/>
      </c>
      <c r="O212" s="19">
        <f>IF(N212="","",N212*H212)</f>
        <v/>
      </c>
      <c r="P212" s="19">
        <f>IF($E212="","",N(K212)*H212)</f>
        <v/>
      </c>
      <c r="Q212" s="17" t="n"/>
      <c r="R212" s="17">
        <f>IF(N212="","",IF(N212&lt;0,"CONFERIR",IF(N212=0,"ACERTADO",IF(M212="","EM CONSIGNAÇÃO",IF(TODAY()&gt;M212,"ACERTO VENCIDO","EM CONSIGNAÇÃO")))))</f>
        <v/>
      </c>
      <c r="S212" s="17" t="n"/>
    </row>
    <row r="213">
      <c r="A213" s="16" t="n"/>
      <c r="B213" s="17" t="n"/>
      <c r="C213" s="17" t="n"/>
      <c r="D213" s="17" t="n"/>
      <c r="E213" s="17" t="n"/>
      <c r="F213" s="17">
        <f>IF($E213="","",IFERROR(INDEX(Produtos!$B$6:$B$305,MATCH($E213,Produtos!$A$6:$A$305,0)),"Código não cadastrado"))</f>
        <v/>
      </c>
      <c r="G213" s="18" t="n"/>
      <c r="H213" s="19">
        <f>IF($E213="","",IFERROR(INDEX(Produtos!$C$6:$C$305,MATCH($E213,Produtos!$A$6:$A$305,0)),0))</f>
        <v/>
      </c>
      <c r="I213" s="17" t="n"/>
      <c r="J213" s="17">
        <f>IF(OR($E213="",D213=""),"",IF(D213=$C$4,"5917","6917"))</f>
        <v/>
      </c>
      <c r="K213" s="18" t="n"/>
      <c r="L213" s="18" t="n"/>
      <c r="M213" s="16" t="n"/>
      <c r="N213" s="18">
        <f>IF(OR($E213="",G213=""),"",G213-N(K213)-N(L213))</f>
        <v/>
      </c>
      <c r="O213" s="19">
        <f>IF(N213="","",N213*H213)</f>
        <v/>
      </c>
      <c r="P213" s="19">
        <f>IF($E213="","",N(K213)*H213)</f>
        <v/>
      </c>
      <c r="Q213" s="17" t="n"/>
      <c r="R213" s="17">
        <f>IF(N213="","",IF(N213&lt;0,"CONFERIR",IF(N213=0,"ACERTADO",IF(M213="","EM CONSIGNAÇÃO",IF(TODAY()&gt;M213,"ACERTO VENCIDO","EM CONSIGNAÇÃO")))))</f>
        <v/>
      </c>
      <c r="S213" s="17" t="n"/>
    </row>
    <row r="214">
      <c r="A214" s="16" t="n"/>
      <c r="B214" s="17" t="n"/>
      <c r="C214" s="17" t="n"/>
      <c r="D214" s="17" t="n"/>
      <c r="E214" s="17" t="n"/>
      <c r="F214" s="17">
        <f>IF($E214="","",IFERROR(INDEX(Produtos!$B$6:$B$305,MATCH($E214,Produtos!$A$6:$A$305,0)),"Código não cadastrado"))</f>
        <v/>
      </c>
      <c r="G214" s="18" t="n"/>
      <c r="H214" s="19">
        <f>IF($E214="","",IFERROR(INDEX(Produtos!$C$6:$C$305,MATCH($E214,Produtos!$A$6:$A$305,0)),0))</f>
        <v/>
      </c>
      <c r="I214" s="17" t="n"/>
      <c r="J214" s="17">
        <f>IF(OR($E214="",D214=""),"",IF(D214=$C$4,"5917","6917"))</f>
        <v/>
      </c>
      <c r="K214" s="18" t="n"/>
      <c r="L214" s="18" t="n"/>
      <c r="M214" s="16" t="n"/>
      <c r="N214" s="18">
        <f>IF(OR($E214="",G214=""),"",G214-N(K214)-N(L214))</f>
        <v/>
      </c>
      <c r="O214" s="19">
        <f>IF(N214="","",N214*H214)</f>
        <v/>
      </c>
      <c r="P214" s="19">
        <f>IF($E214="","",N(K214)*H214)</f>
        <v/>
      </c>
      <c r="Q214" s="17" t="n"/>
      <c r="R214" s="17">
        <f>IF(N214="","",IF(N214&lt;0,"CONFERIR",IF(N214=0,"ACERTADO",IF(M214="","EM CONSIGNAÇÃO",IF(TODAY()&gt;M214,"ACERTO VENCIDO","EM CONSIGNAÇÃO")))))</f>
        <v/>
      </c>
      <c r="S214" s="17" t="n"/>
    </row>
    <row r="215">
      <c r="A215" s="16" t="n"/>
      <c r="B215" s="17" t="n"/>
      <c r="C215" s="17" t="n"/>
      <c r="D215" s="17" t="n"/>
      <c r="E215" s="17" t="n"/>
      <c r="F215" s="17">
        <f>IF($E215="","",IFERROR(INDEX(Produtos!$B$6:$B$305,MATCH($E215,Produtos!$A$6:$A$305,0)),"Código não cadastrado"))</f>
        <v/>
      </c>
      <c r="G215" s="18" t="n"/>
      <c r="H215" s="19">
        <f>IF($E215="","",IFERROR(INDEX(Produtos!$C$6:$C$305,MATCH($E215,Produtos!$A$6:$A$305,0)),0))</f>
        <v/>
      </c>
      <c r="I215" s="17" t="n"/>
      <c r="J215" s="17">
        <f>IF(OR($E215="",D215=""),"",IF(D215=$C$4,"5917","6917"))</f>
        <v/>
      </c>
      <c r="K215" s="18" t="n"/>
      <c r="L215" s="18" t="n"/>
      <c r="M215" s="16" t="n"/>
      <c r="N215" s="18">
        <f>IF(OR($E215="",G215=""),"",G215-N(K215)-N(L215))</f>
        <v/>
      </c>
      <c r="O215" s="19">
        <f>IF(N215="","",N215*H215)</f>
        <v/>
      </c>
      <c r="P215" s="19">
        <f>IF($E215="","",N(K215)*H215)</f>
        <v/>
      </c>
      <c r="Q215" s="17" t="n"/>
      <c r="R215" s="17">
        <f>IF(N215="","",IF(N215&lt;0,"CONFERIR",IF(N215=0,"ACERTADO",IF(M215="","EM CONSIGNAÇÃO",IF(TODAY()&gt;M215,"ACERTO VENCIDO","EM CONSIGNAÇÃO")))))</f>
        <v/>
      </c>
      <c r="S215" s="17" t="n"/>
    </row>
    <row r="216">
      <c r="A216" s="16" t="n"/>
      <c r="B216" s="17" t="n"/>
      <c r="C216" s="17" t="n"/>
      <c r="D216" s="17" t="n"/>
      <c r="E216" s="17" t="n"/>
      <c r="F216" s="17">
        <f>IF($E216="","",IFERROR(INDEX(Produtos!$B$6:$B$305,MATCH($E216,Produtos!$A$6:$A$305,0)),"Código não cadastrado"))</f>
        <v/>
      </c>
      <c r="G216" s="18" t="n"/>
      <c r="H216" s="19">
        <f>IF($E216="","",IFERROR(INDEX(Produtos!$C$6:$C$305,MATCH($E216,Produtos!$A$6:$A$305,0)),0))</f>
        <v/>
      </c>
      <c r="I216" s="17" t="n"/>
      <c r="J216" s="17">
        <f>IF(OR($E216="",D216=""),"",IF(D216=$C$4,"5917","6917"))</f>
        <v/>
      </c>
      <c r="K216" s="18" t="n"/>
      <c r="L216" s="18" t="n"/>
      <c r="M216" s="16" t="n"/>
      <c r="N216" s="18">
        <f>IF(OR($E216="",G216=""),"",G216-N(K216)-N(L216))</f>
        <v/>
      </c>
      <c r="O216" s="19">
        <f>IF(N216="","",N216*H216)</f>
        <v/>
      </c>
      <c r="P216" s="19">
        <f>IF($E216="","",N(K216)*H216)</f>
        <v/>
      </c>
      <c r="Q216" s="17" t="n"/>
      <c r="R216" s="17">
        <f>IF(N216="","",IF(N216&lt;0,"CONFERIR",IF(N216=0,"ACERTADO",IF(M216="","EM CONSIGNAÇÃO",IF(TODAY()&gt;M216,"ACERTO VENCIDO","EM CONSIGNAÇÃO")))))</f>
        <v/>
      </c>
      <c r="S216" s="17" t="n"/>
    </row>
    <row r="217">
      <c r="A217" s="16" t="n"/>
      <c r="B217" s="17" t="n"/>
      <c r="C217" s="17" t="n"/>
      <c r="D217" s="17" t="n"/>
      <c r="E217" s="17" t="n"/>
      <c r="F217" s="17">
        <f>IF($E217="","",IFERROR(INDEX(Produtos!$B$6:$B$305,MATCH($E217,Produtos!$A$6:$A$305,0)),"Código não cadastrado"))</f>
        <v/>
      </c>
      <c r="G217" s="18" t="n"/>
      <c r="H217" s="19">
        <f>IF($E217="","",IFERROR(INDEX(Produtos!$C$6:$C$305,MATCH($E217,Produtos!$A$6:$A$305,0)),0))</f>
        <v/>
      </c>
      <c r="I217" s="17" t="n"/>
      <c r="J217" s="17">
        <f>IF(OR($E217="",D217=""),"",IF(D217=$C$4,"5917","6917"))</f>
        <v/>
      </c>
      <c r="K217" s="18" t="n"/>
      <c r="L217" s="18" t="n"/>
      <c r="M217" s="16" t="n"/>
      <c r="N217" s="18">
        <f>IF(OR($E217="",G217=""),"",G217-N(K217)-N(L217))</f>
        <v/>
      </c>
      <c r="O217" s="19">
        <f>IF(N217="","",N217*H217)</f>
        <v/>
      </c>
      <c r="P217" s="19">
        <f>IF($E217="","",N(K217)*H217)</f>
        <v/>
      </c>
      <c r="Q217" s="17" t="n"/>
      <c r="R217" s="17">
        <f>IF(N217="","",IF(N217&lt;0,"CONFERIR",IF(N217=0,"ACERTADO",IF(M217="","EM CONSIGNAÇÃO",IF(TODAY()&gt;M217,"ACERTO VENCIDO","EM CONSIGNAÇÃO")))))</f>
        <v/>
      </c>
      <c r="S217" s="17" t="n"/>
    </row>
    <row r="218">
      <c r="A218" s="16" t="n"/>
      <c r="B218" s="17" t="n"/>
      <c r="C218" s="17" t="n"/>
      <c r="D218" s="17" t="n"/>
      <c r="E218" s="17" t="n"/>
      <c r="F218" s="17">
        <f>IF($E218="","",IFERROR(INDEX(Produtos!$B$6:$B$305,MATCH($E218,Produtos!$A$6:$A$305,0)),"Código não cadastrado"))</f>
        <v/>
      </c>
      <c r="G218" s="18" t="n"/>
      <c r="H218" s="19">
        <f>IF($E218="","",IFERROR(INDEX(Produtos!$C$6:$C$305,MATCH($E218,Produtos!$A$6:$A$305,0)),0))</f>
        <v/>
      </c>
      <c r="I218" s="17" t="n"/>
      <c r="J218" s="17">
        <f>IF(OR($E218="",D218=""),"",IF(D218=$C$4,"5917","6917"))</f>
        <v/>
      </c>
      <c r="K218" s="18" t="n"/>
      <c r="L218" s="18" t="n"/>
      <c r="M218" s="16" t="n"/>
      <c r="N218" s="18">
        <f>IF(OR($E218="",G218=""),"",G218-N(K218)-N(L218))</f>
        <v/>
      </c>
      <c r="O218" s="19">
        <f>IF(N218="","",N218*H218)</f>
        <v/>
      </c>
      <c r="P218" s="19">
        <f>IF($E218="","",N(K218)*H218)</f>
        <v/>
      </c>
      <c r="Q218" s="17" t="n"/>
      <c r="R218" s="17">
        <f>IF(N218="","",IF(N218&lt;0,"CONFERIR",IF(N218=0,"ACERTADO",IF(M218="","EM CONSIGNAÇÃO",IF(TODAY()&gt;M218,"ACERTO VENCIDO","EM CONSIGNAÇÃO")))))</f>
        <v/>
      </c>
      <c r="S218" s="17" t="n"/>
    </row>
    <row r="219">
      <c r="A219" s="16" t="n"/>
      <c r="B219" s="17" t="n"/>
      <c r="C219" s="17" t="n"/>
      <c r="D219" s="17" t="n"/>
      <c r="E219" s="17" t="n"/>
      <c r="F219" s="17">
        <f>IF($E219="","",IFERROR(INDEX(Produtos!$B$6:$B$305,MATCH($E219,Produtos!$A$6:$A$305,0)),"Código não cadastrado"))</f>
        <v/>
      </c>
      <c r="G219" s="18" t="n"/>
      <c r="H219" s="19">
        <f>IF($E219="","",IFERROR(INDEX(Produtos!$C$6:$C$305,MATCH($E219,Produtos!$A$6:$A$305,0)),0))</f>
        <v/>
      </c>
      <c r="I219" s="17" t="n"/>
      <c r="J219" s="17">
        <f>IF(OR($E219="",D219=""),"",IF(D219=$C$4,"5917","6917"))</f>
        <v/>
      </c>
      <c r="K219" s="18" t="n"/>
      <c r="L219" s="18" t="n"/>
      <c r="M219" s="16" t="n"/>
      <c r="N219" s="18">
        <f>IF(OR($E219="",G219=""),"",G219-N(K219)-N(L219))</f>
        <v/>
      </c>
      <c r="O219" s="19">
        <f>IF(N219="","",N219*H219)</f>
        <v/>
      </c>
      <c r="P219" s="19">
        <f>IF($E219="","",N(K219)*H219)</f>
        <v/>
      </c>
      <c r="Q219" s="17" t="n"/>
      <c r="R219" s="17">
        <f>IF(N219="","",IF(N219&lt;0,"CONFERIR",IF(N219=0,"ACERTADO",IF(M219="","EM CONSIGNAÇÃO",IF(TODAY()&gt;M219,"ACERTO VENCIDO","EM CONSIGNAÇÃO")))))</f>
        <v/>
      </c>
      <c r="S219" s="17" t="n"/>
    </row>
    <row r="220">
      <c r="A220" s="16" t="n"/>
      <c r="B220" s="17" t="n"/>
      <c r="C220" s="17" t="n"/>
      <c r="D220" s="17" t="n"/>
      <c r="E220" s="17" t="n"/>
      <c r="F220" s="17">
        <f>IF($E220="","",IFERROR(INDEX(Produtos!$B$6:$B$305,MATCH($E220,Produtos!$A$6:$A$305,0)),"Código não cadastrado"))</f>
        <v/>
      </c>
      <c r="G220" s="18" t="n"/>
      <c r="H220" s="19">
        <f>IF($E220="","",IFERROR(INDEX(Produtos!$C$6:$C$305,MATCH($E220,Produtos!$A$6:$A$305,0)),0))</f>
        <v/>
      </c>
      <c r="I220" s="17" t="n"/>
      <c r="J220" s="17">
        <f>IF(OR($E220="",D220=""),"",IF(D220=$C$4,"5917","6917"))</f>
        <v/>
      </c>
      <c r="K220" s="18" t="n"/>
      <c r="L220" s="18" t="n"/>
      <c r="M220" s="16" t="n"/>
      <c r="N220" s="18">
        <f>IF(OR($E220="",G220=""),"",G220-N(K220)-N(L220))</f>
        <v/>
      </c>
      <c r="O220" s="19">
        <f>IF(N220="","",N220*H220)</f>
        <v/>
      </c>
      <c r="P220" s="19">
        <f>IF($E220="","",N(K220)*H220)</f>
        <v/>
      </c>
      <c r="Q220" s="17" t="n"/>
      <c r="R220" s="17">
        <f>IF(N220="","",IF(N220&lt;0,"CONFERIR",IF(N220=0,"ACERTADO",IF(M220="","EM CONSIGNAÇÃO",IF(TODAY()&gt;M220,"ACERTO VENCIDO","EM CONSIGNAÇÃO")))))</f>
        <v/>
      </c>
      <c r="S220" s="17" t="n"/>
    </row>
    <row r="221">
      <c r="A221" s="16" t="n"/>
      <c r="B221" s="17" t="n"/>
      <c r="C221" s="17" t="n"/>
      <c r="D221" s="17" t="n"/>
      <c r="E221" s="17" t="n"/>
      <c r="F221" s="17">
        <f>IF($E221="","",IFERROR(INDEX(Produtos!$B$6:$B$305,MATCH($E221,Produtos!$A$6:$A$305,0)),"Código não cadastrado"))</f>
        <v/>
      </c>
      <c r="G221" s="18" t="n"/>
      <c r="H221" s="19">
        <f>IF($E221="","",IFERROR(INDEX(Produtos!$C$6:$C$305,MATCH($E221,Produtos!$A$6:$A$305,0)),0))</f>
        <v/>
      </c>
      <c r="I221" s="17" t="n"/>
      <c r="J221" s="17">
        <f>IF(OR($E221="",D221=""),"",IF(D221=$C$4,"5917","6917"))</f>
        <v/>
      </c>
      <c r="K221" s="18" t="n"/>
      <c r="L221" s="18" t="n"/>
      <c r="M221" s="16" t="n"/>
      <c r="N221" s="18">
        <f>IF(OR($E221="",G221=""),"",G221-N(K221)-N(L221))</f>
        <v/>
      </c>
      <c r="O221" s="19">
        <f>IF(N221="","",N221*H221)</f>
        <v/>
      </c>
      <c r="P221" s="19">
        <f>IF($E221="","",N(K221)*H221)</f>
        <v/>
      </c>
      <c r="Q221" s="17" t="n"/>
      <c r="R221" s="17">
        <f>IF(N221="","",IF(N221&lt;0,"CONFERIR",IF(N221=0,"ACERTADO",IF(M221="","EM CONSIGNAÇÃO",IF(TODAY()&gt;M221,"ACERTO VENCIDO","EM CONSIGNAÇÃO")))))</f>
        <v/>
      </c>
      <c r="S221" s="17" t="n"/>
    </row>
    <row r="222">
      <c r="A222" s="16" t="n"/>
      <c r="B222" s="17" t="n"/>
      <c r="C222" s="17" t="n"/>
      <c r="D222" s="17" t="n"/>
      <c r="E222" s="17" t="n"/>
      <c r="F222" s="17">
        <f>IF($E222="","",IFERROR(INDEX(Produtos!$B$6:$B$305,MATCH($E222,Produtos!$A$6:$A$305,0)),"Código não cadastrado"))</f>
        <v/>
      </c>
      <c r="G222" s="18" t="n"/>
      <c r="H222" s="19">
        <f>IF($E222="","",IFERROR(INDEX(Produtos!$C$6:$C$305,MATCH($E222,Produtos!$A$6:$A$305,0)),0))</f>
        <v/>
      </c>
      <c r="I222" s="17" t="n"/>
      <c r="J222" s="17">
        <f>IF(OR($E222="",D222=""),"",IF(D222=$C$4,"5917","6917"))</f>
        <v/>
      </c>
      <c r="K222" s="18" t="n"/>
      <c r="L222" s="18" t="n"/>
      <c r="M222" s="16" t="n"/>
      <c r="N222" s="18">
        <f>IF(OR($E222="",G222=""),"",G222-N(K222)-N(L222))</f>
        <v/>
      </c>
      <c r="O222" s="19">
        <f>IF(N222="","",N222*H222)</f>
        <v/>
      </c>
      <c r="P222" s="19">
        <f>IF($E222="","",N(K222)*H222)</f>
        <v/>
      </c>
      <c r="Q222" s="17" t="n"/>
      <c r="R222" s="17">
        <f>IF(N222="","",IF(N222&lt;0,"CONFERIR",IF(N222=0,"ACERTADO",IF(M222="","EM CONSIGNAÇÃO",IF(TODAY()&gt;M222,"ACERTO VENCIDO","EM CONSIGNAÇÃO")))))</f>
        <v/>
      </c>
      <c r="S222" s="17" t="n"/>
    </row>
    <row r="223">
      <c r="A223" s="16" t="n"/>
      <c r="B223" s="17" t="n"/>
      <c r="C223" s="17" t="n"/>
      <c r="D223" s="17" t="n"/>
      <c r="E223" s="17" t="n"/>
      <c r="F223" s="17">
        <f>IF($E223="","",IFERROR(INDEX(Produtos!$B$6:$B$305,MATCH($E223,Produtos!$A$6:$A$305,0)),"Código não cadastrado"))</f>
        <v/>
      </c>
      <c r="G223" s="18" t="n"/>
      <c r="H223" s="19">
        <f>IF($E223="","",IFERROR(INDEX(Produtos!$C$6:$C$305,MATCH($E223,Produtos!$A$6:$A$305,0)),0))</f>
        <v/>
      </c>
      <c r="I223" s="17" t="n"/>
      <c r="J223" s="17">
        <f>IF(OR($E223="",D223=""),"",IF(D223=$C$4,"5917","6917"))</f>
        <v/>
      </c>
      <c r="K223" s="18" t="n"/>
      <c r="L223" s="18" t="n"/>
      <c r="M223" s="16" t="n"/>
      <c r="N223" s="18">
        <f>IF(OR($E223="",G223=""),"",G223-N(K223)-N(L223))</f>
        <v/>
      </c>
      <c r="O223" s="19">
        <f>IF(N223="","",N223*H223)</f>
        <v/>
      </c>
      <c r="P223" s="19">
        <f>IF($E223="","",N(K223)*H223)</f>
        <v/>
      </c>
      <c r="Q223" s="17" t="n"/>
      <c r="R223" s="17">
        <f>IF(N223="","",IF(N223&lt;0,"CONFERIR",IF(N223=0,"ACERTADO",IF(M223="","EM CONSIGNAÇÃO",IF(TODAY()&gt;M223,"ACERTO VENCIDO","EM CONSIGNAÇÃO")))))</f>
        <v/>
      </c>
      <c r="S223" s="17" t="n"/>
    </row>
    <row r="224">
      <c r="A224" s="16" t="n"/>
      <c r="B224" s="17" t="n"/>
      <c r="C224" s="17" t="n"/>
      <c r="D224" s="17" t="n"/>
      <c r="E224" s="17" t="n"/>
      <c r="F224" s="17">
        <f>IF($E224="","",IFERROR(INDEX(Produtos!$B$6:$B$305,MATCH($E224,Produtos!$A$6:$A$305,0)),"Código não cadastrado"))</f>
        <v/>
      </c>
      <c r="G224" s="18" t="n"/>
      <c r="H224" s="19">
        <f>IF($E224="","",IFERROR(INDEX(Produtos!$C$6:$C$305,MATCH($E224,Produtos!$A$6:$A$305,0)),0))</f>
        <v/>
      </c>
      <c r="I224" s="17" t="n"/>
      <c r="J224" s="17">
        <f>IF(OR($E224="",D224=""),"",IF(D224=$C$4,"5917","6917"))</f>
        <v/>
      </c>
      <c r="K224" s="18" t="n"/>
      <c r="L224" s="18" t="n"/>
      <c r="M224" s="16" t="n"/>
      <c r="N224" s="18">
        <f>IF(OR($E224="",G224=""),"",G224-N(K224)-N(L224))</f>
        <v/>
      </c>
      <c r="O224" s="19">
        <f>IF(N224="","",N224*H224)</f>
        <v/>
      </c>
      <c r="P224" s="19">
        <f>IF($E224="","",N(K224)*H224)</f>
        <v/>
      </c>
      <c r="Q224" s="17" t="n"/>
      <c r="R224" s="17">
        <f>IF(N224="","",IF(N224&lt;0,"CONFERIR",IF(N224=0,"ACERTADO",IF(M224="","EM CONSIGNAÇÃO",IF(TODAY()&gt;M224,"ACERTO VENCIDO","EM CONSIGNAÇÃO")))))</f>
        <v/>
      </c>
      <c r="S224" s="17" t="n"/>
    </row>
    <row r="225">
      <c r="A225" s="16" t="n"/>
      <c r="B225" s="17" t="n"/>
      <c r="C225" s="17" t="n"/>
      <c r="D225" s="17" t="n"/>
      <c r="E225" s="17" t="n"/>
      <c r="F225" s="17">
        <f>IF($E225="","",IFERROR(INDEX(Produtos!$B$6:$B$305,MATCH($E225,Produtos!$A$6:$A$305,0)),"Código não cadastrado"))</f>
        <v/>
      </c>
      <c r="G225" s="18" t="n"/>
      <c r="H225" s="19">
        <f>IF($E225="","",IFERROR(INDEX(Produtos!$C$6:$C$305,MATCH($E225,Produtos!$A$6:$A$305,0)),0))</f>
        <v/>
      </c>
      <c r="I225" s="17" t="n"/>
      <c r="J225" s="17">
        <f>IF(OR($E225="",D225=""),"",IF(D225=$C$4,"5917","6917"))</f>
        <v/>
      </c>
      <c r="K225" s="18" t="n"/>
      <c r="L225" s="18" t="n"/>
      <c r="M225" s="16" t="n"/>
      <c r="N225" s="18">
        <f>IF(OR($E225="",G225=""),"",G225-N(K225)-N(L225))</f>
        <v/>
      </c>
      <c r="O225" s="19">
        <f>IF(N225="","",N225*H225)</f>
        <v/>
      </c>
      <c r="P225" s="19">
        <f>IF($E225="","",N(K225)*H225)</f>
        <v/>
      </c>
      <c r="Q225" s="17" t="n"/>
      <c r="R225" s="17">
        <f>IF(N225="","",IF(N225&lt;0,"CONFERIR",IF(N225=0,"ACERTADO",IF(M225="","EM CONSIGNAÇÃO",IF(TODAY()&gt;M225,"ACERTO VENCIDO","EM CONSIGNAÇÃO")))))</f>
        <v/>
      </c>
      <c r="S225" s="17" t="n"/>
    </row>
    <row r="226">
      <c r="A226" s="16" t="n"/>
      <c r="B226" s="17" t="n"/>
      <c r="C226" s="17" t="n"/>
      <c r="D226" s="17" t="n"/>
      <c r="E226" s="17" t="n"/>
      <c r="F226" s="17">
        <f>IF($E226="","",IFERROR(INDEX(Produtos!$B$6:$B$305,MATCH($E226,Produtos!$A$6:$A$305,0)),"Código não cadastrado"))</f>
        <v/>
      </c>
      <c r="G226" s="18" t="n"/>
      <c r="H226" s="19">
        <f>IF($E226="","",IFERROR(INDEX(Produtos!$C$6:$C$305,MATCH($E226,Produtos!$A$6:$A$305,0)),0))</f>
        <v/>
      </c>
      <c r="I226" s="17" t="n"/>
      <c r="J226" s="17">
        <f>IF(OR($E226="",D226=""),"",IF(D226=$C$4,"5917","6917"))</f>
        <v/>
      </c>
      <c r="K226" s="18" t="n"/>
      <c r="L226" s="18" t="n"/>
      <c r="M226" s="16" t="n"/>
      <c r="N226" s="18">
        <f>IF(OR($E226="",G226=""),"",G226-N(K226)-N(L226))</f>
        <v/>
      </c>
      <c r="O226" s="19">
        <f>IF(N226="","",N226*H226)</f>
        <v/>
      </c>
      <c r="P226" s="19">
        <f>IF($E226="","",N(K226)*H226)</f>
        <v/>
      </c>
      <c r="Q226" s="17" t="n"/>
      <c r="R226" s="17">
        <f>IF(N226="","",IF(N226&lt;0,"CONFERIR",IF(N226=0,"ACERTADO",IF(M226="","EM CONSIGNAÇÃO",IF(TODAY()&gt;M226,"ACERTO VENCIDO","EM CONSIGNAÇÃO")))))</f>
        <v/>
      </c>
      <c r="S226" s="17" t="n"/>
    </row>
    <row r="227">
      <c r="A227" s="16" t="n"/>
      <c r="B227" s="17" t="n"/>
      <c r="C227" s="17" t="n"/>
      <c r="D227" s="17" t="n"/>
      <c r="E227" s="17" t="n"/>
      <c r="F227" s="17">
        <f>IF($E227="","",IFERROR(INDEX(Produtos!$B$6:$B$305,MATCH($E227,Produtos!$A$6:$A$305,0)),"Código não cadastrado"))</f>
        <v/>
      </c>
      <c r="G227" s="18" t="n"/>
      <c r="H227" s="19">
        <f>IF($E227="","",IFERROR(INDEX(Produtos!$C$6:$C$305,MATCH($E227,Produtos!$A$6:$A$305,0)),0))</f>
        <v/>
      </c>
      <c r="I227" s="17" t="n"/>
      <c r="J227" s="17">
        <f>IF(OR($E227="",D227=""),"",IF(D227=$C$4,"5917","6917"))</f>
        <v/>
      </c>
      <c r="K227" s="18" t="n"/>
      <c r="L227" s="18" t="n"/>
      <c r="M227" s="16" t="n"/>
      <c r="N227" s="18">
        <f>IF(OR($E227="",G227=""),"",G227-N(K227)-N(L227))</f>
        <v/>
      </c>
      <c r="O227" s="19">
        <f>IF(N227="","",N227*H227)</f>
        <v/>
      </c>
      <c r="P227" s="19">
        <f>IF($E227="","",N(K227)*H227)</f>
        <v/>
      </c>
      <c r="Q227" s="17" t="n"/>
      <c r="R227" s="17">
        <f>IF(N227="","",IF(N227&lt;0,"CONFERIR",IF(N227=0,"ACERTADO",IF(M227="","EM CONSIGNAÇÃO",IF(TODAY()&gt;M227,"ACERTO VENCIDO","EM CONSIGNAÇÃO")))))</f>
        <v/>
      </c>
      <c r="S227" s="17" t="n"/>
    </row>
    <row r="228">
      <c r="A228" s="16" t="n"/>
      <c r="B228" s="17" t="n"/>
      <c r="C228" s="17" t="n"/>
      <c r="D228" s="17" t="n"/>
      <c r="E228" s="17" t="n"/>
      <c r="F228" s="17">
        <f>IF($E228="","",IFERROR(INDEX(Produtos!$B$6:$B$305,MATCH($E228,Produtos!$A$6:$A$305,0)),"Código não cadastrado"))</f>
        <v/>
      </c>
      <c r="G228" s="18" t="n"/>
      <c r="H228" s="19">
        <f>IF($E228="","",IFERROR(INDEX(Produtos!$C$6:$C$305,MATCH($E228,Produtos!$A$6:$A$305,0)),0))</f>
        <v/>
      </c>
      <c r="I228" s="17" t="n"/>
      <c r="J228" s="17">
        <f>IF(OR($E228="",D228=""),"",IF(D228=$C$4,"5917","6917"))</f>
        <v/>
      </c>
      <c r="K228" s="18" t="n"/>
      <c r="L228" s="18" t="n"/>
      <c r="M228" s="16" t="n"/>
      <c r="N228" s="18">
        <f>IF(OR($E228="",G228=""),"",G228-N(K228)-N(L228))</f>
        <v/>
      </c>
      <c r="O228" s="19">
        <f>IF(N228="","",N228*H228)</f>
        <v/>
      </c>
      <c r="P228" s="19">
        <f>IF($E228="","",N(K228)*H228)</f>
        <v/>
      </c>
      <c r="Q228" s="17" t="n"/>
      <c r="R228" s="17">
        <f>IF(N228="","",IF(N228&lt;0,"CONFERIR",IF(N228=0,"ACERTADO",IF(M228="","EM CONSIGNAÇÃO",IF(TODAY()&gt;M228,"ACERTO VENCIDO","EM CONSIGNAÇÃO")))))</f>
        <v/>
      </c>
      <c r="S228" s="17" t="n"/>
    </row>
    <row r="229">
      <c r="A229" s="16" t="n"/>
      <c r="B229" s="17" t="n"/>
      <c r="C229" s="17" t="n"/>
      <c r="D229" s="17" t="n"/>
      <c r="E229" s="17" t="n"/>
      <c r="F229" s="17">
        <f>IF($E229="","",IFERROR(INDEX(Produtos!$B$6:$B$305,MATCH($E229,Produtos!$A$6:$A$305,0)),"Código não cadastrado"))</f>
        <v/>
      </c>
      <c r="G229" s="18" t="n"/>
      <c r="H229" s="19">
        <f>IF($E229="","",IFERROR(INDEX(Produtos!$C$6:$C$305,MATCH($E229,Produtos!$A$6:$A$305,0)),0))</f>
        <v/>
      </c>
      <c r="I229" s="17" t="n"/>
      <c r="J229" s="17">
        <f>IF(OR($E229="",D229=""),"",IF(D229=$C$4,"5917","6917"))</f>
        <v/>
      </c>
      <c r="K229" s="18" t="n"/>
      <c r="L229" s="18" t="n"/>
      <c r="M229" s="16" t="n"/>
      <c r="N229" s="18">
        <f>IF(OR($E229="",G229=""),"",G229-N(K229)-N(L229))</f>
        <v/>
      </c>
      <c r="O229" s="19">
        <f>IF(N229="","",N229*H229)</f>
        <v/>
      </c>
      <c r="P229" s="19">
        <f>IF($E229="","",N(K229)*H229)</f>
        <v/>
      </c>
      <c r="Q229" s="17" t="n"/>
      <c r="R229" s="17">
        <f>IF(N229="","",IF(N229&lt;0,"CONFERIR",IF(N229=0,"ACERTADO",IF(M229="","EM CONSIGNAÇÃO",IF(TODAY()&gt;M229,"ACERTO VENCIDO","EM CONSIGNAÇÃO")))))</f>
        <v/>
      </c>
      <c r="S229" s="17" t="n"/>
    </row>
    <row r="230">
      <c r="A230" s="16" t="n"/>
      <c r="B230" s="17" t="n"/>
      <c r="C230" s="17" t="n"/>
      <c r="D230" s="17" t="n"/>
      <c r="E230" s="17" t="n"/>
      <c r="F230" s="17">
        <f>IF($E230="","",IFERROR(INDEX(Produtos!$B$6:$B$305,MATCH($E230,Produtos!$A$6:$A$305,0)),"Código não cadastrado"))</f>
        <v/>
      </c>
      <c r="G230" s="18" t="n"/>
      <c r="H230" s="19">
        <f>IF($E230="","",IFERROR(INDEX(Produtos!$C$6:$C$305,MATCH($E230,Produtos!$A$6:$A$305,0)),0))</f>
        <v/>
      </c>
      <c r="I230" s="17" t="n"/>
      <c r="J230" s="17">
        <f>IF(OR($E230="",D230=""),"",IF(D230=$C$4,"5917","6917"))</f>
        <v/>
      </c>
      <c r="K230" s="18" t="n"/>
      <c r="L230" s="18" t="n"/>
      <c r="M230" s="16" t="n"/>
      <c r="N230" s="18">
        <f>IF(OR($E230="",G230=""),"",G230-N(K230)-N(L230))</f>
        <v/>
      </c>
      <c r="O230" s="19">
        <f>IF(N230="","",N230*H230)</f>
        <v/>
      </c>
      <c r="P230" s="19">
        <f>IF($E230="","",N(K230)*H230)</f>
        <v/>
      </c>
      <c r="Q230" s="17" t="n"/>
      <c r="R230" s="17">
        <f>IF(N230="","",IF(N230&lt;0,"CONFERIR",IF(N230=0,"ACERTADO",IF(M230="","EM CONSIGNAÇÃO",IF(TODAY()&gt;M230,"ACERTO VENCIDO","EM CONSIGNAÇÃO")))))</f>
        <v/>
      </c>
      <c r="S230" s="17" t="n"/>
    </row>
    <row r="231">
      <c r="A231" s="16" t="n"/>
      <c r="B231" s="17" t="n"/>
      <c r="C231" s="17" t="n"/>
      <c r="D231" s="17" t="n"/>
      <c r="E231" s="17" t="n"/>
      <c r="F231" s="17">
        <f>IF($E231="","",IFERROR(INDEX(Produtos!$B$6:$B$305,MATCH($E231,Produtos!$A$6:$A$305,0)),"Código não cadastrado"))</f>
        <v/>
      </c>
      <c r="G231" s="18" t="n"/>
      <c r="H231" s="19">
        <f>IF($E231="","",IFERROR(INDEX(Produtos!$C$6:$C$305,MATCH($E231,Produtos!$A$6:$A$305,0)),0))</f>
        <v/>
      </c>
      <c r="I231" s="17" t="n"/>
      <c r="J231" s="17">
        <f>IF(OR($E231="",D231=""),"",IF(D231=$C$4,"5917","6917"))</f>
        <v/>
      </c>
      <c r="K231" s="18" t="n"/>
      <c r="L231" s="18" t="n"/>
      <c r="M231" s="16" t="n"/>
      <c r="N231" s="18">
        <f>IF(OR($E231="",G231=""),"",G231-N(K231)-N(L231))</f>
        <v/>
      </c>
      <c r="O231" s="19">
        <f>IF(N231="","",N231*H231)</f>
        <v/>
      </c>
      <c r="P231" s="19">
        <f>IF($E231="","",N(K231)*H231)</f>
        <v/>
      </c>
      <c r="Q231" s="17" t="n"/>
      <c r="R231" s="17">
        <f>IF(N231="","",IF(N231&lt;0,"CONFERIR",IF(N231=0,"ACERTADO",IF(M231="","EM CONSIGNAÇÃO",IF(TODAY()&gt;M231,"ACERTO VENCIDO","EM CONSIGNAÇÃO")))))</f>
        <v/>
      </c>
      <c r="S231" s="17" t="n"/>
    </row>
    <row r="232">
      <c r="A232" s="16" t="n"/>
      <c r="B232" s="17" t="n"/>
      <c r="C232" s="17" t="n"/>
      <c r="D232" s="17" t="n"/>
      <c r="E232" s="17" t="n"/>
      <c r="F232" s="17">
        <f>IF($E232="","",IFERROR(INDEX(Produtos!$B$6:$B$305,MATCH($E232,Produtos!$A$6:$A$305,0)),"Código não cadastrado"))</f>
        <v/>
      </c>
      <c r="G232" s="18" t="n"/>
      <c r="H232" s="19">
        <f>IF($E232="","",IFERROR(INDEX(Produtos!$C$6:$C$305,MATCH($E232,Produtos!$A$6:$A$305,0)),0))</f>
        <v/>
      </c>
      <c r="I232" s="17" t="n"/>
      <c r="J232" s="17">
        <f>IF(OR($E232="",D232=""),"",IF(D232=$C$4,"5917","6917"))</f>
        <v/>
      </c>
      <c r="K232" s="18" t="n"/>
      <c r="L232" s="18" t="n"/>
      <c r="M232" s="16" t="n"/>
      <c r="N232" s="18">
        <f>IF(OR($E232="",G232=""),"",G232-N(K232)-N(L232))</f>
        <v/>
      </c>
      <c r="O232" s="19">
        <f>IF(N232="","",N232*H232)</f>
        <v/>
      </c>
      <c r="P232" s="19">
        <f>IF($E232="","",N(K232)*H232)</f>
        <v/>
      </c>
      <c r="Q232" s="17" t="n"/>
      <c r="R232" s="17">
        <f>IF(N232="","",IF(N232&lt;0,"CONFERIR",IF(N232=0,"ACERTADO",IF(M232="","EM CONSIGNAÇÃO",IF(TODAY()&gt;M232,"ACERTO VENCIDO","EM CONSIGNAÇÃO")))))</f>
        <v/>
      </c>
      <c r="S232" s="17" t="n"/>
    </row>
    <row r="233">
      <c r="A233" s="16" t="n"/>
      <c r="B233" s="17" t="n"/>
      <c r="C233" s="17" t="n"/>
      <c r="D233" s="17" t="n"/>
      <c r="E233" s="17" t="n"/>
      <c r="F233" s="17">
        <f>IF($E233="","",IFERROR(INDEX(Produtos!$B$6:$B$305,MATCH($E233,Produtos!$A$6:$A$305,0)),"Código não cadastrado"))</f>
        <v/>
      </c>
      <c r="G233" s="18" t="n"/>
      <c r="H233" s="19">
        <f>IF($E233="","",IFERROR(INDEX(Produtos!$C$6:$C$305,MATCH($E233,Produtos!$A$6:$A$305,0)),0))</f>
        <v/>
      </c>
      <c r="I233" s="17" t="n"/>
      <c r="J233" s="17">
        <f>IF(OR($E233="",D233=""),"",IF(D233=$C$4,"5917","6917"))</f>
        <v/>
      </c>
      <c r="K233" s="18" t="n"/>
      <c r="L233" s="18" t="n"/>
      <c r="M233" s="16" t="n"/>
      <c r="N233" s="18">
        <f>IF(OR($E233="",G233=""),"",G233-N(K233)-N(L233))</f>
        <v/>
      </c>
      <c r="O233" s="19">
        <f>IF(N233="","",N233*H233)</f>
        <v/>
      </c>
      <c r="P233" s="19">
        <f>IF($E233="","",N(K233)*H233)</f>
        <v/>
      </c>
      <c r="Q233" s="17" t="n"/>
      <c r="R233" s="17">
        <f>IF(N233="","",IF(N233&lt;0,"CONFERIR",IF(N233=0,"ACERTADO",IF(M233="","EM CONSIGNAÇÃO",IF(TODAY()&gt;M233,"ACERTO VENCIDO","EM CONSIGNAÇÃO")))))</f>
        <v/>
      </c>
      <c r="S233" s="17" t="n"/>
    </row>
    <row r="234">
      <c r="A234" s="16" t="n"/>
      <c r="B234" s="17" t="n"/>
      <c r="C234" s="17" t="n"/>
      <c r="D234" s="17" t="n"/>
      <c r="E234" s="17" t="n"/>
      <c r="F234" s="17">
        <f>IF($E234="","",IFERROR(INDEX(Produtos!$B$6:$B$305,MATCH($E234,Produtos!$A$6:$A$305,0)),"Código não cadastrado"))</f>
        <v/>
      </c>
      <c r="G234" s="18" t="n"/>
      <c r="H234" s="19">
        <f>IF($E234="","",IFERROR(INDEX(Produtos!$C$6:$C$305,MATCH($E234,Produtos!$A$6:$A$305,0)),0))</f>
        <v/>
      </c>
      <c r="I234" s="17" t="n"/>
      <c r="J234" s="17">
        <f>IF(OR($E234="",D234=""),"",IF(D234=$C$4,"5917","6917"))</f>
        <v/>
      </c>
      <c r="K234" s="18" t="n"/>
      <c r="L234" s="18" t="n"/>
      <c r="M234" s="16" t="n"/>
      <c r="N234" s="18">
        <f>IF(OR($E234="",G234=""),"",G234-N(K234)-N(L234))</f>
        <v/>
      </c>
      <c r="O234" s="19">
        <f>IF(N234="","",N234*H234)</f>
        <v/>
      </c>
      <c r="P234" s="19">
        <f>IF($E234="","",N(K234)*H234)</f>
        <v/>
      </c>
      <c r="Q234" s="17" t="n"/>
      <c r="R234" s="17">
        <f>IF(N234="","",IF(N234&lt;0,"CONFERIR",IF(N234=0,"ACERTADO",IF(M234="","EM CONSIGNAÇÃO",IF(TODAY()&gt;M234,"ACERTO VENCIDO","EM CONSIGNAÇÃO")))))</f>
        <v/>
      </c>
      <c r="S234" s="17" t="n"/>
    </row>
    <row r="235">
      <c r="A235" s="16" t="n"/>
      <c r="B235" s="17" t="n"/>
      <c r="C235" s="17" t="n"/>
      <c r="D235" s="17" t="n"/>
      <c r="E235" s="17" t="n"/>
      <c r="F235" s="17">
        <f>IF($E235="","",IFERROR(INDEX(Produtos!$B$6:$B$305,MATCH($E235,Produtos!$A$6:$A$305,0)),"Código não cadastrado"))</f>
        <v/>
      </c>
      <c r="G235" s="18" t="n"/>
      <c r="H235" s="19">
        <f>IF($E235="","",IFERROR(INDEX(Produtos!$C$6:$C$305,MATCH($E235,Produtos!$A$6:$A$305,0)),0))</f>
        <v/>
      </c>
      <c r="I235" s="17" t="n"/>
      <c r="J235" s="17">
        <f>IF(OR($E235="",D235=""),"",IF(D235=$C$4,"5917","6917"))</f>
        <v/>
      </c>
      <c r="K235" s="18" t="n"/>
      <c r="L235" s="18" t="n"/>
      <c r="M235" s="16" t="n"/>
      <c r="N235" s="18">
        <f>IF(OR($E235="",G235=""),"",G235-N(K235)-N(L235))</f>
        <v/>
      </c>
      <c r="O235" s="19">
        <f>IF(N235="","",N235*H235)</f>
        <v/>
      </c>
      <c r="P235" s="19">
        <f>IF($E235="","",N(K235)*H235)</f>
        <v/>
      </c>
      <c r="Q235" s="17" t="n"/>
      <c r="R235" s="17">
        <f>IF(N235="","",IF(N235&lt;0,"CONFERIR",IF(N235=0,"ACERTADO",IF(M235="","EM CONSIGNAÇÃO",IF(TODAY()&gt;M235,"ACERTO VENCIDO","EM CONSIGNAÇÃO")))))</f>
        <v/>
      </c>
      <c r="S235" s="17" t="n"/>
    </row>
    <row r="236">
      <c r="A236" s="16" t="n"/>
      <c r="B236" s="17" t="n"/>
      <c r="C236" s="17" t="n"/>
      <c r="D236" s="17" t="n"/>
      <c r="E236" s="17" t="n"/>
      <c r="F236" s="17">
        <f>IF($E236="","",IFERROR(INDEX(Produtos!$B$6:$B$305,MATCH($E236,Produtos!$A$6:$A$305,0)),"Código não cadastrado"))</f>
        <v/>
      </c>
      <c r="G236" s="18" t="n"/>
      <c r="H236" s="19">
        <f>IF($E236="","",IFERROR(INDEX(Produtos!$C$6:$C$305,MATCH($E236,Produtos!$A$6:$A$305,0)),0))</f>
        <v/>
      </c>
      <c r="I236" s="17" t="n"/>
      <c r="J236" s="17">
        <f>IF(OR($E236="",D236=""),"",IF(D236=$C$4,"5917","6917"))</f>
        <v/>
      </c>
      <c r="K236" s="18" t="n"/>
      <c r="L236" s="18" t="n"/>
      <c r="M236" s="16" t="n"/>
      <c r="N236" s="18">
        <f>IF(OR($E236="",G236=""),"",G236-N(K236)-N(L236))</f>
        <v/>
      </c>
      <c r="O236" s="19">
        <f>IF(N236="","",N236*H236)</f>
        <v/>
      </c>
      <c r="P236" s="19">
        <f>IF($E236="","",N(K236)*H236)</f>
        <v/>
      </c>
      <c r="Q236" s="17" t="n"/>
      <c r="R236" s="17">
        <f>IF(N236="","",IF(N236&lt;0,"CONFERIR",IF(N236=0,"ACERTADO",IF(M236="","EM CONSIGNAÇÃO",IF(TODAY()&gt;M236,"ACERTO VENCIDO","EM CONSIGNAÇÃO")))))</f>
        <v/>
      </c>
      <c r="S236" s="17" t="n"/>
    </row>
    <row r="237">
      <c r="A237" s="16" t="n"/>
      <c r="B237" s="17" t="n"/>
      <c r="C237" s="17" t="n"/>
      <c r="D237" s="17" t="n"/>
      <c r="E237" s="17" t="n"/>
      <c r="F237" s="17">
        <f>IF($E237="","",IFERROR(INDEX(Produtos!$B$6:$B$305,MATCH($E237,Produtos!$A$6:$A$305,0)),"Código não cadastrado"))</f>
        <v/>
      </c>
      <c r="G237" s="18" t="n"/>
      <c r="H237" s="19">
        <f>IF($E237="","",IFERROR(INDEX(Produtos!$C$6:$C$305,MATCH($E237,Produtos!$A$6:$A$305,0)),0))</f>
        <v/>
      </c>
      <c r="I237" s="17" t="n"/>
      <c r="J237" s="17">
        <f>IF(OR($E237="",D237=""),"",IF(D237=$C$4,"5917","6917"))</f>
        <v/>
      </c>
      <c r="K237" s="18" t="n"/>
      <c r="L237" s="18" t="n"/>
      <c r="M237" s="16" t="n"/>
      <c r="N237" s="18">
        <f>IF(OR($E237="",G237=""),"",G237-N(K237)-N(L237))</f>
        <v/>
      </c>
      <c r="O237" s="19">
        <f>IF(N237="","",N237*H237)</f>
        <v/>
      </c>
      <c r="P237" s="19">
        <f>IF($E237="","",N(K237)*H237)</f>
        <v/>
      </c>
      <c r="Q237" s="17" t="n"/>
      <c r="R237" s="17">
        <f>IF(N237="","",IF(N237&lt;0,"CONFERIR",IF(N237=0,"ACERTADO",IF(M237="","EM CONSIGNAÇÃO",IF(TODAY()&gt;M237,"ACERTO VENCIDO","EM CONSIGNAÇÃO")))))</f>
        <v/>
      </c>
      <c r="S237" s="17" t="n"/>
    </row>
    <row r="238">
      <c r="A238" s="16" t="n"/>
      <c r="B238" s="17" t="n"/>
      <c r="C238" s="17" t="n"/>
      <c r="D238" s="17" t="n"/>
      <c r="E238" s="17" t="n"/>
      <c r="F238" s="17">
        <f>IF($E238="","",IFERROR(INDEX(Produtos!$B$6:$B$305,MATCH($E238,Produtos!$A$6:$A$305,0)),"Código não cadastrado"))</f>
        <v/>
      </c>
      <c r="G238" s="18" t="n"/>
      <c r="H238" s="19">
        <f>IF($E238="","",IFERROR(INDEX(Produtos!$C$6:$C$305,MATCH($E238,Produtos!$A$6:$A$305,0)),0))</f>
        <v/>
      </c>
      <c r="I238" s="17" t="n"/>
      <c r="J238" s="17">
        <f>IF(OR($E238="",D238=""),"",IF(D238=$C$4,"5917","6917"))</f>
        <v/>
      </c>
      <c r="K238" s="18" t="n"/>
      <c r="L238" s="18" t="n"/>
      <c r="M238" s="16" t="n"/>
      <c r="N238" s="18">
        <f>IF(OR($E238="",G238=""),"",G238-N(K238)-N(L238))</f>
        <v/>
      </c>
      <c r="O238" s="19">
        <f>IF(N238="","",N238*H238)</f>
        <v/>
      </c>
      <c r="P238" s="19">
        <f>IF($E238="","",N(K238)*H238)</f>
        <v/>
      </c>
      <c r="Q238" s="17" t="n"/>
      <c r="R238" s="17">
        <f>IF(N238="","",IF(N238&lt;0,"CONFERIR",IF(N238=0,"ACERTADO",IF(M238="","EM CONSIGNAÇÃO",IF(TODAY()&gt;M238,"ACERTO VENCIDO","EM CONSIGNAÇÃO")))))</f>
        <v/>
      </c>
      <c r="S238" s="17" t="n"/>
    </row>
    <row r="239">
      <c r="A239" s="16" t="n"/>
      <c r="B239" s="17" t="n"/>
      <c r="C239" s="17" t="n"/>
      <c r="D239" s="17" t="n"/>
      <c r="E239" s="17" t="n"/>
      <c r="F239" s="17">
        <f>IF($E239="","",IFERROR(INDEX(Produtos!$B$6:$B$305,MATCH($E239,Produtos!$A$6:$A$305,0)),"Código não cadastrado"))</f>
        <v/>
      </c>
      <c r="G239" s="18" t="n"/>
      <c r="H239" s="19">
        <f>IF($E239="","",IFERROR(INDEX(Produtos!$C$6:$C$305,MATCH($E239,Produtos!$A$6:$A$305,0)),0))</f>
        <v/>
      </c>
      <c r="I239" s="17" t="n"/>
      <c r="J239" s="17">
        <f>IF(OR($E239="",D239=""),"",IF(D239=$C$4,"5917","6917"))</f>
        <v/>
      </c>
      <c r="K239" s="18" t="n"/>
      <c r="L239" s="18" t="n"/>
      <c r="M239" s="16" t="n"/>
      <c r="N239" s="18">
        <f>IF(OR($E239="",G239=""),"",G239-N(K239)-N(L239))</f>
        <v/>
      </c>
      <c r="O239" s="19">
        <f>IF(N239="","",N239*H239)</f>
        <v/>
      </c>
      <c r="P239" s="19">
        <f>IF($E239="","",N(K239)*H239)</f>
        <v/>
      </c>
      <c r="Q239" s="17" t="n"/>
      <c r="R239" s="17">
        <f>IF(N239="","",IF(N239&lt;0,"CONFERIR",IF(N239=0,"ACERTADO",IF(M239="","EM CONSIGNAÇÃO",IF(TODAY()&gt;M239,"ACERTO VENCIDO","EM CONSIGNAÇÃO")))))</f>
        <v/>
      </c>
      <c r="S239" s="17" t="n"/>
    </row>
    <row r="240">
      <c r="A240" s="16" t="n"/>
      <c r="B240" s="17" t="n"/>
      <c r="C240" s="17" t="n"/>
      <c r="D240" s="17" t="n"/>
      <c r="E240" s="17" t="n"/>
      <c r="F240" s="17">
        <f>IF($E240="","",IFERROR(INDEX(Produtos!$B$6:$B$305,MATCH($E240,Produtos!$A$6:$A$305,0)),"Código não cadastrado"))</f>
        <v/>
      </c>
      <c r="G240" s="18" t="n"/>
      <c r="H240" s="19">
        <f>IF($E240="","",IFERROR(INDEX(Produtos!$C$6:$C$305,MATCH($E240,Produtos!$A$6:$A$305,0)),0))</f>
        <v/>
      </c>
      <c r="I240" s="17" t="n"/>
      <c r="J240" s="17">
        <f>IF(OR($E240="",D240=""),"",IF(D240=$C$4,"5917","6917"))</f>
        <v/>
      </c>
      <c r="K240" s="18" t="n"/>
      <c r="L240" s="18" t="n"/>
      <c r="M240" s="16" t="n"/>
      <c r="N240" s="18">
        <f>IF(OR($E240="",G240=""),"",G240-N(K240)-N(L240))</f>
        <v/>
      </c>
      <c r="O240" s="19">
        <f>IF(N240="","",N240*H240)</f>
        <v/>
      </c>
      <c r="P240" s="19">
        <f>IF($E240="","",N(K240)*H240)</f>
        <v/>
      </c>
      <c r="Q240" s="17" t="n"/>
      <c r="R240" s="17">
        <f>IF(N240="","",IF(N240&lt;0,"CONFERIR",IF(N240=0,"ACERTADO",IF(M240="","EM CONSIGNAÇÃO",IF(TODAY()&gt;M240,"ACERTO VENCIDO","EM CONSIGNAÇÃO")))))</f>
        <v/>
      </c>
      <c r="S240" s="17" t="n"/>
    </row>
    <row r="241">
      <c r="A241" s="16" t="n"/>
      <c r="B241" s="17" t="n"/>
      <c r="C241" s="17" t="n"/>
      <c r="D241" s="17" t="n"/>
      <c r="E241" s="17" t="n"/>
      <c r="F241" s="17">
        <f>IF($E241="","",IFERROR(INDEX(Produtos!$B$6:$B$305,MATCH($E241,Produtos!$A$6:$A$305,0)),"Código não cadastrado"))</f>
        <v/>
      </c>
      <c r="G241" s="18" t="n"/>
      <c r="H241" s="19">
        <f>IF($E241="","",IFERROR(INDEX(Produtos!$C$6:$C$305,MATCH($E241,Produtos!$A$6:$A$305,0)),0))</f>
        <v/>
      </c>
      <c r="I241" s="17" t="n"/>
      <c r="J241" s="17">
        <f>IF(OR($E241="",D241=""),"",IF(D241=$C$4,"5917","6917"))</f>
        <v/>
      </c>
      <c r="K241" s="18" t="n"/>
      <c r="L241" s="18" t="n"/>
      <c r="M241" s="16" t="n"/>
      <c r="N241" s="18">
        <f>IF(OR($E241="",G241=""),"",G241-N(K241)-N(L241))</f>
        <v/>
      </c>
      <c r="O241" s="19">
        <f>IF(N241="","",N241*H241)</f>
        <v/>
      </c>
      <c r="P241" s="19">
        <f>IF($E241="","",N(K241)*H241)</f>
        <v/>
      </c>
      <c r="Q241" s="17" t="n"/>
      <c r="R241" s="17">
        <f>IF(N241="","",IF(N241&lt;0,"CONFERIR",IF(N241=0,"ACERTADO",IF(M241="","EM CONSIGNAÇÃO",IF(TODAY()&gt;M241,"ACERTO VENCIDO","EM CONSIGNAÇÃO")))))</f>
        <v/>
      </c>
      <c r="S241" s="17" t="n"/>
    </row>
    <row r="242">
      <c r="A242" s="16" t="n"/>
      <c r="B242" s="17" t="n"/>
      <c r="C242" s="17" t="n"/>
      <c r="D242" s="17" t="n"/>
      <c r="E242" s="17" t="n"/>
      <c r="F242" s="17">
        <f>IF($E242="","",IFERROR(INDEX(Produtos!$B$6:$B$305,MATCH($E242,Produtos!$A$6:$A$305,0)),"Código não cadastrado"))</f>
        <v/>
      </c>
      <c r="G242" s="18" t="n"/>
      <c r="H242" s="19">
        <f>IF($E242="","",IFERROR(INDEX(Produtos!$C$6:$C$305,MATCH($E242,Produtos!$A$6:$A$305,0)),0))</f>
        <v/>
      </c>
      <c r="I242" s="17" t="n"/>
      <c r="J242" s="17">
        <f>IF(OR($E242="",D242=""),"",IF(D242=$C$4,"5917","6917"))</f>
        <v/>
      </c>
      <c r="K242" s="18" t="n"/>
      <c r="L242" s="18" t="n"/>
      <c r="M242" s="16" t="n"/>
      <c r="N242" s="18">
        <f>IF(OR($E242="",G242=""),"",G242-N(K242)-N(L242))</f>
        <v/>
      </c>
      <c r="O242" s="19">
        <f>IF(N242="","",N242*H242)</f>
        <v/>
      </c>
      <c r="P242" s="19">
        <f>IF($E242="","",N(K242)*H242)</f>
        <v/>
      </c>
      <c r="Q242" s="17" t="n"/>
      <c r="R242" s="17">
        <f>IF(N242="","",IF(N242&lt;0,"CONFERIR",IF(N242=0,"ACERTADO",IF(M242="","EM CONSIGNAÇÃO",IF(TODAY()&gt;M242,"ACERTO VENCIDO","EM CONSIGNAÇÃO")))))</f>
        <v/>
      </c>
      <c r="S242" s="17" t="n"/>
    </row>
    <row r="243">
      <c r="A243" s="16" t="n"/>
      <c r="B243" s="17" t="n"/>
      <c r="C243" s="17" t="n"/>
      <c r="D243" s="17" t="n"/>
      <c r="E243" s="17" t="n"/>
      <c r="F243" s="17">
        <f>IF($E243="","",IFERROR(INDEX(Produtos!$B$6:$B$305,MATCH($E243,Produtos!$A$6:$A$305,0)),"Código não cadastrado"))</f>
        <v/>
      </c>
      <c r="G243" s="18" t="n"/>
      <c r="H243" s="19">
        <f>IF($E243="","",IFERROR(INDEX(Produtos!$C$6:$C$305,MATCH($E243,Produtos!$A$6:$A$305,0)),0))</f>
        <v/>
      </c>
      <c r="I243" s="17" t="n"/>
      <c r="J243" s="17">
        <f>IF(OR($E243="",D243=""),"",IF(D243=$C$4,"5917","6917"))</f>
        <v/>
      </c>
      <c r="K243" s="18" t="n"/>
      <c r="L243" s="18" t="n"/>
      <c r="M243" s="16" t="n"/>
      <c r="N243" s="18">
        <f>IF(OR($E243="",G243=""),"",G243-N(K243)-N(L243))</f>
        <v/>
      </c>
      <c r="O243" s="19">
        <f>IF(N243="","",N243*H243)</f>
        <v/>
      </c>
      <c r="P243" s="19">
        <f>IF($E243="","",N(K243)*H243)</f>
        <v/>
      </c>
      <c r="Q243" s="17" t="n"/>
      <c r="R243" s="17">
        <f>IF(N243="","",IF(N243&lt;0,"CONFERIR",IF(N243=0,"ACERTADO",IF(M243="","EM CONSIGNAÇÃO",IF(TODAY()&gt;M243,"ACERTO VENCIDO","EM CONSIGNAÇÃO")))))</f>
        <v/>
      </c>
      <c r="S243" s="17" t="n"/>
    </row>
    <row r="244">
      <c r="A244" s="16" t="n"/>
      <c r="B244" s="17" t="n"/>
      <c r="C244" s="17" t="n"/>
      <c r="D244" s="17" t="n"/>
      <c r="E244" s="17" t="n"/>
      <c r="F244" s="17">
        <f>IF($E244="","",IFERROR(INDEX(Produtos!$B$6:$B$305,MATCH($E244,Produtos!$A$6:$A$305,0)),"Código não cadastrado"))</f>
        <v/>
      </c>
      <c r="G244" s="18" t="n"/>
      <c r="H244" s="19">
        <f>IF($E244="","",IFERROR(INDEX(Produtos!$C$6:$C$305,MATCH($E244,Produtos!$A$6:$A$305,0)),0))</f>
        <v/>
      </c>
      <c r="I244" s="17" t="n"/>
      <c r="J244" s="17">
        <f>IF(OR($E244="",D244=""),"",IF(D244=$C$4,"5917","6917"))</f>
        <v/>
      </c>
      <c r="K244" s="18" t="n"/>
      <c r="L244" s="18" t="n"/>
      <c r="M244" s="16" t="n"/>
      <c r="N244" s="18">
        <f>IF(OR($E244="",G244=""),"",G244-N(K244)-N(L244))</f>
        <v/>
      </c>
      <c r="O244" s="19">
        <f>IF(N244="","",N244*H244)</f>
        <v/>
      </c>
      <c r="P244" s="19">
        <f>IF($E244="","",N(K244)*H244)</f>
        <v/>
      </c>
      <c r="Q244" s="17" t="n"/>
      <c r="R244" s="17">
        <f>IF(N244="","",IF(N244&lt;0,"CONFERIR",IF(N244=0,"ACERTADO",IF(M244="","EM CONSIGNAÇÃO",IF(TODAY()&gt;M244,"ACERTO VENCIDO","EM CONSIGNAÇÃO")))))</f>
        <v/>
      </c>
      <c r="S244" s="17" t="n"/>
    </row>
    <row r="245">
      <c r="A245" s="16" t="n"/>
      <c r="B245" s="17" t="n"/>
      <c r="C245" s="17" t="n"/>
      <c r="D245" s="17" t="n"/>
      <c r="E245" s="17" t="n"/>
      <c r="F245" s="17">
        <f>IF($E245="","",IFERROR(INDEX(Produtos!$B$6:$B$305,MATCH($E245,Produtos!$A$6:$A$305,0)),"Código não cadastrado"))</f>
        <v/>
      </c>
      <c r="G245" s="18" t="n"/>
      <c r="H245" s="19">
        <f>IF($E245="","",IFERROR(INDEX(Produtos!$C$6:$C$305,MATCH($E245,Produtos!$A$6:$A$305,0)),0))</f>
        <v/>
      </c>
      <c r="I245" s="17" t="n"/>
      <c r="J245" s="17">
        <f>IF(OR($E245="",D245=""),"",IF(D245=$C$4,"5917","6917"))</f>
        <v/>
      </c>
      <c r="K245" s="18" t="n"/>
      <c r="L245" s="18" t="n"/>
      <c r="M245" s="16" t="n"/>
      <c r="N245" s="18">
        <f>IF(OR($E245="",G245=""),"",G245-N(K245)-N(L245))</f>
        <v/>
      </c>
      <c r="O245" s="19">
        <f>IF(N245="","",N245*H245)</f>
        <v/>
      </c>
      <c r="P245" s="19">
        <f>IF($E245="","",N(K245)*H245)</f>
        <v/>
      </c>
      <c r="Q245" s="17" t="n"/>
      <c r="R245" s="17">
        <f>IF(N245="","",IF(N245&lt;0,"CONFERIR",IF(N245=0,"ACERTADO",IF(M245="","EM CONSIGNAÇÃO",IF(TODAY()&gt;M245,"ACERTO VENCIDO","EM CONSIGNAÇÃO")))))</f>
        <v/>
      </c>
      <c r="S245" s="17" t="n"/>
    </row>
    <row r="246">
      <c r="A246" s="16" t="n"/>
      <c r="B246" s="17" t="n"/>
      <c r="C246" s="17" t="n"/>
      <c r="D246" s="17" t="n"/>
      <c r="E246" s="17" t="n"/>
      <c r="F246" s="17">
        <f>IF($E246="","",IFERROR(INDEX(Produtos!$B$6:$B$305,MATCH($E246,Produtos!$A$6:$A$305,0)),"Código não cadastrado"))</f>
        <v/>
      </c>
      <c r="G246" s="18" t="n"/>
      <c r="H246" s="19">
        <f>IF($E246="","",IFERROR(INDEX(Produtos!$C$6:$C$305,MATCH($E246,Produtos!$A$6:$A$305,0)),0))</f>
        <v/>
      </c>
      <c r="I246" s="17" t="n"/>
      <c r="J246" s="17">
        <f>IF(OR($E246="",D246=""),"",IF(D246=$C$4,"5917","6917"))</f>
        <v/>
      </c>
      <c r="K246" s="18" t="n"/>
      <c r="L246" s="18" t="n"/>
      <c r="M246" s="16" t="n"/>
      <c r="N246" s="18">
        <f>IF(OR($E246="",G246=""),"",G246-N(K246)-N(L246))</f>
        <v/>
      </c>
      <c r="O246" s="19">
        <f>IF(N246="","",N246*H246)</f>
        <v/>
      </c>
      <c r="P246" s="19">
        <f>IF($E246="","",N(K246)*H246)</f>
        <v/>
      </c>
      <c r="Q246" s="17" t="n"/>
      <c r="R246" s="17">
        <f>IF(N246="","",IF(N246&lt;0,"CONFERIR",IF(N246=0,"ACERTADO",IF(M246="","EM CONSIGNAÇÃO",IF(TODAY()&gt;M246,"ACERTO VENCIDO","EM CONSIGNAÇÃO")))))</f>
        <v/>
      </c>
      <c r="S246" s="17" t="n"/>
    </row>
    <row r="247">
      <c r="A247" s="16" t="n"/>
      <c r="B247" s="17" t="n"/>
      <c r="C247" s="17" t="n"/>
      <c r="D247" s="17" t="n"/>
      <c r="E247" s="17" t="n"/>
      <c r="F247" s="17">
        <f>IF($E247="","",IFERROR(INDEX(Produtos!$B$6:$B$305,MATCH($E247,Produtos!$A$6:$A$305,0)),"Código não cadastrado"))</f>
        <v/>
      </c>
      <c r="G247" s="18" t="n"/>
      <c r="H247" s="19">
        <f>IF($E247="","",IFERROR(INDEX(Produtos!$C$6:$C$305,MATCH($E247,Produtos!$A$6:$A$305,0)),0))</f>
        <v/>
      </c>
      <c r="I247" s="17" t="n"/>
      <c r="J247" s="17">
        <f>IF(OR($E247="",D247=""),"",IF(D247=$C$4,"5917","6917"))</f>
        <v/>
      </c>
      <c r="K247" s="18" t="n"/>
      <c r="L247" s="18" t="n"/>
      <c r="M247" s="16" t="n"/>
      <c r="N247" s="18">
        <f>IF(OR($E247="",G247=""),"",G247-N(K247)-N(L247))</f>
        <v/>
      </c>
      <c r="O247" s="19">
        <f>IF(N247="","",N247*H247)</f>
        <v/>
      </c>
      <c r="P247" s="19">
        <f>IF($E247="","",N(K247)*H247)</f>
        <v/>
      </c>
      <c r="Q247" s="17" t="n"/>
      <c r="R247" s="17">
        <f>IF(N247="","",IF(N247&lt;0,"CONFERIR",IF(N247=0,"ACERTADO",IF(M247="","EM CONSIGNAÇÃO",IF(TODAY()&gt;M247,"ACERTO VENCIDO","EM CONSIGNAÇÃO")))))</f>
        <v/>
      </c>
      <c r="S247" s="17" t="n"/>
    </row>
    <row r="248">
      <c r="A248" s="16" t="n"/>
      <c r="B248" s="17" t="n"/>
      <c r="C248" s="17" t="n"/>
      <c r="D248" s="17" t="n"/>
      <c r="E248" s="17" t="n"/>
      <c r="F248" s="17">
        <f>IF($E248="","",IFERROR(INDEX(Produtos!$B$6:$B$305,MATCH($E248,Produtos!$A$6:$A$305,0)),"Código não cadastrado"))</f>
        <v/>
      </c>
      <c r="G248" s="18" t="n"/>
      <c r="H248" s="19">
        <f>IF($E248="","",IFERROR(INDEX(Produtos!$C$6:$C$305,MATCH($E248,Produtos!$A$6:$A$305,0)),0))</f>
        <v/>
      </c>
      <c r="I248" s="17" t="n"/>
      <c r="J248" s="17">
        <f>IF(OR($E248="",D248=""),"",IF(D248=$C$4,"5917","6917"))</f>
        <v/>
      </c>
      <c r="K248" s="18" t="n"/>
      <c r="L248" s="18" t="n"/>
      <c r="M248" s="16" t="n"/>
      <c r="N248" s="18">
        <f>IF(OR($E248="",G248=""),"",G248-N(K248)-N(L248))</f>
        <v/>
      </c>
      <c r="O248" s="19">
        <f>IF(N248="","",N248*H248)</f>
        <v/>
      </c>
      <c r="P248" s="19">
        <f>IF($E248="","",N(K248)*H248)</f>
        <v/>
      </c>
      <c r="Q248" s="17" t="n"/>
      <c r="R248" s="17">
        <f>IF(N248="","",IF(N248&lt;0,"CONFERIR",IF(N248=0,"ACERTADO",IF(M248="","EM CONSIGNAÇÃO",IF(TODAY()&gt;M248,"ACERTO VENCIDO","EM CONSIGNAÇÃO")))))</f>
        <v/>
      </c>
      <c r="S248" s="17" t="n"/>
    </row>
    <row r="249">
      <c r="A249" s="16" t="n"/>
      <c r="B249" s="17" t="n"/>
      <c r="C249" s="17" t="n"/>
      <c r="D249" s="17" t="n"/>
      <c r="E249" s="17" t="n"/>
      <c r="F249" s="17">
        <f>IF($E249="","",IFERROR(INDEX(Produtos!$B$6:$B$305,MATCH($E249,Produtos!$A$6:$A$305,0)),"Código não cadastrado"))</f>
        <v/>
      </c>
      <c r="G249" s="18" t="n"/>
      <c r="H249" s="19">
        <f>IF($E249="","",IFERROR(INDEX(Produtos!$C$6:$C$305,MATCH($E249,Produtos!$A$6:$A$305,0)),0))</f>
        <v/>
      </c>
      <c r="I249" s="17" t="n"/>
      <c r="J249" s="17">
        <f>IF(OR($E249="",D249=""),"",IF(D249=$C$4,"5917","6917"))</f>
        <v/>
      </c>
      <c r="K249" s="18" t="n"/>
      <c r="L249" s="18" t="n"/>
      <c r="M249" s="16" t="n"/>
      <c r="N249" s="18">
        <f>IF(OR($E249="",G249=""),"",G249-N(K249)-N(L249))</f>
        <v/>
      </c>
      <c r="O249" s="19">
        <f>IF(N249="","",N249*H249)</f>
        <v/>
      </c>
      <c r="P249" s="19">
        <f>IF($E249="","",N(K249)*H249)</f>
        <v/>
      </c>
      <c r="Q249" s="17" t="n"/>
      <c r="R249" s="17">
        <f>IF(N249="","",IF(N249&lt;0,"CONFERIR",IF(N249=0,"ACERTADO",IF(M249="","EM CONSIGNAÇÃO",IF(TODAY()&gt;M249,"ACERTO VENCIDO","EM CONSIGNAÇÃO")))))</f>
        <v/>
      </c>
      <c r="S249" s="17" t="n"/>
    </row>
    <row r="250">
      <c r="A250" s="16" t="n"/>
      <c r="B250" s="17" t="n"/>
      <c r="C250" s="17" t="n"/>
      <c r="D250" s="17" t="n"/>
      <c r="E250" s="17" t="n"/>
      <c r="F250" s="17">
        <f>IF($E250="","",IFERROR(INDEX(Produtos!$B$6:$B$305,MATCH($E250,Produtos!$A$6:$A$305,0)),"Código não cadastrado"))</f>
        <v/>
      </c>
      <c r="G250" s="18" t="n"/>
      <c r="H250" s="19">
        <f>IF($E250="","",IFERROR(INDEX(Produtos!$C$6:$C$305,MATCH($E250,Produtos!$A$6:$A$305,0)),0))</f>
        <v/>
      </c>
      <c r="I250" s="17" t="n"/>
      <c r="J250" s="17">
        <f>IF(OR($E250="",D250=""),"",IF(D250=$C$4,"5917","6917"))</f>
        <v/>
      </c>
      <c r="K250" s="18" t="n"/>
      <c r="L250" s="18" t="n"/>
      <c r="M250" s="16" t="n"/>
      <c r="N250" s="18">
        <f>IF(OR($E250="",G250=""),"",G250-N(K250)-N(L250))</f>
        <v/>
      </c>
      <c r="O250" s="19">
        <f>IF(N250="","",N250*H250)</f>
        <v/>
      </c>
      <c r="P250" s="19">
        <f>IF($E250="","",N(K250)*H250)</f>
        <v/>
      </c>
      <c r="Q250" s="17" t="n"/>
      <c r="R250" s="17">
        <f>IF(N250="","",IF(N250&lt;0,"CONFERIR",IF(N250=0,"ACERTADO",IF(M250="","EM CONSIGNAÇÃO",IF(TODAY()&gt;M250,"ACERTO VENCIDO","EM CONSIGNAÇÃO")))))</f>
        <v/>
      </c>
      <c r="S250" s="17" t="n"/>
    </row>
    <row r="251">
      <c r="A251" s="16" t="n"/>
      <c r="B251" s="17" t="n"/>
      <c r="C251" s="17" t="n"/>
      <c r="D251" s="17" t="n"/>
      <c r="E251" s="17" t="n"/>
      <c r="F251" s="17">
        <f>IF($E251="","",IFERROR(INDEX(Produtos!$B$6:$B$305,MATCH($E251,Produtos!$A$6:$A$305,0)),"Código não cadastrado"))</f>
        <v/>
      </c>
      <c r="G251" s="18" t="n"/>
      <c r="H251" s="19">
        <f>IF($E251="","",IFERROR(INDEX(Produtos!$C$6:$C$305,MATCH($E251,Produtos!$A$6:$A$305,0)),0))</f>
        <v/>
      </c>
      <c r="I251" s="17" t="n"/>
      <c r="J251" s="17">
        <f>IF(OR($E251="",D251=""),"",IF(D251=$C$4,"5917","6917"))</f>
        <v/>
      </c>
      <c r="K251" s="18" t="n"/>
      <c r="L251" s="18" t="n"/>
      <c r="M251" s="16" t="n"/>
      <c r="N251" s="18">
        <f>IF(OR($E251="",G251=""),"",G251-N(K251)-N(L251))</f>
        <v/>
      </c>
      <c r="O251" s="19">
        <f>IF(N251="","",N251*H251)</f>
        <v/>
      </c>
      <c r="P251" s="19">
        <f>IF($E251="","",N(K251)*H251)</f>
        <v/>
      </c>
      <c r="Q251" s="17" t="n"/>
      <c r="R251" s="17">
        <f>IF(N251="","",IF(N251&lt;0,"CONFERIR",IF(N251=0,"ACERTADO",IF(M251="","EM CONSIGNAÇÃO",IF(TODAY()&gt;M251,"ACERTO VENCIDO","EM CONSIGNAÇÃO")))))</f>
        <v/>
      </c>
      <c r="S251" s="17" t="n"/>
    </row>
    <row r="252">
      <c r="A252" s="16" t="n"/>
      <c r="B252" s="17" t="n"/>
      <c r="C252" s="17" t="n"/>
      <c r="D252" s="17" t="n"/>
      <c r="E252" s="17" t="n"/>
      <c r="F252" s="17">
        <f>IF($E252="","",IFERROR(INDEX(Produtos!$B$6:$B$305,MATCH($E252,Produtos!$A$6:$A$305,0)),"Código não cadastrado"))</f>
        <v/>
      </c>
      <c r="G252" s="18" t="n"/>
      <c r="H252" s="19">
        <f>IF($E252="","",IFERROR(INDEX(Produtos!$C$6:$C$305,MATCH($E252,Produtos!$A$6:$A$305,0)),0))</f>
        <v/>
      </c>
      <c r="I252" s="17" t="n"/>
      <c r="J252" s="17">
        <f>IF(OR($E252="",D252=""),"",IF(D252=$C$4,"5917","6917"))</f>
        <v/>
      </c>
      <c r="K252" s="18" t="n"/>
      <c r="L252" s="18" t="n"/>
      <c r="M252" s="16" t="n"/>
      <c r="N252" s="18">
        <f>IF(OR($E252="",G252=""),"",G252-N(K252)-N(L252))</f>
        <v/>
      </c>
      <c r="O252" s="19">
        <f>IF(N252="","",N252*H252)</f>
        <v/>
      </c>
      <c r="P252" s="19">
        <f>IF($E252="","",N(K252)*H252)</f>
        <v/>
      </c>
      <c r="Q252" s="17" t="n"/>
      <c r="R252" s="17">
        <f>IF(N252="","",IF(N252&lt;0,"CONFERIR",IF(N252=0,"ACERTADO",IF(M252="","EM CONSIGNAÇÃO",IF(TODAY()&gt;M252,"ACERTO VENCIDO","EM CONSIGNAÇÃO")))))</f>
        <v/>
      </c>
      <c r="S252" s="17" t="n"/>
    </row>
    <row r="253">
      <c r="A253" s="16" t="n"/>
      <c r="B253" s="17" t="n"/>
      <c r="C253" s="17" t="n"/>
      <c r="D253" s="17" t="n"/>
      <c r="E253" s="17" t="n"/>
      <c r="F253" s="17">
        <f>IF($E253="","",IFERROR(INDEX(Produtos!$B$6:$B$305,MATCH($E253,Produtos!$A$6:$A$305,0)),"Código não cadastrado"))</f>
        <v/>
      </c>
      <c r="G253" s="18" t="n"/>
      <c r="H253" s="19">
        <f>IF($E253="","",IFERROR(INDEX(Produtos!$C$6:$C$305,MATCH($E253,Produtos!$A$6:$A$305,0)),0))</f>
        <v/>
      </c>
      <c r="I253" s="17" t="n"/>
      <c r="J253" s="17">
        <f>IF(OR($E253="",D253=""),"",IF(D253=$C$4,"5917","6917"))</f>
        <v/>
      </c>
      <c r="K253" s="18" t="n"/>
      <c r="L253" s="18" t="n"/>
      <c r="M253" s="16" t="n"/>
      <c r="N253" s="18">
        <f>IF(OR($E253="",G253=""),"",G253-N(K253)-N(L253))</f>
        <v/>
      </c>
      <c r="O253" s="19">
        <f>IF(N253="","",N253*H253)</f>
        <v/>
      </c>
      <c r="P253" s="19">
        <f>IF($E253="","",N(K253)*H253)</f>
        <v/>
      </c>
      <c r="Q253" s="17" t="n"/>
      <c r="R253" s="17">
        <f>IF(N253="","",IF(N253&lt;0,"CONFERIR",IF(N253=0,"ACERTADO",IF(M253="","EM CONSIGNAÇÃO",IF(TODAY()&gt;M253,"ACERTO VENCIDO","EM CONSIGNAÇÃO")))))</f>
        <v/>
      </c>
      <c r="S253" s="17" t="n"/>
    </row>
    <row r="254">
      <c r="A254" s="16" t="n"/>
      <c r="B254" s="17" t="n"/>
      <c r="C254" s="17" t="n"/>
      <c r="D254" s="17" t="n"/>
      <c r="E254" s="17" t="n"/>
      <c r="F254" s="17">
        <f>IF($E254="","",IFERROR(INDEX(Produtos!$B$6:$B$305,MATCH($E254,Produtos!$A$6:$A$305,0)),"Código não cadastrado"))</f>
        <v/>
      </c>
      <c r="G254" s="18" t="n"/>
      <c r="H254" s="19">
        <f>IF($E254="","",IFERROR(INDEX(Produtos!$C$6:$C$305,MATCH($E254,Produtos!$A$6:$A$305,0)),0))</f>
        <v/>
      </c>
      <c r="I254" s="17" t="n"/>
      <c r="J254" s="17">
        <f>IF(OR($E254="",D254=""),"",IF(D254=$C$4,"5917","6917"))</f>
        <v/>
      </c>
      <c r="K254" s="18" t="n"/>
      <c r="L254" s="18" t="n"/>
      <c r="M254" s="16" t="n"/>
      <c r="N254" s="18">
        <f>IF(OR($E254="",G254=""),"",G254-N(K254)-N(L254))</f>
        <v/>
      </c>
      <c r="O254" s="19">
        <f>IF(N254="","",N254*H254)</f>
        <v/>
      </c>
      <c r="P254" s="19">
        <f>IF($E254="","",N(K254)*H254)</f>
        <v/>
      </c>
      <c r="Q254" s="17" t="n"/>
      <c r="R254" s="17">
        <f>IF(N254="","",IF(N254&lt;0,"CONFERIR",IF(N254=0,"ACERTADO",IF(M254="","EM CONSIGNAÇÃO",IF(TODAY()&gt;M254,"ACERTO VENCIDO","EM CONSIGNAÇÃO")))))</f>
        <v/>
      </c>
      <c r="S254" s="17" t="n"/>
    </row>
    <row r="255">
      <c r="A255" s="16" t="n"/>
      <c r="B255" s="17" t="n"/>
      <c r="C255" s="17" t="n"/>
      <c r="D255" s="17" t="n"/>
      <c r="E255" s="17" t="n"/>
      <c r="F255" s="17">
        <f>IF($E255="","",IFERROR(INDEX(Produtos!$B$6:$B$305,MATCH($E255,Produtos!$A$6:$A$305,0)),"Código não cadastrado"))</f>
        <v/>
      </c>
      <c r="G255" s="18" t="n"/>
      <c r="H255" s="19">
        <f>IF($E255="","",IFERROR(INDEX(Produtos!$C$6:$C$305,MATCH($E255,Produtos!$A$6:$A$305,0)),0))</f>
        <v/>
      </c>
      <c r="I255" s="17" t="n"/>
      <c r="J255" s="17">
        <f>IF(OR($E255="",D255=""),"",IF(D255=$C$4,"5917","6917"))</f>
        <v/>
      </c>
      <c r="K255" s="18" t="n"/>
      <c r="L255" s="18" t="n"/>
      <c r="M255" s="16" t="n"/>
      <c r="N255" s="18">
        <f>IF(OR($E255="",G255=""),"",G255-N(K255)-N(L255))</f>
        <v/>
      </c>
      <c r="O255" s="19">
        <f>IF(N255="","",N255*H255)</f>
        <v/>
      </c>
      <c r="P255" s="19">
        <f>IF($E255="","",N(K255)*H255)</f>
        <v/>
      </c>
      <c r="Q255" s="17" t="n"/>
      <c r="R255" s="17">
        <f>IF(N255="","",IF(N255&lt;0,"CONFERIR",IF(N255=0,"ACERTADO",IF(M255="","EM CONSIGNAÇÃO",IF(TODAY()&gt;M255,"ACERTO VENCIDO","EM CONSIGNAÇÃO")))))</f>
        <v/>
      </c>
      <c r="S255" s="17" t="n"/>
    </row>
    <row r="256">
      <c r="A256" s="16" t="n"/>
      <c r="B256" s="17" t="n"/>
      <c r="C256" s="17" t="n"/>
      <c r="D256" s="17" t="n"/>
      <c r="E256" s="17" t="n"/>
      <c r="F256" s="17">
        <f>IF($E256="","",IFERROR(INDEX(Produtos!$B$6:$B$305,MATCH($E256,Produtos!$A$6:$A$305,0)),"Código não cadastrado"))</f>
        <v/>
      </c>
      <c r="G256" s="18" t="n"/>
      <c r="H256" s="19">
        <f>IF($E256="","",IFERROR(INDEX(Produtos!$C$6:$C$305,MATCH($E256,Produtos!$A$6:$A$305,0)),0))</f>
        <v/>
      </c>
      <c r="I256" s="17" t="n"/>
      <c r="J256" s="17">
        <f>IF(OR($E256="",D256=""),"",IF(D256=$C$4,"5917","6917"))</f>
        <v/>
      </c>
      <c r="K256" s="18" t="n"/>
      <c r="L256" s="18" t="n"/>
      <c r="M256" s="16" t="n"/>
      <c r="N256" s="18">
        <f>IF(OR($E256="",G256=""),"",G256-N(K256)-N(L256))</f>
        <v/>
      </c>
      <c r="O256" s="19">
        <f>IF(N256="","",N256*H256)</f>
        <v/>
      </c>
      <c r="P256" s="19">
        <f>IF($E256="","",N(K256)*H256)</f>
        <v/>
      </c>
      <c r="Q256" s="17" t="n"/>
      <c r="R256" s="17">
        <f>IF(N256="","",IF(N256&lt;0,"CONFERIR",IF(N256=0,"ACERTADO",IF(M256="","EM CONSIGNAÇÃO",IF(TODAY()&gt;M256,"ACERTO VENCIDO","EM CONSIGNAÇÃO")))))</f>
        <v/>
      </c>
      <c r="S256" s="17" t="n"/>
    </row>
    <row r="257">
      <c r="A257" s="16" t="n"/>
      <c r="B257" s="17" t="n"/>
      <c r="C257" s="17" t="n"/>
      <c r="D257" s="17" t="n"/>
      <c r="E257" s="17" t="n"/>
      <c r="F257" s="17">
        <f>IF($E257="","",IFERROR(INDEX(Produtos!$B$6:$B$305,MATCH($E257,Produtos!$A$6:$A$305,0)),"Código não cadastrado"))</f>
        <v/>
      </c>
      <c r="G257" s="18" t="n"/>
      <c r="H257" s="19">
        <f>IF($E257="","",IFERROR(INDEX(Produtos!$C$6:$C$305,MATCH($E257,Produtos!$A$6:$A$305,0)),0))</f>
        <v/>
      </c>
      <c r="I257" s="17" t="n"/>
      <c r="J257" s="17">
        <f>IF(OR($E257="",D257=""),"",IF(D257=$C$4,"5917","6917"))</f>
        <v/>
      </c>
      <c r="K257" s="18" t="n"/>
      <c r="L257" s="18" t="n"/>
      <c r="M257" s="16" t="n"/>
      <c r="N257" s="18">
        <f>IF(OR($E257="",G257=""),"",G257-N(K257)-N(L257))</f>
        <v/>
      </c>
      <c r="O257" s="19">
        <f>IF(N257="","",N257*H257)</f>
        <v/>
      </c>
      <c r="P257" s="19">
        <f>IF($E257="","",N(K257)*H257)</f>
        <v/>
      </c>
      <c r="Q257" s="17" t="n"/>
      <c r="R257" s="17">
        <f>IF(N257="","",IF(N257&lt;0,"CONFERIR",IF(N257=0,"ACERTADO",IF(M257="","EM CONSIGNAÇÃO",IF(TODAY()&gt;M257,"ACERTO VENCIDO","EM CONSIGNAÇÃO")))))</f>
        <v/>
      </c>
      <c r="S257" s="17" t="n"/>
    </row>
    <row r="258">
      <c r="A258" s="16" t="n"/>
      <c r="B258" s="17" t="n"/>
      <c r="C258" s="17" t="n"/>
      <c r="D258" s="17" t="n"/>
      <c r="E258" s="17" t="n"/>
      <c r="F258" s="17">
        <f>IF($E258="","",IFERROR(INDEX(Produtos!$B$6:$B$305,MATCH($E258,Produtos!$A$6:$A$305,0)),"Código não cadastrado"))</f>
        <v/>
      </c>
      <c r="G258" s="18" t="n"/>
      <c r="H258" s="19">
        <f>IF($E258="","",IFERROR(INDEX(Produtos!$C$6:$C$305,MATCH($E258,Produtos!$A$6:$A$305,0)),0))</f>
        <v/>
      </c>
      <c r="I258" s="17" t="n"/>
      <c r="J258" s="17">
        <f>IF(OR($E258="",D258=""),"",IF(D258=$C$4,"5917","6917"))</f>
        <v/>
      </c>
      <c r="K258" s="18" t="n"/>
      <c r="L258" s="18" t="n"/>
      <c r="M258" s="16" t="n"/>
      <c r="N258" s="18">
        <f>IF(OR($E258="",G258=""),"",G258-N(K258)-N(L258))</f>
        <v/>
      </c>
      <c r="O258" s="19">
        <f>IF(N258="","",N258*H258)</f>
        <v/>
      </c>
      <c r="P258" s="19">
        <f>IF($E258="","",N(K258)*H258)</f>
        <v/>
      </c>
      <c r="Q258" s="17" t="n"/>
      <c r="R258" s="17">
        <f>IF(N258="","",IF(N258&lt;0,"CONFERIR",IF(N258=0,"ACERTADO",IF(M258="","EM CONSIGNAÇÃO",IF(TODAY()&gt;M258,"ACERTO VENCIDO","EM CONSIGNAÇÃO")))))</f>
        <v/>
      </c>
      <c r="S258" s="17" t="n"/>
    </row>
    <row r="259">
      <c r="A259" s="16" t="n"/>
      <c r="B259" s="17" t="n"/>
      <c r="C259" s="17" t="n"/>
      <c r="D259" s="17" t="n"/>
      <c r="E259" s="17" t="n"/>
      <c r="F259" s="17">
        <f>IF($E259="","",IFERROR(INDEX(Produtos!$B$6:$B$305,MATCH($E259,Produtos!$A$6:$A$305,0)),"Código não cadastrado"))</f>
        <v/>
      </c>
      <c r="G259" s="18" t="n"/>
      <c r="H259" s="19">
        <f>IF($E259="","",IFERROR(INDEX(Produtos!$C$6:$C$305,MATCH($E259,Produtos!$A$6:$A$305,0)),0))</f>
        <v/>
      </c>
      <c r="I259" s="17" t="n"/>
      <c r="J259" s="17">
        <f>IF(OR($E259="",D259=""),"",IF(D259=$C$4,"5917","6917"))</f>
        <v/>
      </c>
      <c r="K259" s="18" t="n"/>
      <c r="L259" s="18" t="n"/>
      <c r="M259" s="16" t="n"/>
      <c r="N259" s="18">
        <f>IF(OR($E259="",G259=""),"",G259-N(K259)-N(L259))</f>
        <v/>
      </c>
      <c r="O259" s="19">
        <f>IF(N259="","",N259*H259)</f>
        <v/>
      </c>
      <c r="P259" s="19">
        <f>IF($E259="","",N(K259)*H259)</f>
        <v/>
      </c>
      <c r="Q259" s="17" t="n"/>
      <c r="R259" s="17">
        <f>IF(N259="","",IF(N259&lt;0,"CONFERIR",IF(N259=0,"ACERTADO",IF(M259="","EM CONSIGNAÇÃO",IF(TODAY()&gt;M259,"ACERTO VENCIDO","EM CONSIGNAÇÃO")))))</f>
        <v/>
      </c>
      <c r="S259" s="17" t="n"/>
    </row>
    <row r="260">
      <c r="A260" s="16" t="n"/>
      <c r="B260" s="17" t="n"/>
      <c r="C260" s="17" t="n"/>
      <c r="D260" s="17" t="n"/>
      <c r="E260" s="17" t="n"/>
      <c r="F260" s="17">
        <f>IF($E260="","",IFERROR(INDEX(Produtos!$B$6:$B$305,MATCH($E260,Produtos!$A$6:$A$305,0)),"Código não cadastrado"))</f>
        <v/>
      </c>
      <c r="G260" s="18" t="n"/>
      <c r="H260" s="19">
        <f>IF($E260="","",IFERROR(INDEX(Produtos!$C$6:$C$305,MATCH($E260,Produtos!$A$6:$A$305,0)),0))</f>
        <v/>
      </c>
      <c r="I260" s="17" t="n"/>
      <c r="J260" s="17">
        <f>IF(OR($E260="",D260=""),"",IF(D260=$C$4,"5917","6917"))</f>
        <v/>
      </c>
      <c r="K260" s="18" t="n"/>
      <c r="L260" s="18" t="n"/>
      <c r="M260" s="16" t="n"/>
      <c r="N260" s="18">
        <f>IF(OR($E260="",G260=""),"",G260-N(K260)-N(L260))</f>
        <v/>
      </c>
      <c r="O260" s="19">
        <f>IF(N260="","",N260*H260)</f>
        <v/>
      </c>
      <c r="P260" s="19">
        <f>IF($E260="","",N(K260)*H260)</f>
        <v/>
      </c>
      <c r="Q260" s="17" t="n"/>
      <c r="R260" s="17">
        <f>IF(N260="","",IF(N260&lt;0,"CONFERIR",IF(N260=0,"ACERTADO",IF(M260="","EM CONSIGNAÇÃO",IF(TODAY()&gt;M260,"ACERTO VENCIDO","EM CONSIGNAÇÃO")))))</f>
        <v/>
      </c>
      <c r="S260" s="17" t="n"/>
    </row>
    <row r="261">
      <c r="A261" s="16" t="n"/>
      <c r="B261" s="17" t="n"/>
      <c r="C261" s="17" t="n"/>
      <c r="D261" s="17" t="n"/>
      <c r="E261" s="17" t="n"/>
      <c r="F261" s="17">
        <f>IF($E261="","",IFERROR(INDEX(Produtos!$B$6:$B$305,MATCH($E261,Produtos!$A$6:$A$305,0)),"Código não cadastrado"))</f>
        <v/>
      </c>
      <c r="G261" s="18" t="n"/>
      <c r="H261" s="19">
        <f>IF($E261="","",IFERROR(INDEX(Produtos!$C$6:$C$305,MATCH($E261,Produtos!$A$6:$A$305,0)),0))</f>
        <v/>
      </c>
      <c r="I261" s="17" t="n"/>
      <c r="J261" s="17">
        <f>IF(OR($E261="",D261=""),"",IF(D261=$C$4,"5917","6917"))</f>
        <v/>
      </c>
      <c r="K261" s="18" t="n"/>
      <c r="L261" s="18" t="n"/>
      <c r="M261" s="16" t="n"/>
      <c r="N261" s="18">
        <f>IF(OR($E261="",G261=""),"",G261-N(K261)-N(L261))</f>
        <v/>
      </c>
      <c r="O261" s="19">
        <f>IF(N261="","",N261*H261)</f>
        <v/>
      </c>
      <c r="P261" s="19">
        <f>IF($E261="","",N(K261)*H261)</f>
        <v/>
      </c>
      <c r="Q261" s="17" t="n"/>
      <c r="R261" s="17">
        <f>IF(N261="","",IF(N261&lt;0,"CONFERIR",IF(N261=0,"ACERTADO",IF(M261="","EM CONSIGNAÇÃO",IF(TODAY()&gt;M261,"ACERTO VENCIDO","EM CONSIGNAÇÃO")))))</f>
        <v/>
      </c>
      <c r="S261" s="17" t="n"/>
    </row>
    <row r="262">
      <c r="A262" s="16" t="n"/>
      <c r="B262" s="17" t="n"/>
      <c r="C262" s="17" t="n"/>
      <c r="D262" s="17" t="n"/>
      <c r="E262" s="17" t="n"/>
      <c r="F262" s="17">
        <f>IF($E262="","",IFERROR(INDEX(Produtos!$B$6:$B$305,MATCH($E262,Produtos!$A$6:$A$305,0)),"Código não cadastrado"))</f>
        <v/>
      </c>
      <c r="G262" s="18" t="n"/>
      <c r="H262" s="19">
        <f>IF($E262="","",IFERROR(INDEX(Produtos!$C$6:$C$305,MATCH($E262,Produtos!$A$6:$A$305,0)),0))</f>
        <v/>
      </c>
      <c r="I262" s="17" t="n"/>
      <c r="J262" s="17">
        <f>IF(OR($E262="",D262=""),"",IF(D262=$C$4,"5917","6917"))</f>
        <v/>
      </c>
      <c r="K262" s="18" t="n"/>
      <c r="L262" s="18" t="n"/>
      <c r="M262" s="16" t="n"/>
      <c r="N262" s="18">
        <f>IF(OR($E262="",G262=""),"",G262-N(K262)-N(L262))</f>
        <v/>
      </c>
      <c r="O262" s="19">
        <f>IF(N262="","",N262*H262)</f>
        <v/>
      </c>
      <c r="P262" s="19">
        <f>IF($E262="","",N(K262)*H262)</f>
        <v/>
      </c>
      <c r="Q262" s="17" t="n"/>
      <c r="R262" s="17">
        <f>IF(N262="","",IF(N262&lt;0,"CONFERIR",IF(N262=0,"ACERTADO",IF(M262="","EM CONSIGNAÇÃO",IF(TODAY()&gt;M262,"ACERTO VENCIDO","EM CONSIGNAÇÃO")))))</f>
        <v/>
      </c>
      <c r="S262" s="17" t="n"/>
    </row>
    <row r="263">
      <c r="A263" s="16" t="n"/>
      <c r="B263" s="17" t="n"/>
      <c r="C263" s="17" t="n"/>
      <c r="D263" s="17" t="n"/>
      <c r="E263" s="17" t="n"/>
      <c r="F263" s="17">
        <f>IF($E263="","",IFERROR(INDEX(Produtos!$B$6:$B$305,MATCH($E263,Produtos!$A$6:$A$305,0)),"Código não cadastrado"))</f>
        <v/>
      </c>
      <c r="G263" s="18" t="n"/>
      <c r="H263" s="19">
        <f>IF($E263="","",IFERROR(INDEX(Produtos!$C$6:$C$305,MATCH($E263,Produtos!$A$6:$A$305,0)),0))</f>
        <v/>
      </c>
      <c r="I263" s="17" t="n"/>
      <c r="J263" s="17">
        <f>IF(OR($E263="",D263=""),"",IF(D263=$C$4,"5917","6917"))</f>
        <v/>
      </c>
      <c r="K263" s="18" t="n"/>
      <c r="L263" s="18" t="n"/>
      <c r="M263" s="16" t="n"/>
      <c r="N263" s="18">
        <f>IF(OR($E263="",G263=""),"",G263-N(K263)-N(L263))</f>
        <v/>
      </c>
      <c r="O263" s="19">
        <f>IF(N263="","",N263*H263)</f>
        <v/>
      </c>
      <c r="P263" s="19">
        <f>IF($E263="","",N(K263)*H263)</f>
        <v/>
      </c>
      <c r="Q263" s="17" t="n"/>
      <c r="R263" s="17">
        <f>IF(N263="","",IF(N263&lt;0,"CONFERIR",IF(N263=0,"ACERTADO",IF(M263="","EM CONSIGNAÇÃO",IF(TODAY()&gt;M263,"ACERTO VENCIDO","EM CONSIGNAÇÃO")))))</f>
        <v/>
      </c>
      <c r="S263" s="17" t="n"/>
    </row>
    <row r="264">
      <c r="A264" s="16" t="n"/>
      <c r="B264" s="17" t="n"/>
      <c r="C264" s="17" t="n"/>
      <c r="D264" s="17" t="n"/>
      <c r="E264" s="17" t="n"/>
      <c r="F264" s="17">
        <f>IF($E264="","",IFERROR(INDEX(Produtos!$B$6:$B$305,MATCH($E264,Produtos!$A$6:$A$305,0)),"Código não cadastrado"))</f>
        <v/>
      </c>
      <c r="G264" s="18" t="n"/>
      <c r="H264" s="19">
        <f>IF($E264="","",IFERROR(INDEX(Produtos!$C$6:$C$305,MATCH($E264,Produtos!$A$6:$A$305,0)),0))</f>
        <v/>
      </c>
      <c r="I264" s="17" t="n"/>
      <c r="J264" s="17">
        <f>IF(OR($E264="",D264=""),"",IF(D264=$C$4,"5917","6917"))</f>
        <v/>
      </c>
      <c r="K264" s="18" t="n"/>
      <c r="L264" s="18" t="n"/>
      <c r="M264" s="16" t="n"/>
      <c r="N264" s="18">
        <f>IF(OR($E264="",G264=""),"",G264-N(K264)-N(L264))</f>
        <v/>
      </c>
      <c r="O264" s="19">
        <f>IF(N264="","",N264*H264)</f>
        <v/>
      </c>
      <c r="P264" s="19">
        <f>IF($E264="","",N(K264)*H264)</f>
        <v/>
      </c>
      <c r="Q264" s="17" t="n"/>
      <c r="R264" s="17">
        <f>IF(N264="","",IF(N264&lt;0,"CONFERIR",IF(N264=0,"ACERTADO",IF(M264="","EM CONSIGNAÇÃO",IF(TODAY()&gt;M264,"ACERTO VENCIDO","EM CONSIGNAÇÃO")))))</f>
        <v/>
      </c>
      <c r="S264" s="17" t="n"/>
    </row>
    <row r="265">
      <c r="A265" s="16" t="n"/>
      <c r="B265" s="17" t="n"/>
      <c r="C265" s="17" t="n"/>
      <c r="D265" s="17" t="n"/>
      <c r="E265" s="17" t="n"/>
      <c r="F265" s="17">
        <f>IF($E265="","",IFERROR(INDEX(Produtos!$B$6:$B$305,MATCH($E265,Produtos!$A$6:$A$305,0)),"Código não cadastrado"))</f>
        <v/>
      </c>
      <c r="G265" s="18" t="n"/>
      <c r="H265" s="19">
        <f>IF($E265="","",IFERROR(INDEX(Produtos!$C$6:$C$305,MATCH($E265,Produtos!$A$6:$A$305,0)),0))</f>
        <v/>
      </c>
      <c r="I265" s="17" t="n"/>
      <c r="J265" s="17">
        <f>IF(OR($E265="",D265=""),"",IF(D265=$C$4,"5917","6917"))</f>
        <v/>
      </c>
      <c r="K265" s="18" t="n"/>
      <c r="L265" s="18" t="n"/>
      <c r="M265" s="16" t="n"/>
      <c r="N265" s="18">
        <f>IF(OR($E265="",G265=""),"",G265-N(K265)-N(L265))</f>
        <v/>
      </c>
      <c r="O265" s="19">
        <f>IF(N265="","",N265*H265)</f>
        <v/>
      </c>
      <c r="P265" s="19">
        <f>IF($E265="","",N(K265)*H265)</f>
        <v/>
      </c>
      <c r="Q265" s="17" t="n"/>
      <c r="R265" s="17">
        <f>IF(N265="","",IF(N265&lt;0,"CONFERIR",IF(N265=0,"ACERTADO",IF(M265="","EM CONSIGNAÇÃO",IF(TODAY()&gt;M265,"ACERTO VENCIDO","EM CONSIGNAÇÃO")))))</f>
        <v/>
      </c>
      <c r="S265" s="17" t="n"/>
    </row>
    <row r="266">
      <c r="A266" s="16" t="n"/>
      <c r="B266" s="17" t="n"/>
      <c r="C266" s="17" t="n"/>
      <c r="D266" s="17" t="n"/>
      <c r="E266" s="17" t="n"/>
      <c r="F266" s="17">
        <f>IF($E266="","",IFERROR(INDEX(Produtos!$B$6:$B$305,MATCH($E266,Produtos!$A$6:$A$305,0)),"Código não cadastrado"))</f>
        <v/>
      </c>
      <c r="G266" s="18" t="n"/>
      <c r="H266" s="19">
        <f>IF($E266="","",IFERROR(INDEX(Produtos!$C$6:$C$305,MATCH($E266,Produtos!$A$6:$A$305,0)),0))</f>
        <v/>
      </c>
      <c r="I266" s="17" t="n"/>
      <c r="J266" s="17">
        <f>IF(OR($E266="",D266=""),"",IF(D266=$C$4,"5917","6917"))</f>
        <v/>
      </c>
      <c r="K266" s="18" t="n"/>
      <c r="L266" s="18" t="n"/>
      <c r="M266" s="16" t="n"/>
      <c r="N266" s="18">
        <f>IF(OR($E266="",G266=""),"",G266-N(K266)-N(L266))</f>
        <v/>
      </c>
      <c r="O266" s="19">
        <f>IF(N266="","",N266*H266)</f>
        <v/>
      </c>
      <c r="P266" s="19">
        <f>IF($E266="","",N(K266)*H266)</f>
        <v/>
      </c>
      <c r="Q266" s="17" t="n"/>
      <c r="R266" s="17">
        <f>IF(N266="","",IF(N266&lt;0,"CONFERIR",IF(N266=0,"ACERTADO",IF(M266="","EM CONSIGNAÇÃO",IF(TODAY()&gt;M266,"ACERTO VENCIDO","EM CONSIGNAÇÃO")))))</f>
        <v/>
      </c>
      <c r="S266" s="17" t="n"/>
    </row>
    <row r="267">
      <c r="A267" s="16" t="n"/>
      <c r="B267" s="17" t="n"/>
      <c r="C267" s="17" t="n"/>
      <c r="D267" s="17" t="n"/>
      <c r="E267" s="17" t="n"/>
      <c r="F267" s="17">
        <f>IF($E267="","",IFERROR(INDEX(Produtos!$B$6:$B$305,MATCH($E267,Produtos!$A$6:$A$305,0)),"Código não cadastrado"))</f>
        <v/>
      </c>
      <c r="G267" s="18" t="n"/>
      <c r="H267" s="19">
        <f>IF($E267="","",IFERROR(INDEX(Produtos!$C$6:$C$305,MATCH($E267,Produtos!$A$6:$A$305,0)),0))</f>
        <v/>
      </c>
      <c r="I267" s="17" t="n"/>
      <c r="J267" s="17">
        <f>IF(OR($E267="",D267=""),"",IF(D267=$C$4,"5917","6917"))</f>
        <v/>
      </c>
      <c r="K267" s="18" t="n"/>
      <c r="L267" s="18" t="n"/>
      <c r="M267" s="16" t="n"/>
      <c r="N267" s="18">
        <f>IF(OR($E267="",G267=""),"",G267-N(K267)-N(L267))</f>
        <v/>
      </c>
      <c r="O267" s="19">
        <f>IF(N267="","",N267*H267)</f>
        <v/>
      </c>
      <c r="P267" s="19">
        <f>IF($E267="","",N(K267)*H267)</f>
        <v/>
      </c>
      <c r="Q267" s="17" t="n"/>
      <c r="R267" s="17">
        <f>IF(N267="","",IF(N267&lt;0,"CONFERIR",IF(N267=0,"ACERTADO",IF(M267="","EM CONSIGNAÇÃO",IF(TODAY()&gt;M267,"ACERTO VENCIDO","EM CONSIGNAÇÃO")))))</f>
        <v/>
      </c>
      <c r="S267" s="17" t="n"/>
    </row>
    <row r="268">
      <c r="A268" s="16" t="n"/>
      <c r="B268" s="17" t="n"/>
      <c r="C268" s="17" t="n"/>
      <c r="D268" s="17" t="n"/>
      <c r="E268" s="17" t="n"/>
      <c r="F268" s="17">
        <f>IF($E268="","",IFERROR(INDEX(Produtos!$B$6:$B$305,MATCH($E268,Produtos!$A$6:$A$305,0)),"Código não cadastrado"))</f>
        <v/>
      </c>
      <c r="G268" s="18" t="n"/>
      <c r="H268" s="19">
        <f>IF($E268="","",IFERROR(INDEX(Produtos!$C$6:$C$305,MATCH($E268,Produtos!$A$6:$A$305,0)),0))</f>
        <v/>
      </c>
      <c r="I268" s="17" t="n"/>
      <c r="J268" s="17">
        <f>IF(OR($E268="",D268=""),"",IF(D268=$C$4,"5917","6917"))</f>
        <v/>
      </c>
      <c r="K268" s="18" t="n"/>
      <c r="L268" s="18" t="n"/>
      <c r="M268" s="16" t="n"/>
      <c r="N268" s="18">
        <f>IF(OR($E268="",G268=""),"",G268-N(K268)-N(L268))</f>
        <v/>
      </c>
      <c r="O268" s="19">
        <f>IF(N268="","",N268*H268)</f>
        <v/>
      </c>
      <c r="P268" s="19">
        <f>IF($E268="","",N(K268)*H268)</f>
        <v/>
      </c>
      <c r="Q268" s="17" t="n"/>
      <c r="R268" s="17">
        <f>IF(N268="","",IF(N268&lt;0,"CONFERIR",IF(N268=0,"ACERTADO",IF(M268="","EM CONSIGNAÇÃO",IF(TODAY()&gt;M268,"ACERTO VENCIDO","EM CONSIGNAÇÃO")))))</f>
        <v/>
      </c>
      <c r="S268" s="17" t="n"/>
    </row>
    <row r="269">
      <c r="A269" s="16" t="n"/>
      <c r="B269" s="17" t="n"/>
      <c r="C269" s="17" t="n"/>
      <c r="D269" s="17" t="n"/>
      <c r="E269" s="17" t="n"/>
      <c r="F269" s="17">
        <f>IF($E269="","",IFERROR(INDEX(Produtos!$B$6:$B$305,MATCH($E269,Produtos!$A$6:$A$305,0)),"Código não cadastrado"))</f>
        <v/>
      </c>
      <c r="G269" s="18" t="n"/>
      <c r="H269" s="19">
        <f>IF($E269="","",IFERROR(INDEX(Produtos!$C$6:$C$305,MATCH($E269,Produtos!$A$6:$A$305,0)),0))</f>
        <v/>
      </c>
      <c r="I269" s="17" t="n"/>
      <c r="J269" s="17">
        <f>IF(OR($E269="",D269=""),"",IF(D269=$C$4,"5917","6917"))</f>
        <v/>
      </c>
      <c r="K269" s="18" t="n"/>
      <c r="L269" s="18" t="n"/>
      <c r="M269" s="16" t="n"/>
      <c r="N269" s="18">
        <f>IF(OR($E269="",G269=""),"",G269-N(K269)-N(L269))</f>
        <v/>
      </c>
      <c r="O269" s="19">
        <f>IF(N269="","",N269*H269)</f>
        <v/>
      </c>
      <c r="P269" s="19">
        <f>IF($E269="","",N(K269)*H269)</f>
        <v/>
      </c>
      <c r="Q269" s="17" t="n"/>
      <c r="R269" s="17">
        <f>IF(N269="","",IF(N269&lt;0,"CONFERIR",IF(N269=0,"ACERTADO",IF(M269="","EM CONSIGNAÇÃO",IF(TODAY()&gt;M269,"ACERTO VENCIDO","EM CONSIGNAÇÃO")))))</f>
        <v/>
      </c>
      <c r="S269" s="17" t="n"/>
    </row>
    <row r="270">
      <c r="A270" s="16" t="n"/>
      <c r="B270" s="17" t="n"/>
      <c r="C270" s="17" t="n"/>
      <c r="D270" s="17" t="n"/>
      <c r="E270" s="17" t="n"/>
      <c r="F270" s="17">
        <f>IF($E270="","",IFERROR(INDEX(Produtos!$B$6:$B$305,MATCH($E270,Produtos!$A$6:$A$305,0)),"Código não cadastrado"))</f>
        <v/>
      </c>
      <c r="G270" s="18" t="n"/>
      <c r="H270" s="19">
        <f>IF($E270="","",IFERROR(INDEX(Produtos!$C$6:$C$305,MATCH($E270,Produtos!$A$6:$A$305,0)),0))</f>
        <v/>
      </c>
      <c r="I270" s="17" t="n"/>
      <c r="J270" s="17">
        <f>IF(OR($E270="",D270=""),"",IF(D270=$C$4,"5917","6917"))</f>
        <v/>
      </c>
      <c r="K270" s="18" t="n"/>
      <c r="L270" s="18" t="n"/>
      <c r="M270" s="16" t="n"/>
      <c r="N270" s="18">
        <f>IF(OR($E270="",G270=""),"",G270-N(K270)-N(L270))</f>
        <v/>
      </c>
      <c r="O270" s="19">
        <f>IF(N270="","",N270*H270)</f>
        <v/>
      </c>
      <c r="P270" s="19">
        <f>IF($E270="","",N(K270)*H270)</f>
        <v/>
      </c>
      <c r="Q270" s="17" t="n"/>
      <c r="R270" s="17">
        <f>IF(N270="","",IF(N270&lt;0,"CONFERIR",IF(N270=0,"ACERTADO",IF(M270="","EM CONSIGNAÇÃO",IF(TODAY()&gt;M270,"ACERTO VENCIDO","EM CONSIGNAÇÃO")))))</f>
        <v/>
      </c>
      <c r="S270" s="17" t="n"/>
    </row>
    <row r="271">
      <c r="A271" s="16" t="n"/>
      <c r="B271" s="17" t="n"/>
      <c r="C271" s="17" t="n"/>
      <c r="D271" s="17" t="n"/>
      <c r="E271" s="17" t="n"/>
      <c r="F271" s="17">
        <f>IF($E271="","",IFERROR(INDEX(Produtos!$B$6:$B$305,MATCH($E271,Produtos!$A$6:$A$305,0)),"Código não cadastrado"))</f>
        <v/>
      </c>
      <c r="G271" s="18" t="n"/>
      <c r="H271" s="19">
        <f>IF($E271="","",IFERROR(INDEX(Produtos!$C$6:$C$305,MATCH($E271,Produtos!$A$6:$A$305,0)),0))</f>
        <v/>
      </c>
      <c r="I271" s="17" t="n"/>
      <c r="J271" s="17">
        <f>IF(OR($E271="",D271=""),"",IF(D271=$C$4,"5917","6917"))</f>
        <v/>
      </c>
      <c r="K271" s="18" t="n"/>
      <c r="L271" s="18" t="n"/>
      <c r="M271" s="16" t="n"/>
      <c r="N271" s="18">
        <f>IF(OR($E271="",G271=""),"",G271-N(K271)-N(L271))</f>
        <v/>
      </c>
      <c r="O271" s="19">
        <f>IF(N271="","",N271*H271)</f>
        <v/>
      </c>
      <c r="P271" s="19">
        <f>IF($E271="","",N(K271)*H271)</f>
        <v/>
      </c>
      <c r="Q271" s="17" t="n"/>
      <c r="R271" s="17">
        <f>IF(N271="","",IF(N271&lt;0,"CONFERIR",IF(N271=0,"ACERTADO",IF(M271="","EM CONSIGNAÇÃO",IF(TODAY()&gt;M271,"ACERTO VENCIDO","EM CONSIGNAÇÃO")))))</f>
        <v/>
      </c>
      <c r="S271" s="17" t="n"/>
    </row>
    <row r="272">
      <c r="A272" s="16" t="n"/>
      <c r="B272" s="17" t="n"/>
      <c r="C272" s="17" t="n"/>
      <c r="D272" s="17" t="n"/>
      <c r="E272" s="17" t="n"/>
      <c r="F272" s="17">
        <f>IF($E272="","",IFERROR(INDEX(Produtos!$B$6:$B$305,MATCH($E272,Produtos!$A$6:$A$305,0)),"Código não cadastrado"))</f>
        <v/>
      </c>
      <c r="G272" s="18" t="n"/>
      <c r="H272" s="19">
        <f>IF($E272="","",IFERROR(INDEX(Produtos!$C$6:$C$305,MATCH($E272,Produtos!$A$6:$A$305,0)),0))</f>
        <v/>
      </c>
      <c r="I272" s="17" t="n"/>
      <c r="J272" s="17">
        <f>IF(OR($E272="",D272=""),"",IF(D272=$C$4,"5917","6917"))</f>
        <v/>
      </c>
      <c r="K272" s="18" t="n"/>
      <c r="L272" s="18" t="n"/>
      <c r="M272" s="16" t="n"/>
      <c r="N272" s="18">
        <f>IF(OR($E272="",G272=""),"",G272-N(K272)-N(L272))</f>
        <v/>
      </c>
      <c r="O272" s="19">
        <f>IF(N272="","",N272*H272)</f>
        <v/>
      </c>
      <c r="P272" s="19">
        <f>IF($E272="","",N(K272)*H272)</f>
        <v/>
      </c>
      <c r="Q272" s="17" t="n"/>
      <c r="R272" s="17">
        <f>IF(N272="","",IF(N272&lt;0,"CONFERIR",IF(N272=0,"ACERTADO",IF(M272="","EM CONSIGNAÇÃO",IF(TODAY()&gt;M272,"ACERTO VENCIDO","EM CONSIGNAÇÃO")))))</f>
        <v/>
      </c>
      <c r="S272" s="17" t="n"/>
    </row>
    <row r="273">
      <c r="A273" s="16" t="n"/>
      <c r="B273" s="17" t="n"/>
      <c r="C273" s="17" t="n"/>
      <c r="D273" s="17" t="n"/>
      <c r="E273" s="17" t="n"/>
      <c r="F273" s="17">
        <f>IF($E273="","",IFERROR(INDEX(Produtos!$B$6:$B$305,MATCH($E273,Produtos!$A$6:$A$305,0)),"Código não cadastrado"))</f>
        <v/>
      </c>
      <c r="G273" s="18" t="n"/>
      <c r="H273" s="19">
        <f>IF($E273="","",IFERROR(INDEX(Produtos!$C$6:$C$305,MATCH($E273,Produtos!$A$6:$A$305,0)),0))</f>
        <v/>
      </c>
      <c r="I273" s="17" t="n"/>
      <c r="J273" s="17">
        <f>IF(OR($E273="",D273=""),"",IF(D273=$C$4,"5917","6917"))</f>
        <v/>
      </c>
      <c r="K273" s="18" t="n"/>
      <c r="L273" s="18" t="n"/>
      <c r="M273" s="16" t="n"/>
      <c r="N273" s="18">
        <f>IF(OR($E273="",G273=""),"",G273-N(K273)-N(L273))</f>
        <v/>
      </c>
      <c r="O273" s="19">
        <f>IF(N273="","",N273*H273)</f>
        <v/>
      </c>
      <c r="P273" s="19">
        <f>IF($E273="","",N(K273)*H273)</f>
        <v/>
      </c>
      <c r="Q273" s="17" t="n"/>
      <c r="R273" s="17">
        <f>IF(N273="","",IF(N273&lt;0,"CONFERIR",IF(N273=0,"ACERTADO",IF(M273="","EM CONSIGNAÇÃO",IF(TODAY()&gt;M273,"ACERTO VENCIDO","EM CONSIGNAÇÃO")))))</f>
        <v/>
      </c>
      <c r="S273" s="17" t="n"/>
    </row>
    <row r="274">
      <c r="A274" s="16" t="n"/>
      <c r="B274" s="17" t="n"/>
      <c r="C274" s="17" t="n"/>
      <c r="D274" s="17" t="n"/>
      <c r="E274" s="17" t="n"/>
      <c r="F274" s="17">
        <f>IF($E274="","",IFERROR(INDEX(Produtos!$B$6:$B$305,MATCH($E274,Produtos!$A$6:$A$305,0)),"Código não cadastrado"))</f>
        <v/>
      </c>
      <c r="G274" s="18" t="n"/>
      <c r="H274" s="19">
        <f>IF($E274="","",IFERROR(INDEX(Produtos!$C$6:$C$305,MATCH($E274,Produtos!$A$6:$A$305,0)),0))</f>
        <v/>
      </c>
      <c r="I274" s="17" t="n"/>
      <c r="J274" s="17">
        <f>IF(OR($E274="",D274=""),"",IF(D274=$C$4,"5917","6917"))</f>
        <v/>
      </c>
      <c r="K274" s="18" t="n"/>
      <c r="L274" s="18" t="n"/>
      <c r="M274" s="16" t="n"/>
      <c r="N274" s="18">
        <f>IF(OR($E274="",G274=""),"",G274-N(K274)-N(L274))</f>
        <v/>
      </c>
      <c r="O274" s="19">
        <f>IF(N274="","",N274*H274)</f>
        <v/>
      </c>
      <c r="P274" s="19">
        <f>IF($E274="","",N(K274)*H274)</f>
        <v/>
      </c>
      <c r="Q274" s="17" t="n"/>
      <c r="R274" s="17">
        <f>IF(N274="","",IF(N274&lt;0,"CONFERIR",IF(N274=0,"ACERTADO",IF(M274="","EM CONSIGNAÇÃO",IF(TODAY()&gt;M274,"ACERTO VENCIDO","EM CONSIGNAÇÃO")))))</f>
        <v/>
      </c>
      <c r="S274" s="17" t="n"/>
    </row>
    <row r="275">
      <c r="A275" s="16" t="n"/>
      <c r="B275" s="17" t="n"/>
      <c r="C275" s="17" t="n"/>
      <c r="D275" s="17" t="n"/>
      <c r="E275" s="17" t="n"/>
      <c r="F275" s="17">
        <f>IF($E275="","",IFERROR(INDEX(Produtos!$B$6:$B$305,MATCH($E275,Produtos!$A$6:$A$305,0)),"Código não cadastrado"))</f>
        <v/>
      </c>
      <c r="G275" s="18" t="n"/>
      <c r="H275" s="19">
        <f>IF($E275="","",IFERROR(INDEX(Produtos!$C$6:$C$305,MATCH($E275,Produtos!$A$6:$A$305,0)),0))</f>
        <v/>
      </c>
      <c r="I275" s="17" t="n"/>
      <c r="J275" s="17">
        <f>IF(OR($E275="",D275=""),"",IF(D275=$C$4,"5917","6917"))</f>
        <v/>
      </c>
      <c r="K275" s="18" t="n"/>
      <c r="L275" s="18" t="n"/>
      <c r="M275" s="16" t="n"/>
      <c r="N275" s="18">
        <f>IF(OR($E275="",G275=""),"",G275-N(K275)-N(L275))</f>
        <v/>
      </c>
      <c r="O275" s="19">
        <f>IF(N275="","",N275*H275)</f>
        <v/>
      </c>
      <c r="P275" s="19">
        <f>IF($E275="","",N(K275)*H275)</f>
        <v/>
      </c>
      <c r="Q275" s="17" t="n"/>
      <c r="R275" s="17">
        <f>IF(N275="","",IF(N275&lt;0,"CONFERIR",IF(N275=0,"ACERTADO",IF(M275="","EM CONSIGNAÇÃO",IF(TODAY()&gt;M275,"ACERTO VENCIDO","EM CONSIGNAÇÃO")))))</f>
        <v/>
      </c>
      <c r="S275" s="17" t="n"/>
    </row>
    <row r="276">
      <c r="A276" s="16" t="n"/>
      <c r="B276" s="17" t="n"/>
      <c r="C276" s="17" t="n"/>
      <c r="D276" s="17" t="n"/>
      <c r="E276" s="17" t="n"/>
      <c r="F276" s="17">
        <f>IF($E276="","",IFERROR(INDEX(Produtos!$B$6:$B$305,MATCH($E276,Produtos!$A$6:$A$305,0)),"Código não cadastrado"))</f>
        <v/>
      </c>
      <c r="G276" s="18" t="n"/>
      <c r="H276" s="19">
        <f>IF($E276="","",IFERROR(INDEX(Produtos!$C$6:$C$305,MATCH($E276,Produtos!$A$6:$A$305,0)),0))</f>
        <v/>
      </c>
      <c r="I276" s="17" t="n"/>
      <c r="J276" s="17">
        <f>IF(OR($E276="",D276=""),"",IF(D276=$C$4,"5917","6917"))</f>
        <v/>
      </c>
      <c r="K276" s="18" t="n"/>
      <c r="L276" s="18" t="n"/>
      <c r="M276" s="16" t="n"/>
      <c r="N276" s="18">
        <f>IF(OR($E276="",G276=""),"",G276-N(K276)-N(L276))</f>
        <v/>
      </c>
      <c r="O276" s="19">
        <f>IF(N276="","",N276*H276)</f>
        <v/>
      </c>
      <c r="P276" s="19">
        <f>IF($E276="","",N(K276)*H276)</f>
        <v/>
      </c>
      <c r="Q276" s="17" t="n"/>
      <c r="R276" s="17">
        <f>IF(N276="","",IF(N276&lt;0,"CONFERIR",IF(N276=0,"ACERTADO",IF(M276="","EM CONSIGNAÇÃO",IF(TODAY()&gt;M276,"ACERTO VENCIDO","EM CONSIGNAÇÃO")))))</f>
        <v/>
      </c>
      <c r="S276" s="17" t="n"/>
    </row>
    <row r="277">
      <c r="A277" s="16" t="n"/>
      <c r="B277" s="17" t="n"/>
      <c r="C277" s="17" t="n"/>
      <c r="D277" s="17" t="n"/>
      <c r="E277" s="17" t="n"/>
      <c r="F277" s="17">
        <f>IF($E277="","",IFERROR(INDEX(Produtos!$B$6:$B$305,MATCH($E277,Produtos!$A$6:$A$305,0)),"Código não cadastrado"))</f>
        <v/>
      </c>
      <c r="G277" s="18" t="n"/>
      <c r="H277" s="19">
        <f>IF($E277="","",IFERROR(INDEX(Produtos!$C$6:$C$305,MATCH($E277,Produtos!$A$6:$A$305,0)),0))</f>
        <v/>
      </c>
      <c r="I277" s="17" t="n"/>
      <c r="J277" s="17">
        <f>IF(OR($E277="",D277=""),"",IF(D277=$C$4,"5917","6917"))</f>
        <v/>
      </c>
      <c r="K277" s="18" t="n"/>
      <c r="L277" s="18" t="n"/>
      <c r="M277" s="16" t="n"/>
      <c r="N277" s="18">
        <f>IF(OR($E277="",G277=""),"",G277-N(K277)-N(L277))</f>
        <v/>
      </c>
      <c r="O277" s="19">
        <f>IF(N277="","",N277*H277)</f>
        <v/>
      </c>
      <c r="P277" s="19">
        <f>IF($E277="","",N(K277)*H277)</f>
        <v/>
      </c>
      <c r="Q277" s="17" t="n"/>
      <c r="R277" s="17">
        <f>IF(N277="","",IF(N277&lt;0,"CONFERIR",IF(N277=0,"ACERTADO",IF(M277="","EM CONSIGNAÇÃO",IF(TODAY()&gt;M277,"ACERTO VENCIDO","EM CONSIGNAÇÃO")))))</f>
        <v/>
      </c>
      <c r="S277" s="17" t="n"/>
    </row>
    <row r="278">
      <c r="A278" s="16" t="n"/>
      <c r="B278" s="17" t="n"/>
      <c r="C278" s="17" t="n"/>
      <c r="D278" s="17" t="n"/>
      <c r="E278" s="17" t="n"/>
      <c r="F278" s="17">
        <f>IF($E278="","",IFERROR(INDEX(Produtos!$B$6:$B$305,MATCH($E278,Produtos!$A$6:$A$305,0)),"Código não cadastrado"))</f>
        <v/>
      </c>
      <c r="G278" s="18" t="n"/>
      <c r="H278" s="19">
        <f>IF($E278="","",IFERROR(INDEX(Produtos!$C$6:$C$305,MATCH($E278,Produtos!$A$6:$A$305,0)),0))</f>
        <v/>
      </c>
      <c r="I278" s="17" t="n"/>
      <c r="J278" s="17">
        <f>IF(OR($E278="",D278=""),"",IF(D278=$C$4,"5917","6917"))</f>
        <v/>
      </c>
      <c r="K278" s="18" t="n"/>
      <c r="L278" s="18" t="n"/>
      <c r="M278" s="16" t="n"/>
      <c r="N278" s="18">
        <f>IF(OR($E278="",G278=""),"",G278-N(K278)-N(L278))</f>
        <v/>
      </c>
      <c r="O278" s="19">
        <f>IF(N278="","",N278*H278)</f>
        <v/>
      </c>
      <c r="P278" s="19">
        <f>IF($E278="","",N(K278)*H278)</f>
        <v/>
      </c>
      <c r="Q278" s="17" t="n"/>
      <c r="R278" s="17">
        <f>IF(N278="","",IF(N278&lt;0,"CONFERIR",IF(N278=0,"ACERTADO",IF(M278="","EM CONSIGNAÇÃO",IF(TODAY()&gt;M278,"ACERTO VENCIDO","EM CONSIGNAÇÃO")))))</f>
        <v/>
      </c>
      <c r="S278" s="17" t="n"/>
    </row>
    <row r="279">
      <c r="A279" s="16" t="n"/>
      <c r="B279" s="17" t="n"/>
      <c r="C279" s="17" t="n"/>
      <c r="D279" s="17" t="n"/>
      <c r="E279" s="17" t="n"/>
      <c r="F279" s="17">
        <f>IF($E279="","",IFERROR(INDEX(Produtos!$B$6:$B$305,MATCH($E279,Produtos!$A$6:$A$305,0)),"Código não cadastrado"))</f>
        <v/>
      </c>
      <c r="G279" s="18" t="n"/>
      <c r="H279" s="19">
        <f>IF($E279="","",IFERROR(INDEX(Produtos!$C$6:$C$305,MATCH($E279,Produtos!$A$6:$A$305,0)),0))</f>
        <v/>
      </c>
      <c r="I279" s="17" t="n"/>
      <c r="J279" s="17">
        <f>IF(OR($E279="",D279=""),"",IF(D279=$C$4,"5917","6917"))</f>
        <v/>
      </c>
      <c r="K279" s="18" t="n"/>
      <c r="L279" s="18" t="n"/>
      <c r="M279" s="16" t="n"/>
      <c r="N279" s="18">
        <f>IF(OR($E279="",G279=""),"",G279-N(K279)-N(L279))</f>
        <v/>
      </c>
      <c r="O279" s="19">
        <f>IF(N279="","",N279*H279)</f>
        <v/>
      </c>
      <c r="P279" s="19">
        <f>IF($E279="","",N(K279)*H279)</f>
        <v/>
      </c>
      <c r="Q279" s="17" t="n"/>
      <c r="R279" s="17">
        <f>IF(N279="","",IF(N279&lt;0,"CONFERIR",IF(N279=0,"ACERTADO",IF(M279="","EM CONSIGNAÇÃO",IF(TODAY()&gt;M279,"ACERTO VENCIDO","EM CONSIGNAÇÃO")))))</f>
        <v/>
      </c>
      <c r="S279" s="17" t="n"/>
    </row>
    <row r="280">
      <c r="A280" s="16" t="n"/>
      <c r="B280" s="17" t="n"/>
      <c r="C280" s="17" t="n"/>
      <c r="D280" s="17" t="n"/>
      <c r="E280" s="17" t="n"/>
      <c r="F280" s="17">
        <f>IF($E280="","",IFERROR(INDEX(Produtos!$B$6:$B$305,MATCH($E280,Produtos!$A$6:$A$305,0)),"Código não cadastrado"))</f>
        <v/>
      </c>
      <c r="G280" s="18" t="n"/>
      <c r="H280" s="19">
        <f>IF($E280="","",IFERROR(INDEX(Produtos!$C$6:$C$305,MATCH($E280,Produtos!$A$6:$A$305,0)),0))</f>
        <v/>
      </c>
      <c r="I280" s="17" t="n"/>
      <c r="J280" s="17">
        <f>IF(OR($E280="",D280=""),"",IF(D280=$C$4,"5917","6917"))</f>
        <v/>
      </c>
      <c r="K280" s="18" t="n"/>
      <c r="L280" s="18" t="n"/>
      <c r="M280" s="16" t="n"/>
      <c r="N280" s="18">
        <f>IF(OR($E280="",G280=""),"",G280-N(K280)-N(L280))</f>
        <v/>
      </c>
      <c r="O280" s="19">
        <f>IF(N280="","",N280*H280)</f>
        <v/>
      </c>
      <c r="P280" s="19">
        <f>IF($E280="","",N(K280)*H280)</f>
        <v/>
      </c>
      <c r="Q280" s="17" t="n"/>
      <c r="R280" s="17">
        <f>IF(N280="","",IF(N280&lt;0,"CONFERIR",IF(N280=0,"ACERTADO",IF(M280="","EM CONSIGNAÇÃO",IF(TODAY()&gt;M280,"ACERTO VENCIDO","EM CONSIGNAÇÃO")))))</f>
        <v/>
      </c>
      <c r="S280" s="17" t="n"/>
    </row>
    <row r="281">
      <c r="A281" s="16" t="n"/>
      <c r="B281" s="17" t="n"/>
      <c r="C281" s="17" t="n"/>
      <c r="D281" s="17" t="n"/>
      <c r="E281" s="17" t="n"/>
      <c r="F281" s="17">
        <f>IF($E281="","",IFERROR(INDEX(Produtos!$B$6:$B$305,MATCH($E281,Produtos!$A$6:$A$305,0)),"Código não cadastrado"))</f>
        <v/>
      </c>
      <c r="G281" s="18" t="n"/>
      <c r="H281" s="19">
        <f>IF($E281="","",IFERROR(INDEX(Produtos!$C$6:$C$305,MATCH($E281,Produtos!$A$6:$A$305,0)),0))</f>
        <v/>
      </c>
      <c r="I281" s="17" t="n"/>
      <c r="J281" s="17">
        <f>IF(OR($E281="",D281=""),"",IF(D281=$C$4,"5917","6917"))</f>
        <v/>
      </c>
      <c r="K281" s="18" t="n"/>
      <c r="L281" s="18" t="n"/>
      <c r="M281" s="16" t="n"/>
      <c r="N281" s="18">
        <f>IF(OR($E281="",G281=""),"",G281-N(K281)-N(L281))</f>
        <v/>
      </c>
      <c r="O281" s="19">
        <f>IF(N281="","",N281*H281)</f>
        <v/>
      </c>
      <c r="P281" s="19">
        <f>IF($E281="","",N(K281)*H281)</f>
        <v/>
      </c>
      <c r="Q281" s="17" t="n"/>
      <c r="R281" s="17">
        <f>IF(N281="","",IF(N281&lt;0,"CONFERIR",IF(N281=0,"ACERTADO",IF(M281="","EM CONSIGNAÇÃO",IF(TODAY()&gt;M281,"ACERTO VENCIDO","EM CONSIGNAÇÃO")))))</f>
        <v/>
      </c>
      <c r="S281" s="17" t="n"/>
    </row>
    <row r="282">
      <c r="A282" s="16" t="n"/>
      <c r="B282" s="17" t="n"/>
      <c r="C282" s="17" t="n"/>
      <c r="D282" s="17" t="n"/>
      <c r="E282" s="17" t="n"/>
      <c r="F282" s="17">
        <f>IF($E282="","",IFERROR(INDEX(Produtos!$B$6:$B$305,MATCH($E282,Produtos!$A$6:$A$305,0)),"Código não cadastrado"))</f>
        <v/>
      </c>
      <c r="G282" s="18" t="n"/>
      <c r="H282" s="19">
        <f>IF($E282="","",IFERROR(INDEX(Produtos!$C$6:$C$305,MATCH($E282,Produtos!$A$6:$A$305,0)),0))</f>
        <v/>
      </c>
      <c r="I282" s="17" t="n"/>
      <c r="J282" s="17">
        <f>IF(OR($E282="",D282=""),"",IF(D282=$C$4,"5917","6917"))</f>
        <v/>
      </c>
      <c r="K282" s="18" t="n"/>
      <c r="L282" s="18" t="n"/>
      <c r="M282" s="16" t="n"/>
      <c r="N282" s="18">
        <f>IF(OR($E282="",G282=""),"",G282-N(K282)-N(L282))</f>
        <v/>
      </c>
      <c r="O282" s="19">
        <f>IF(N282="","",N282*H282)</f>
        <v/>
      </c>
      <c r="P282" s="19">
        <f>IF($E282="","",N(K282)*H282)</f>
        <v/>
      </c>
      <c r="Q282" s="17" t="n"/>
      <c r="R282" s="17">
        <f>IF(N282="","",IF(N282&lt;0,"CONFERIR",IF(N282=0,"ACERTADO",IF(M282="","EM CONSIGNAÇÃO",IF(TODAY()&gt;M282,"ACERTO VENCIDO","EM CONSIGNAÇÃO")))))</f>
        <v/>
      </c>
      <c r="S282" s="17" t="n"/>
    </row>
    <row r="283">
      <c r="A283" s="16" t="n"/>
      <c r="B283" s="17" t="n"/>
      <c r="C283" s="17" t="n"/>
      <c r="D283" s="17" t="n"/>
      <c r="E283" s="17" t="n"/>
      <c r="F283" s="17">
        <f>IF($E283="","",IFERROR(INDEX(Produtos!$B$6:$B$305,MATCH($E283,Produtos!$A$6:$A$305,0)),"Código não cadastrado"))</f>
        <v/>
      </c>
      <c r="G283" s="18" t="n"/>
      <c r="H283" s="19">
        <f>IF($E283="","",IFERROR(INDEX(Produtos!$C$6:$C$305,MATCH($E283,Produtos!$A$6:$A$305,0)),0))</f>
        <v/>
      </c>
      <c r="I283" s="17" t="n"/>
      <c r="J283" s="17">
        <f>IF(OR($E283="",D283=""),"",IF(D283=$C$4,"5917","6917"))</f>
        <v/>
      </c>
      <c r="K283" s="18" t="n"/>
      <c r="L283" s="18" t="n"/>
      <c r="M283" s="16" t="n"/>
      <c r="N283" s="18">
        <f>IF(OR($E283="",G283=""),"",G283-N(K283)-N(L283))</f>
        <v/>
      </c>
      <c r="O283" s="19">
        <f>IF(N283="","",N283*H283)</f>
        <v/>
      </c>
      <c r="P283" s="19">
        <f>IF($E283="","",N(K283)*H283)</f>
        <v/>
      </c>
      <c r="Q283" s="17" t="n"/>
      <c r="R283" s="17">
        <f>IF(N283="","",IF(N283&lt;0,"CONFERIR",IF(N283=0,"ACERTADO",IF(M283="","EM CONSIGNAÇÃO",IF(TODAY()&gt;M283,"ACERTO VENCIDO","EM CONSIGNAÇÃO")))))</f>
        <v/>
      </c>
      <c r="S283" s="17" t="n"/>
    </row>
    <row r="284">
      <c r="A284" s="16" t="n"/>
      <c r="B284" s="17" t="n"/>
      <c r="C284" s="17" t="n"/>
      <c r="D284" s="17" t="n"/>
      <c r="E284" s="17" t="n"/>
      <c r="F284" s="17">
        <f>IF($E284="","",IFERROR(INDEX(Produtos!$B$6:$B$305,MATCH($E284,Produtos!$A$6:$A$305,0)),"Código não cadastrado"))</f>
        <v/>
      </c>
      <c r="G284" s="18" t="n"/>
      <c r="H284" s="19">
        <f>IF($E284="","",IFERROR(INDEX(Produtos!$C$6:$C$305,MATCH($E284,Produtos!$A$6:$A$305,0)),0))</f>
        <v/>
      </c>
      <c r="I284" s="17" t="n"/>
      <c r="J284" s="17">
        <f>IF(OR($E284="",D284=""),"",IF(D284=$C$4,"5917","6917"))</f>
        <v/>
      </c>
      <c r="K284" s="18" t="n"/>
      <c r="L284" s="18" t="n"/>
      <c r="M284" s="16" t="n"/>
      <c r="N284" s="18">
        <f>IF(OR($E284="",G284=""),"",G284-N(K284)-N(L284))</f>
        <v/>
      </c>
      <c r="O284" s="19">
        <f>IF(N284="","",N284*H284)</f>
        <v/>
      </c>
      <c r="P284" s="19">
        <f>IF($E284="","",N(K284)*H284)</f>
        <v/>
      </c>
      <c r="Q284" s="17" t="n"/>
      <c r="R284" s="17">
        <f>IF(N284="","",IF(N284&lt;0,"CONFERIR",IF(N284=0,"ACERTADO",IF(M284="","EM CONSIGNAÇÃO",IF(TODAY()&gt;M284,"ACERTO VENCIDO","EM CONSIGNAÇÃO")))))</f>
        <v/>
      </c>
      <c r="S284" s="17" t="n"/>
    </row>
    <row r="285">
      <c r="A285" s="16" t="n"/>
      <c r="B285" s="17" t="n"/>
      <c r="C285" s="17" t="n"/>
      <c r="D285" s="17" t="n"/>
      <c r="E285" s="17" t="n"/>
      <c r="F285" s="17">
        <f>IF($E285="","",IFERROR(INDEX(Produtos!$B$6:$B$305,MATCH($E285,Produtos!$A$6:$A$305,0)),"Código não cadastrado"))</f>
        <v/>
      </c>
      <c r="G285" s="18" t="n"/>
      <c r="H285" s="19">
        <f>IF($E285="","",IFERROR(INDEX(Produtos!$C$6:$C$305,MATCH($E285,Produtos!$A$6:$A$305,0)),0))</f>
        <v/>
      </c>
      <c r="I285" s="17" t="n"/>
      <c r="J285" s="17">
        <f>IF(OR($E285="",D285=""),"",IF(D285=$C$4,"5917","6917"))</f>
        <v/>
      </c>
      <c r="K285" s="18" t="n"/>
      <c r="L285" s="18" t="n"/>
      <c r="M285" s="16" t="n"/>
      <c r="N285" s="18">
        <f>IF(OR($E285="",G285=""),"",G285-N(K285)-N(L285))</f>
        <v/>
      </c>
      <c r="O285" s="19">
        <f>IF(N285="","",N285*H285)</f>
        <v/>
      </c>
      <c r="P285" s="19">
        <f>IF($E285="","",N(K285)*H285)</f>
        <v/>
      </c>
      <c r="Q285" s="17" t="n"/>
      <c r="R285" s="17">
        <f>IF(N285="","",IF(N285&lt;0,"CONFERIR",IF(N285=0,"ACERTADO",IF(M285="","EM CONSIGNAÇÃO",IF(TODAY()&gt;M285,"ACERTO VENCIDO","EM CONSIGNAÇÃO")))))</f>
        <v/>
      </c>
      <c r="S285" s="17" t="n"/>
    </row>
    <row r="286">
      <c r="A286" s="16" t="n"/>
      <c r="B286" s="17" t="n"/>
      <c r="C286" s="17" t="n"/>
      <c r="D286" s="17" t="n"/>
      <c r="E286" s="17" t="n"/>
      <c r="F286" s="17">
        <f>IF($E286="","",IFERROR(INDEX(Produtos!$B$6:$B$305,MATCH($E286,Produtos!$A$6:$A$305,0)),"Código não cadastrado"))</f>
        <v/>
      </c>
      <c r="G286" s="18" t="n"/>
      <c r="H286" s="19">
        <f>IF($E286="","",IFERROR(INDEX(Produtos!$C$6:$C$305,MATCH($E286,Produtos!$A$6:$A$305,0)),0))</f>
        <v/>
      </c>
      <c r="I286" s="17" t="n"/>
      <c r="J286" s="17">
        <f>IF(OR($E286="",D286=""),"",IF(D286=$C$4,"5917","6917"))</f>
        <v/>
      </c>
      <c r="K286" s="18" t="n"/>
      <c r="L286" s="18" t="n"/>
      <c r="M286" s="16" t="n"/>
      <c r="N286" s="18">
        <f>IF(OR($E286="",G286=""),"",G286-N(K286)-N(L286))</f>
        <v/>
      </c>
      <c r="O286" s="19">
        <f>IF(N286="","",N286*H286)</f>
        <v/>
      </c>
      <c r="P286" s="19">
        <f>IF($E286="","",N(K286)*H286)</f>
        <v/>
      </c>
      <c r="Q286" s="17" t="n"/>
      <c r="R286" s="17">
        <f>IF(N286="","",IF(N286&lt;0,"CONFERIR",IF(N286=0,"ACERTADO",IF(M286="","EM CONSIGNAÇÃO",IF(TODAY()&gt;M286,"ACERTO VENCIDO","EM CONSIGNAÇÃO")))))</f>
        <v/>
      </c>
      <c r="S286" s="17" t="n"/>
    </row>
    <row r="287">
      <c r="A287" s="16" t="n"/>
      <c r="B287" s="17" t="n"/>
      <c r="C287" s="17" t="n"/>
      <c r="D287" s="17" t="n"/>
      <c r="E287" s="17" t="n"/>
      <c r="F287" s="17">
        <f>IF($E287="","",IFERROR(INDEX(Produtos!$B$6:$B$305,MATCH($E287,Produtos!$A$6:$A$305,0)),"Código não cadastrado"))</f>
        <v/>
      </c>
      <c r="G287" s="18" t="n"/>
      <c r="H287" s="19">
        <f>IF($E287="","",IFERROR(INDEX(Produtos!$C$6:$C$305,MATCH($E287,Produtos!$A$6:$A$305,0)),0))</f>
        <v/>
      </c>
      <c r="I287" s="17" t="n"/>
      <c r="J287" s="17">
        <f>IF(OR($E287="",D287=""),"",IF(D287=$C$4,"5917","6917"))</f>
        <v/>
      </c>
      <c r="K287" s="18" t="n"/>
      <c r="L287" s="18" t="n"/>
      <c r="M287" s="16" t="n"/>
      <c r="N287" s="18">
        <f>IF(OR($E287="",G287=""),"",G287-N(K287)-N(L287))</f>
        <v/>
      </c>
      <c r="O287" s="19">
        <f>IF(N287="","",N287*H287)</f>
        <v/>
      </c>
      <c r="P287" s="19">
        <f>IF($E287="","",N(K287)*H287)</f>
        <v/>
      </c>
      <c r="Q287" s="17" t="n"/>
      <c r="R287" s="17">
        <f>IF(N287="","",IF(N287&lt;0,"CONFERIR",IF(N287=0,"ACERTADO",IF(M287="","EM CONSIGNAÇÃO",IF(TODAY()&gt;M287,"ACERTO VENCIDO","EM CONSIGNAÇÃO")))))</f>
        <v/>
      </c>
      <c r="S287" s="17" t="n"/>
    </row>
    <row r="288">
      <c r="A288" s="16" t="n"/>
      <c r="B288" s="17" t="n"/>
      <c r="C288" s="17" t="n"/>
      <c r="D288" s="17" t="n"/>
      <c r="E288" s="17" t="n"/>
      <c r="F288" s="17">
        <f>IF($E288="","",IFERROR(INDEX(Produtos!$B$6:$B$305,MATCH($E288,Produtos!$A$6:$A$305,0)),"Código não cadastrado"))</f>
        <v/>
      </c>
      <c r="G288" s="18" t="n"/>
      <c r="H288" s="19">
        <f>IF($E288="","",IFERROR(INDEX(Produtos!$C$6:$C$305,MATCH($E288,Produtos!$A$6:$A$305,0)),0))</f>
        <v/>
      </c>
      <c r="I288" s="17" t="n"/>
      <c r="J288" s="17">
        <f>IF(OR($E288="",D288=""),"",IF(D288=$C$4,"5917","6917"))</f>
        <v/>
      </c>
      <c r="K288" s="18" t="n"/>
      <c r="L288" s="18" t="n"/>
      <c r="M288" s="16" t="n"/>
      <c r="N288" s="18">
        <f>IF(OR($E288="",G288=""),"",G288-N(K288)-N(L288))</f>
        <v/>
      </c>
      <c r="O288" s="19">
        <f>IF(N288="","",N288*H288)</f>
        <v/>
      </c>
      <c r="P288" s="19">
        <f>IF($E288="","",N(K288)*H288)</f>
        <v/>
      </c>
      <c r="Q288" s="17" t="n"/>
      <c r="R288" s="17">
        <f>IF(N288="","",IF(N288&lt;0,"CONFERIR",IF(N288=0,"ACERTADO",IF(M288="","EM CONSIGNAÇÃO",IF(TODAY()&gt;M288,"ACERTO VENCIDO","EM CONSIGNAÇÃO")))))</f>
        <v/>
      </c>
      <c r="S288" s="17" t="n"/>
    </row>
    <row r="289">
      <c r="A289" s="16" t="n"/>
      <c r="B289" s="17" t="n"/>
      <c r="C289" s="17" t="n"/>
      <c r="D289" s="17" t="n"/>
      <c r="E289" s="17" t="n"/>
      <c r="F289" s="17">
        <f>IF($E289="","",IFERROR(INDEX(Produtos!$B$6:$B$305,MATCH($E289,Produtos!$A$6:$A$305,0)),"Código não cadastrado"))</f>
        <v/>
      </c>
      <c r="G289" s="18" t="n"/>
      <c r="H289" s="19">
        <f>IF($E289="","",IFERROR(INDEX(Produtos!$C$6:$C$305,MATCH($E289,Produtos!$A$6:$A$305,0)),0))</f>
        <v/>
      </c>
      <c r="I289" s="17" t="n"/>
      <c r="J289" s="17">
        <f>IF(OR($E289="",D289=""),"",IF(D289=$C$4,"5917","6917"))</f>
        <v/>
      </c>
      <c r="K289" s="18" t="n"/>
      <c r="L289" s="18" t="n"/>
      <c r="M289" s="16" t="n"/>
      <c r="N289" s="18">
        <f>IF(OR($E289="",G289=""),"",G289-N(K289)-N(L289))</f>
        <v/>
      </c>
      <c r="O289" s="19">
        <f>IF(N289="","",N289*H289)</f>
        <v/>
      </c>
      <c r="P289" s="19">
        <f>IF($E289="","",N(K289)*H289)</f>
        <v/>
      </c>
      <c r="Q289" s="17" t="n"/>
      <c r="R289" s="17">
        <f>IF(N289="","",IF(N289&lt;0,"CONFERIR",IF(N289=0,"ACERTADO",IF(M289="","EM CONSIGNAÇÃO",IF(TODAY()&gt;M289,"ACERTO VENCIDO","EM CONSIGNAÇÃO")))))</f>
        <v/>
      </c>
      <c r="S289" s="17" t="n"/>
    </row>
    <row r="290">
      <c r="A290" s="16" t="n"/>
      <c r="B290" s="17" t="n"/>
      <c r="C290" s="17" t="n"/>
      <c r="D290" s="17" t="n"/>
      <c r="E290" s="17" t="n"/>
      <c r="F290" s="17">
        <f>IF($E290="","",IFERROR(INDEX(Produtos!$B$6:$B$305,MATCH($E290,Produtos!$A$6:$A$305,0)),"Código não cadastrado"))</f>
        <v/>
      </c>
      <c r="G290" s="18" t="n"/>
      <c r="H290" s="19">
        <f>IF($E290="","",IFERROR(INDEX(Produtos!$C$6:$C$305,MATCH($E290,Produtos!$A$6:$A$305,0)),0))</f>
        <v/>
      </c>
      <c r="I290" s="17" t="n"/>
      <c r="J290" s="17">
        <f>IF(OR($E290="",D290=""),"",IF(D290=$C$4,"5917","6917"))</f>
        <v/>
      </c>
      <c r="K290" s="18" t="n"/>
      <c r="L290" s="18" t="n"/>
      <c r="M290" s="16" t="n"/>
      <c r="N290" s="18">
        <f>IF(OR($E290="",G290=""),"",G290-N(K290)-N(L290))</f>
        <v/>
      </c>
      <c r="O290" s="19">
        <f>IF(N290="","",N290*H290)</f>
        <v/>
      </c>
      <c r="P290" s="19">
        <f>IF($E290="","",N(K290)*H290)</f>
        <v/>
      </c>
      <c r="Q290" s="17" t="n"/>
      <c r="R290" s="17">
        <f>IF(N290="","",IF(N290&lt;0,"CONFERIR",IF(N290=0,"ACERTADO",IF(M290="","EM CONSIGNAÇÃO",IF(TODAY()&gt;M290,"ACERTO VENCIDO","EM CONSIGNAÇÃO")))))</f>
        <v/>
      </c>
      <c r="S290" s="17" t="n"/>
    </row>
    <row r="291">
      <c r="A291" s="16" t="n"/>
      <c r="B291" s="17" t="n"/>
      <c r="C291" s="17" t="n"/>
      <c r="D291" s="17" t="n"/>
      <c r="E291" s="17" t="n"/>
      <c r="F291" s="17">
        <f>IF($E291="","",IFERROR(INDEX(Produtos!$B$6:$B$305,MATCH($E291,Produtos!$A$6:$A$305,0)),"Código não cadastrado"))</f>
        <v/>
      </c>
      <c r="G291" s="18" t="n"/>
      <c r="H291" s="19">
        <f>IF($E291="","",IFERROR(INDEX(Produtos!$C$6:$C$305,MATCH($E291,Produtos!$A$6:$A$305,0)),0))</f>
        <v/>
      </c>
      <c r="I291" s="17" t="n"/>
      <c r="J291" s="17">
        <f>IF(OR($E291="",D291=""),"",IF(D291=$C$4,"5917","6917"))</f>
        <v/>
      </c>
      <c r="K291" s="18" t="n"/>
      <c r="L291" s="18" t="n"/>
      <c r="M291" s="16" t="n"/>
      <c r="N291" s="18">
        <f>IF(OR($E291="",G291=""),"",G291-N(K291)-N(L291))</f>
        <v/>
      </c>
      <c r="O291" s="19">
        <f>IF(N291="","",N291*H291)</f>
        <v/>
      </c>
      <c r="P291" s="19">
        <f>IF($E291="","",N(K291)*H291)</f>
        <v/>
      </c>
      <c r="Q291" s="17" t="n"/>
      <c r="R291" s="17">
        <f>IF(N291="","",IF(N291&lt;0,"CONFERIR",IF(N291=0,"ACERTADO",IF(M291="","EM CONSIGNAÇÃO",IF(TODAY()&gt;M291,"ACERTO VENCIDO","EM CONSIGNAÇÃO")))))</f>
        <v/>
      </c>
      <c r="S291" s="17" t="n"/>
    </row>
    <row r="292">
      <c r="A292" s="16" t="n"/>
      <c r="B292" s="17" t="n"/>
      <c r="C292" s="17" t="n"/>
      <c r="D292" s="17" t="n"/>
      <c r="E292" s="17" t="n"/>
      <c r="F292" s="17">
        <f>IF($E292="","",IFERROR(INDEX(Produtos!$B$6:$B$305,MATCH($E292,Produtos!$A$6:$A$305,0)),"Código não cadastrado"))</f>
        <v/>
      </c>
      <c r="G292" s="18" t="n"/>
      <c r="H292" s="19">
        <f>IF($E292="","",IFERROR(INDEX(Produtos!$C$6:$C$305,MATCH($E292,Produtos!$A$6:$A$305,0)),0))</f>
        <v/>
      </c>
      <c r="I292" s="17" t="n"/>
      <c r="J292" s="17">
        <f>IF(OR($E292="",D292=""),"",IF(D292=$C$4,"5917","6917"))</f>
        <v/>
      </c>
      <c r="K292" s="18" t="n"/>
      <c r="L292" s="18" t="n"/>
      <c r="M292" s="16" t="n"/>
      <c r="N292" s="18">
        <f>IF(OR($E292="",G292=""),"",G292-N(K292)-N(L292))</f>
        <v/>
      </c>
      <c r="O292" s="19">
        <f>IF(N292="","",N292*H292)</f>
        <v/>
      </c>
      <c r="P292" s="19">
        <f>IF($E292="","",N(K292)*H292)</f>
        <v/>
      </c>
      <c r="Q292" s="17" t="n"/>
      <c r="R292" s="17">
        <f>IF(N292="","",IF(N292&lt;0,"CONFERIR",IF(N292=0,"ACERTADO",IF(M292="","EM CONSIGNAÇÃO",IF(TODAY()&gt;M292,"ACERTO VENCIDO","EM CONSIGNAÇÃO")))))</f>
        <v/>
      </c>
      <c r="S292" s="17" t="n"/>
    </row>
    <row r="293">
      <c r="A293" s="16" t="n"/>
      <c r="B293" s="17" t="n"/>
      <c r="C293" s="17" t="n"/>
      <c r="D293" s="17" t="n"/>
      <c r="E293" s="17" t="n"/>
      <c r="F293" s="17">
        <f>IF($E293="","",IFERROR(INDEX(Produtos!$B$6:$B$305,MATCH($E293,Produtos!$A$6:$A$305,0)),"Código não cadastrado"))</f>
        <v/>
      </c>
      <c r="G293" s="18" t="n"/>
      <c r="H293" s="19">
        <f>IF($E293="","",IFERROR(INDEX(Produtos!$C$6:$C$305,MATCH($E293,Produtos!$A$6:$A$305,0)),0))</f>
        <v/>
      </c>
      <c r="I293" s="17" t="n"/>
      <c r="J293" s="17">
        <f>IF(OR($E293="",D293=""),"",IF(D293=$C$4,"5917","6917"))</f>
        <v/>
      </c>
      <c r="K293" s="18" t="n"/>
      <c r="L293" s="18" t="n"/>
      <c r="M293" s="16" t="n"/>
      <c r="N293" s="18">
        <f>IF(OR($E293="",G293=""),"",G293-N(K293)-N(L293))</f>
        <v/>
      </c>
      <c r="O293" s="19">
        <f>IF(N293="","",N293*H293)</f>
        <v/>
      </c>
      <c r="P293" s="19">
        <f>IF($E293="","",N(K293)*H293)</f>
        <v/>
      </c>
      <c r="Q293" s="17" t="n"/>
      <c r="R293" s="17">
        <f>IF(N293="","",IF(N293&lt;0,"CONFERIR",IF(N293=0,"ACERTADO",IF(M293="","EM CONSIGNAÇÃO",IF(TODAY()&gt;M293,"ACERTO VENCIDO","EM CONSIGNAÇÃO")))))</f>
        <v/>
      </c>
      <c r="S293" s="17" t="n"/>
    </row>
    <row r="294">
      <c r="A294" s="16" t="n"/>
      <c r="B294" s="17" t="n"/>
      <c r="C294" s="17" t="n"/>
      <c r="D294" s="17" t="n"/>
      <c r="E294" s="17" t="n"/>
      <c r="F294" s="17">
        <f>IF($E294="","",IFERROR(INDEX(Produtos!$B$6:$B$305,MATCH($E294,Produtos!$A$6:$A$305,0)),"Código não cadastrado"))</f>
        <v/>
      </c>
      <c r="G294" s="18" t="n"/>
      <c r="H294" s="19">
        <f>IF($E294="","",IFERROR(INDEX(Produtos!$C$6:$C$305,MATCH($E294,Produtos!$A$6:$A$305,0)),0))</f>
        <v/>
      </c>
      <c r="I294" s="17" t="n"/>
      <c r="J294" s="17">
        <f>IF(OR($E294="",D294=""),"",IF(D294=$C$4,"5917","6917"))</f>
        <v/>
      </c>
      <c r="K294" s="18" t="n"/>
      <c r="L294" s="18" t="n"/>
      <c r="M294" s="16" t="n"/>
      <c r="N294" s="18">
        <f>IF(OR($E294="",G294=""),"",G294-N(K294)-N(L294))</f>
        <v/>
      </c>
      <c r="O294" s="19">
        <f>IF(N294="","",N294*H294)</f>
        <v/>
      </c>
      <c r="P294" s="19">
        <f>IF($E294="","",N(K294)*H294)</f>
        <v/>
      </c>
      <c r="Q294" s="17" t="n"/>
      <c r="R294" s="17">
        <f>IF(N294="","",IF(N294&lt;0,"CONFERIR",IF(N294=0,"ACERTADO",IF(M294="","EM CONSIGNAÇÃO",IF(TODAY()&gt;M294,"ACERTO VENCIDO","EM CONSIGNAÇÃO")))))</f>
        <v/>
      </c>
      <c r="S294" s="17" t="n"/>
    </row>
    <row r="295">
      <c r="A295" s="16" t="n"/>
      <c r="B295" s="17" t="n"/>
      <c r="C295" s="17" t="n"/>
      <c r="D295" s="17" t="n"/>
      <c r="E295" s="17" t="n"/>
      <c r="F295" s="17">
        <f>IF($E295="","",IFERROR(INDEX(Produtos!$B$6:$B$305,MATCH($E295,Produtos!$A$6:$A$305,0)),"Código não cadastrado"))</f>
        <v/>
      </c>
      <c r="G295" s="18" t="n"/>
      <c r="H295" s="19">
        <f>IF($E295="","",IFERROR(INDEX(Produtos!$C$6:$C$305,MATCH($E295,Produtos!$A$6:$A$305,0)),0))</f>
        <v/>
      </c>
      <c r="I295" s="17" t="n"/>
      <c r="J295" s="17">
        <f>IF(OR($E295="",D295=""),"",IF(D295=$C$4,"5917","6917"))</f>
        <v/>
      </c>
      <c r="K295" s="18" t="n"/>
      <c r="L295" s="18" t="n"/>
      <c r="M295" s="16" t="n"/>
      <c r="N295" s="18">
        <f>IF(OR($E295="",G295=""),"",G295-N(K295)-N(L295))</f>
        <v/>
      </c>
      <c r="O295" s="19">
        <f>IF(N295="","",N295*H295)</f>
        <v/>
      </c>
      <c r="P295" s="19">
        <f>IF($E295="","",N(K295)*H295)</f>
        <v/>
      </c>
      <c r="Q295" s="17" t="n"/>
      <c r="R295" s="17">
        <f>IF(N295="","",IF(N295&lt;0,"CONFERIR",IF(N295=0,"ACERTADO",IF(M295="","EM CONSIGNAÇÃO",IF(TODAY()&gt;M295,"ACERTO VENCIDO","EM CONSIGNAÇÃO")))))</f>
        <v/>
      </c>
      <c r="S295" s="17" t="n"/>
    </row>
    <row r="296">
      <c r="A296" s="16" t="n"/>
      <c r="B296" s="17" t="n"/>
      <c r="C296" s="17" t="n"/>
      <c r="D296" s="17" t="n"/>
      <c r="E296" s="17" t="n"/>
      <c r="F296" s="17">
        <f>IF($E296="","",IFERROR(INDEX(Produtos!$B$6:$B$305,MATCH($E296,Produtos!$A$6:$A$305,0)),"Código não cadastrado"))</f>
        <v/>
      </c>
      <c r="G296" s="18" t="n"/>
      <c r="H296" s="19">
        <f>IF($E296="","",IFERROR(INDEX(Produtos!$C$6:$C$305,MATCH($E296,Produtos!$A$6:$A$305,0)),0))</f>
        <v/>
      </c>
      <c r="I296" s="17" t="n"/>
      <c r="J296" s="17">
        <f>IF(OR($E296="",D296=""),"",IF(D296=$C$4,"5917","6917"))</f>
        <v/>
      </c>
      <c r="K296" s="18" t="n"/>
      <c r="L296" s="18" t="n"/>
      <c r="M296" s="16" t="n"/>
      <c r="N296" s="18">
        <f>IF(OR($E296="",G296=""),"",G296-N(K296)-N(L296))</f>
        <v/>
      </c>
      <c r="O296" s="19">
        <f>IF(N296="","",N296*H296)</f>
        <v/>
      </c>
      <c r="P296" s="19">
        <f>IF($E296="","",N(K296)*H296)</f>
        <v/>
      </c>
      <c r="Q296" s="17" t="n"/>
      <c r="R296" s="17">
        <f>IF(N296="","",IF(N296&lt;0,"CONFERIR",IF(N296=0,"ACERTADO",IF(M296="","EM CONSIGNAÇÃO",IF(TODAY()&gt;M296,"ACERTO VENCIDO","EM CONSIGNAÇÃO")))))</f>
        <v/>
      </c>
      <c r="S296" s="17" t="n"/>
    </row>
    <row r="297">
      <c r="A297" s="16" t="n"/>
      <c r="B297" s="17" t="n"/>
      <c r="C297" s="17" t="n"/>
      <c r="D297" s="17" t="n"/>
      <c r="E297" s="17" t="n"/>
      <c r="F297" s="17">
        <f>IF($E297="","",IFERROR(INDEX(Produtos!$B$6:$B$305,MATCH($E297,Produtos!$A$6:$A$305,0)),"Código não cadastrado"))</f>
        <v/>
      </c>
      <c r="G297" s="18" t="n"/>
      <c r="H297" s="19">
        <f>IF($E297="","",IFERROR(INDEX(Produtos!$C$6:$C$305,MATCH($E297,Produtos!$A$6:$A$305,0)),0))</f>
        <v/>
      </c>
      <c r="I297" s="17" t="n"/>
      <c r="J297" s="17">
        <f>IF(OR($E297="",D297=""),"",IF(D297=$C$4,"5917","6917"))</f>
        <v/>
      </c>
      <c r="K297" s="18" t="n"/>
      <c r="L297" s="18" t="n"/>
      <c r="M297" s="16" t="n"/>
      <c r="N297" s="18">
        <f>IF(OR($E297="",G297=""),"",G297-N(K297)-N(L297))</f>
        <v/>
      </c>
      <c r="O297" s="19">
        <f>IF(N297="","",N297*H297)</f>
        <v/>
      </c>
      <c r="P297" s="19">
        <f>IF($E297="","",N(K297)*H297)</f>
        <v/>
      </c>
      <c r="Q297" s="17" t="n"/>
      <c r="R297" s="17">
        <f>IF(N297="","",IF(N297&lt;0,"CONFERIR",IF(N297=0,"ACERTADO",IF(M297="","EM CONSIGNAÇÃO",IF(TODAY()&gt;M297,"ACERTO VENCIDO","EM CONSIGNAÇÃO")))))</f>
        <v/>
      </c>
      <c r="S297" s="17" t="n"/>
    </row>
    <row r="298">
      <c r="A298" s="16" t="n"/>
      <c r="B298" s="17" t="n"/>
      <c r="C298" s="17" t="n"/>
      <c r="D298" s="17" t="n"/>
      <c r="E298" s="17" t="n"/>
      <c r="F298" s="17">
        <f>IF($E298="","",IFERROR(INDEX(Produtos!$B$6:$B$305,MATCH($E298,Produtos!$A$6:$A$305,0)),"Código não cadastrado"))</f>
        <v/>
      </c>
      <c r="G298" s="18" t="n"/>
      <c r="H298" s="19">
        <f>IF($E298="","",IFERROR(INDEX(Produtos!$C$6:$C$305,MATCH($E298,Produtos!$A$6:$A$305,0)),0))</f>
        <v/>
      </c>
      <c r="I298" s="17" t="n"/>
      <c r="J298" s="17">
        <f>IF(OR($E298="",D298=""),"",IF(D298=$C$4,"5917","6917"))</f>
        <v/>
      </c>
      <c r="K298" s="18" t="n"/>
      <c r="L298" s="18" t="n"/>
      <c r="M298" s="16" t="n"/>
      <c r="N298" s="18">
        <f>IF(OR($E298="",G298=""),"",G298-N(K298)-N(L298))</f>
        <v/>
      </c>
      <c r="O298" s="19">
        <f>IF(N298="","",N298*H298)</f>
        <v/>
      </c>
      <c r="P298" s="19">
        <f>IF($E298="","",N(K298)*H298)</f>
        <v/>
      </c>
      <c r="Q298" s="17" t="n"/>
      <c r="R298" s="17">
        <f>IF(N298="","",IF(N298&lt;0,"CONFERIR",IF(N298=0,"ACERTADO",IF(M298="","EM CONSIGNAÇÃO",IF(TODAY()&gt;M298,"ACERTO VENCIDO","EM CONSIGNAÇÃO")))))</f>
        <v/>
      </c>
      <c r="S298" s="17" t="n"/>
    </row>
    <row r="299">
      <c r="A299" s="16" t="n"/>
      <c r="B299" s="17" t="n"/>
      <c r="C299" s="17" t="n"/>
      <c r="D299" s="17" t="n"/>
      <c r="E299" s="17" t="n"/>
      <c r="F299" s="17">
        <f>IF($E299="","",IFERROR(INDEX(Produtos!$B$6:$B$305,MATCH($E299,Produtos!$A$6:$A$305,0)),"Código não cadastrado"))</f>
        <v/>
      </c>
      <c r="G299" s="18" t="n"/>
      <c r="H299" s="19">
        <f>IF($E299="","",IFERROR(INDEX(Produtos!$C$6:$C$305,MATCH($E299,Produtos!$A$6:$A$305,0)),0))</f>
        <v/>
      </c>
      <c r="I299" s="17" t="n"/>
      <c r="J299" s="17">
        <f>IF(OR($E299="",D299=""),"",IF(D299=$C$4,"5917","6917"))</f>
        <v/>
      </c>
      <c r="K299" s="18" t="n"/>
      <c r="L299" s="18" t="n"/>
      <c r="M299" s="16" t="n"/>
      <c r="N299" s="18">
        <f>IF(OR($E299="",G299=""),"",G299-N(K299)-N(L299))</f>
        <v/>
      </c>
      <c r="O299" s="19">
        <f>IF(N299="","",N299*H299)</f>
        <v/>
      </c>
      <c r="P299" s="19">
        <f>IF($E299="","",N(K299)*H299)</f>
        <v/>
      </c>
      <c r="Q299" s="17" t="n"/>
      <c r="R299" s="17">
        <f>IF(N299="","",IF(N299&lt;0,"CONFERIR",IF(N299=0,"ACERTADO",IF(M299="","EM CONSIGNAÇÃO",IF(TODAY()&gt;M299,"ACERTO VENCIDO","EM CONSIGNAÇÃO")))))</f>
        <v/>
      </c>
      <c r="S299" s="17" t="n"/>
    </row>
    <row r="300">
      <c r="A300" s="16" t="n"/>
      <c r="B300" s="17" t="n"/>
      <c r="C300" s="17" t="n"/>
      <c r="D300" s="17" t="n"/>
      <c r="E300" s="17" t="n"/>
      <c r="F300" s="17">
        <f>IF($E300="","",IFERROR(INDEX(Produtos!$B$6:$B$305,MATCH($E300,Produtos!$A$6:$A$305,0)),"Código não cadastrado"))</f>
        <v/>
      </c>
      <c r="G300" s="18" t="n"/>
      <c r="H300" s="19">
        <f>IF($E300="","",IFERROR(INDEX(Produtos!$C$6:$C$305,MATCH($E300,Produtos!$A$6:$A$305,0)),0))</f>
        <v/>
      </c>
      <c r="I300" s="17" t="n"/>
      <c r="J300" s="17">
        <f>IF(OR($E300="",D300=""),"",IF(D300=$C$4,"5917","6917"))</f>
        <v/>
      </c>
      <c r="K300" s="18" t="n"/>
      <c r="L300" s="18" t="n"/>
      <c r="M300" s="16" t="n"/>
      <c r="N300" s="18">
        <f>IF(OR($E300="",G300=""),"",G300-N(K300)-N(L300))</f>
        <v/>
      </c>
      <c r="O300" s="19">
        <f>IF(N300="","",N300*H300)</f>
        <v/>
      </c>
      <c r="P300" s="19">
        <f>IF($E300="","",N(K300)*H300)</f>
        <v/>
      </c>
      <c r="Q300" s="17" t="n"/>
      <c r="R300" s="17">
        <f>IF(N300="","",IF(N300&lt;0,"CONFERIR",IF(N300=0,"ACERTADO",IF(M300="","EM CONSIGNAÇÃO",IF(TODAY()&gt;M300,"ACERTO VENCIDO","EM CONSIGNAÇÃO")))))</f>
        <v/>
      </c>
      <c r="S300" s="17" t="n"/>
    </row>
    <row r="301">
      <c r="A301" s="16" t="n"/>
      <c r="B301" s="17" t="n"/>
      <c r="C301" s="17" t="n"/>
      <c r="D301" s="17" t="n"/>
      <c r="E301" s="17" t="n"/>
      <c r="F301" s="17">
        <f>IF($E301="","",IFERROR(INDEX(Produtos!$B$6:$B$305,MATCH($E301,Produtos!$A$6:$A$305,0)),"Código não cadastrado"))</f>
        <v/>
      </c>
      <c r="G301" s="18" t="n"/>
      <c r="H301" s="19">
        <f>IF($E301="","",IFERROR(INDEX(Produtos!$C$6:$C$305,MATCH($E301,Produtos!$A$6:$A$305,0)),0))</f>
        <v/>
      </c>
      <c r="I301" s="17" t="n"/>
      <c r="J301" s="17">
        <f>IF(OR($E301="",D301=""),"",IF(D301=$C$4,"5917","6917"))</f>
        <v/>
      </c>
      <c r="K301" s="18" t="n"/>
      <c r="L301" s="18" t="n"/>
      <c r="M301" s="16" t="n"/>
      <c r="N301" s="18">
        <f>IF(OR($E301="",G301=""),"",G301-N(K301)-N(L301))</f>
        <v/>
      </c>
      <c r="O301" s="19">
        <f>IF(N301="","",N301*H301)</f>
        <v/>
      </c>
      <c r="P301" s="19">
        <f>IF($E301="","",N(K301)*H301)</f>
        <v/>
      </c>
      <c r="Q301" s="17" t="n"/>
      <c r="R301" s="17">
        <f>IF(N301="","",IF(N301&lt;0,"CONFERIR",IF(N301=0,"ACERTADO",IF(M301="","EM CONSIGNAÇÃO",IF(TODAY()&gt;M301,"ACERTO VENCIDO","EM CONSIGNAÇÃO")))))</f>
        <v/>
      </c>
      <c r="S301" s="17" t="n"/>
    </row>
    <row r="302">
      <c r="A302" s="16" t="n"/>
      <c r="B302" s="17" t="n"/>
      <c r="C302" s="17" t="n"/>
      <c r="D302" s="17" t="n"/>
      <c r="E302" s="17" t="n"/>
      <c r="F302" s="17">
        <f>IF($E302="","",IFERROR(INDEX(Produtos!$B$6:$B$305,MATCH($E302,Produtos!$A$6:$A$305,0)),"Código não cadastrado"))</f>
        <v/>
      </c>
      <c r="G302" s="18" t="n"/>
      <c r="H302" s="19">
        <f>IF($E302="","",IFERROR(INDEX(Produtos!$C$6:$C$305,MATCH($E302,Produtos!$A$6:$A$305,0)),0))</f>
        <v/>
      </c>
      <c r="I302" s="17" t="n"/>
      <c r="J302" s="17">
        <f>IF(OR($E302="",D302=""),"",IF(D302=$C$4,"5917","6917"))</f>
        <v/>
      </c>
      <c r="K302" s="18" t="n"/>
      <c r="L302" s="18" t="n"/>
      <c r="M302" s="16" t="n"/>
      <c r="N302" s="18">
        <f>IF(OR($E302="",G302=""),"",G302-N(K302)-N(L302))</f>
        <v/>
      </c>
      <c r="O302" s="19">
        <f>IF(N302="","",N302*H302)</f>
        <v/>
      </c>
      <c r="P302" s="19">
        <f>IF($E302="","",N(K302)*H302)</f>
        <v/>
      </c>
      <c r="Q302" s="17" t="n"/>
      <c r="R302" s="17">
        <f>IF(N302="","",IF(N302&lt;0,"CONFERIR",IF(N302=0,"ACERTADO",IF(M302="","EM CONSIGNAÇÃO",IF(TODAY()&gt;M302,"ACERTO VENCIDO","EM CONSIGNAÇÃO")))))</f>
        <v/>
      </c>
      <c r="S302" s="17" t="n"/>
    </row>
    <row r="303">
      <c r="A303" s="16" t="n"/>
      <c r="B303" s="17" t="n"/>
      <c r="C303" s="17" t="n"/>
      <c r="D303" s="17" t="n"/>
      <c r="E303" s="17" t="n"/>
      <c r="F303" s="17">
        <f>IF($E303="","",IFERROR(INDEX(Produtos!$B$6:$B$305,MATCH($E303,Produtos!$A$6:$A$305,0)),"Código não cadastrado"))</f>
        <v/>
      </c>
      <c r="G303" s="18" t="n"/>
      <c r="H303" s="19">
        <f>IF($E303="","",IFERROR(INDEX(Produtos!$C$6:$C$305,MATCH($E303,Produtos!$A$6:$A$305,0)),0))</f>
        <v/>
      </c>
      <c r="I303" s="17" t="n"/>
      <c r="J303" s="17">
        <f>IF(OR($E303="",D303=""),"",IF(D303=$C$4,"5917","6917"))</f>
        <v/>
      </c>
      <c r="K303" s="18" t="n"/>
      <c r="L303" s="18" t="n"/>
      <c r="M303" s="16" t="n"/>
      <c r="N303" s="18">
        <f>IF(OR($E303="",G303=""),"",G303-N(K303)-N(L303))</f>
        <v/>
      </c>
      <c r="O303" s="19">
        <f>IF(N303="","",N303*H303)</f>
        <v/>
      </c>
      <c r="P303" s="19">
        <f>IF($E303="","",N(K303)*H303)</f>
        <v/>
      </c>
      <c r="Q303" s="17" t="n"/>
      <c r="R303" s="17">
        <f>IF(N303="","",IF(N303&lt;0,"CONFERIR",IF(N303=0,"ACERTADO",IF(M303="","EM CONSIGNAÇÃO",IF(TODAY()&gt;M303,"ACERTO VENCIDO","EM CONSIGNAÇÃO")))))</f>
        <v/>
      </c>
      <c r="S303" s="17" t="n"/>
    </row>
    <row r="304">
      <c r="A304" s="16" t="n"/>
      <c r="B304" s="17" t="n"/>
      <c r="C304" s="17" t="n"/>
      <c r="D304" s="17" t="n"/>
      <c r="E304" s="17" t="n"/>
      <c r="F304" s="17">
        <f>IF($E304="","",IFERROR(INDEX(Produtos!$B$6:$B$305,MATCH($E304,Produtos!$A$6:$A$305,0)),"Código não cadastrado"))</f>
        <v/>
      </c>
      <c r="G304" s="18" t="n"/>
      <c r="H304" s="19">
        <f>IF($E304="","",IFERROR(INDEX(Produtos!$C$6:$C$305,MATCH($E304,Produtos!$A$6:$A$305,0)),0))</f>
        <v/>
      </c>
      <c r="I304" s="17" t="n"/>
      <c r="J304" s="17">
        <f>IF(OR($E304="",D304=""),"",IF(D304=$C$4,"5917","6917"))</f>
        <v/>
      </c>
      <c r="K304" s="18" t="n"/>
      <c r="L304" s="18" t="n"/>
      <c r="M304" s="16" t="n"/>
      <c r="N304" s="18">
        <f>IF(OR($E304="",G304=""),"",G304-N(K304)-N(L304))</f>
        <v/>
      </c>
      <c r="O304" s="19">
        <f>IF(N304="","",N304*H304)</f>
        <v/>
      </c>
      <c r="P304" s="19">
        <f>IF($E304="","",N(K304)*H304)</f>
        <v/>
      </c>
      <c r="Q304" s="17" t="n"/>
      <c r="R304" s="17">
        <f>IF(N304="","",IF(N304&lt;0,"CONFERIR",IF(N304=0,"ACERTADO",IF(M304="","EM CONSIGNAÇÃO",IF(TODAY()&gt;M304,"ACERTO VENCIDO","EM CONSIGNAÇÃO")))))</f>
        <v/>
      </c>
      <c r="S304" s="17" t="n"/>
    </row>
    <row r="305">
      <c r="A305" s="16" t="n"/>
      <c r="B305" s="17" t="n"/>
      <c r="C305" s="17" t="n"/>
      <c r="D305" s="17" t="n"/>
      <c r="E305" s="17" t="n"/>
      <c r="F305" s="17">
        <f>IF($E305="","",IFERROR(INDEX(Produtos!$B$6:$B$305,MATCH($E305,Produtos!$A$6:$A$305,0)),"Código não cadastrado"))</f>
        <v/>
      </c>
      <c r="G305" s="18" t="n"/>
      <c r="H305" s="19">
        <f>IF($E305="","",IFERROR(INDEX(Produtos!$C$6:$C$305,MATCH($E305,Produtos!$A$6:$A$305,0)),0))</f>
        <v/>
      </c>
      <c r="I305" s="17" t="n"/>
      <c r="J305" s="17">
        <f>IF(OR($E305="",D305=""),"",IF(D305=$C$4,"5917","6917"))</f>
        <v/>
      </c>
      <c r="K305" s="18" t="n"/>
      <c r="L305" s="18" t="n"/>
      <c r="M305" s="16" t="n"/>
      <c r="N305" s="18">
        <f>IF(OR($E305="",G305=""),"",G305-N(K305)-N(L305))</f>
        <v/>
      </c>
      <c r="O305" s="19">
        <f>IF(N305="","",N305*H305)</f>
        <v/>
      </c>
      <c r="P305" s="19">
        <f>IF($E305="","",N(K305)*H305)</f>
        <v/>
      </c>
      <c r="Q305" s="17" t="n"/>
      <c r="R305" s="17">
        <f>IF(N305="","",IF(N305&lt;0,"CONFERIR",IF(N305=0,"ACERTADO",IF(M305="","EM CONSIGNAÇÃO",IF(TODAY()&gt;M305,"ACERTO VENCIDO","EM CONSIGNAÇÃO")))))</f>
        <v/>
      </c>
      <c r="S305" s="17" t="n"/>
    </row>
    <row r="306">
      <c r="A306" s="16" t="n"/>
      <c r="B306" s="17" t="n"/>
      <c r="C306" s="17" t="n"/>
      <c r="D306" s="17" t="n"/>
      <c r="E306" s="17" t="n"/>
      <c r="F306" s="17">
        <f>IF($E306="","",IFERROR(INDEX(Produtos!$B$6:$B$305,MATCH($E306,Produtos!$A$6:$A$305,0)),"Código não cadastrado"))</f>
        <v/>
      </c>
      <c r="G306" s="18" t="n"/>
      <c r="H306" s="19">
        <f>IF($E306="","",IFERROR(INDEX(Produtos!$C$6:$C$305,MATCH($E306,Produtos!$A$6:$A$305,0)),0))</f>
        <v/>
      </c>
      <c r="I306" s="17" t="n"/>
      <c r="J306" s="17">
        <f>IF(OR($E306="",D306=""),"",IF(D306=$C$4,"5917","6917"))</f>
        <v/>
      </c>
      <c r="K306" s="18" t="n"/>
      <c r="L306" s="18" t="n"/>
      <c r="M306" s="16" t="n"/>
      <c r="N306" s="18">
        <f>IF(OR($E306="",G306=""),"",G306-N(K306)-N(L306))</f>
        <v/>
      </c>
      <c r="O306" s="19">
        <f>IF(N306="","",N306*H306)</f>
        <v/>
      </c>
      <c r="P306" s="19">
        <f>IF($E306="","",N(K306)*H306)</f>
        <v/>
      </c>
      <c r="Q306" s="17" t="n"/>
      <c r="R306" s="17">
        <f>IF(N306="","",IF(N306&lt;0,"CONFERIR",IF(N306=0,"ACERTADO",IF(M306="","EM CONSIGNAÇÃO",IF(TODAY()&gt;M306,"ACERTO VENCIDO","EM CONSIGNAÇÃO")))))</f>
        <v/>
      </c>
      <c r="S306" s="17" t="n"/>
    </row>
    <row r="307">
      <c r="A307" s="16" t="n"/>
      <c r="B307" s="17" t="n"/>
      <c r="C307" s="17" t="n"/>
      <c r="D307" s="17" t="n"/>
      <c r="E307" s="17" t="n"/>
      <c r="F307" s="17">
        <f>IF($E307="","",IFERROR(INDEX(Produtos!$B$6:$B$305,MATCH($E307,Produtos!$A$6:$A$305,0)),"Código não cadastrado"))</f>
        <v/>
      </c>
      <c r="G307" s="18" t="n"/>
      <c r="H307" s="19">
        <f>IF($E307="","",IFERROR(INDEX(Produtos!$C$6:$C$305,MATCH($E307,Produtos!$A$6:$A$305,0)),0))</f>
        <v/>
      </c>
      <c r="I307" s="17" t="n"/>
      <c r="J307" s="17">
        <f>IF(OR($E307="",D307=""),"",IF(D307=$C$4,"5917","6917"))</f>
        <v/>
      </c>
      <c r="K307" s="18" t="n"/>
      <c r="L307" s="18" t="n"/>
      <c r="M307" s="16" t="n"/>
      <c r="N307" s="18">
        <f>IF(OR($E307="",G307=""),"",G307-N(K307)-N(L307))</f>
        <v/>
      </c>
      <c r="O307" s="19">
        <f>IF(N307="","",N307*H307)</f>
        <v/>
      </c>
      <c r="P307" s="19">
        <f>IF($E307="","",N(K307)*H307)</f>
        <v/>
      </c>
      <c r="Q307" s="17" t="n"/>
      <c r="R307" s="17">
        <f>IF(N307="","",IF(N307&lt;0,"CONFERIR",IF(N307=0,"ACERTADO",IF(M307="","EM CONSIGNAÇÃO",IF(TODAY()&gt;M307,"ACERTO VENCIDO","EM CONSIGNAÇÃO")))))</f>
        <v/>
      </c>
      <c r="S307" s="17" t="n"/>
    </row>
    <row r="308">
      <c r="A308" s="16" t="n"/>
      <c r="B308" s="17" t="n"/>
      <c r="C308" s="17" t="n"/>
      <c r="D308" s="17" t="n"/>
      <c r="E308" s="17" t="n"/>
      <c r="F308" s="17">
        <f>IF($E308="","",IFERROR(INDEX(Produtos!$B$6:$B$305,MATCH($E308,Produtos!$A$6:$A$305,0)),"Código não cadastrado"))</f>
        <v/>
      </c>
      <c r="G308" s="18" t="n"/>
      <c r="H308" s="19">
        <f>IF($E308="","",IFERROR(INDEX(Produtos!$C$6:$C$305,MATCH($E308,Produtos!$A$6:$A$305,0)),0))</f>
        <v/>
      </c>
      <c r="I308" s="17" t="n"/>
      <c r="J308" s="17">
        <f>IF(OR($E308="",D308=""),"",IF(D308=$C$4,"5917","6917"))</f>
        <v/>
      </c>
      <c r="K308" s="18" t="n"/>
      <c r="L308" s="18" t="n"/>
      <c r="M308" s="16" t="n"/>
      <c r="N308" s="18">
        <f>IF(OR($E308="",G308=""),"",G308-N(K308)-N(L308))</f>
        <v/>
      </c>
      <c r="O308" s="19">
        <f>IF(N308="","",N308*H308)</f>
        <v/>
      </c>
      <c r="P308" s="19">
        <f>IF($E308="","",N(K308)*H308)</f>
        <v/>
      </c>
      <c r="Q308" s="17" t="n"/>
      <c r="R308" s="17">
        <f>IF(N308="","",IF(N308&lt;0,"CONFERIR",IF(N308=0,"ACERTADO",IF(M308="","EM CONSIGNAÇÃO",IF(TODAY()&gt;M308,"ACERTO VENCIDO","EM CONSIGNAÇÃO")))))</f>
        <v/>
      </c>
      <c r="S308" s="17" t="n"/>
    </row>
    <row r="309">
      <c r="A309" s="16" t="n"/>
      <c r="B309" s="17" t="n"/>
      <c r="C309" s="17" t="n"/>
      <c r="D309" s="17" t="n"/>
      <c r="E309" s="17" t="n"/>
      <c r="F309" s="17">
        <f>IF($E309="","",IFERROR(INDEX(Produtos!$B$6:$B$305,MATCH($E309,Produtos!$A$6:$A$305,0)),"Código não cadastrado"))</f>
        <v/>
      </c>
      <c r="G309" s="18" t="n"/>
      <c r="H309" s="19">
        <f>IF($E309="","",IFERROR(INDEX(Produtos!$C$6:$C$305,MATCH($E309,Produtos!$A$6:$A$305,0)),0))</f>
        <v/>
      </c>
      <c r="I309" s="17" t="n"/>
      <c r="J309" s="17">
        <f>IF(OR($E309="",D309=""),"",IF(D309=$C$4,"5917","6917"))</f>
        <v/>
      </c>
      <c r="K309" s="18" t="n"/>
      <c r="L309" s="18" t="n"/>
      <c r="M309" s="16" t="n"/>
      <c r="N309" s="18">
        <f>IF(OR($E309="",G309=""),"",G309-N(K309)-N(L309))</f>
        <v/>
      </c>
      <c r="O309" s="19">
        <f>IF(N309="","",N309*H309)</f>
        <v/>
      </c>
      <c r="P309" s="19">
        <f>IF($E309="","",N(K309)*H309)</f>
        <v/>
      </c>
      <c r="Q309" s="17" t="n"/>
      <c r="R309" s="17">
        <f>IF(N309="","",IF(N309&lt;0,"CONFERIR",IF(N309=0,"ACERTADO",IF(M309="","EM CONSIGNAÇÃO",IF(TODAY()&gt;M309,"ACERTO VENCIDO","EM CONSIGNAÇÃO")))))</f>
        <v/>
      </c>
      <c r="S309" s="17" t="n"/>
    </row>
    <row r="310">
      <c r="A310" s="16" t="n"/>
      <c r="B310" s="17" t="n"/>
      <c r="C310" s="17" t="n"/>
      <c r="D310" s="17" t="n"/>
      <c r="E310" s="17" t="n"/>
      <c r="F310" s="17">
        <f>IF($E310="","",IFERROR(INDEX(Produtos!$B$6:$B$305,MATCH($E310,Produtos!$A$6:$A$305,0)),"Código não cadastrado"))</f>
        <v/>
      </c>
      <c r="G310" s="18" t="n"/>
      <c r="H310" s="19">
        <f>IF($E310="","",IFERROR(INDEX(Produtos!$C$6:$C$305,MATCH($E310,Produtos!$A$6:$A$305,0)),0))</f>
        <v/>
      </c>
      <c r="I310" s="17" t="n"/>
      <c r="J310" s="17">
        <f>IF(OR($E310="",D310=""),"",IF(D310=$C$4,"5917","6917"))</f>
        <v/>
      </c>
      <c r="K310" s="18" t="n"/>
      <c r="L310" s="18" t="n"/>
      <c r="M310" s="16" t="n"/>
      <c r="N310" s="18">
        <f>IF(OR($E310="",G310=""),"",G310-N(K310)-N(L310))</f>
        <v/>
      </c>
      <c r="O310" s="19">
        <f>IF(N310="","",N310*H310)</f>
        <v/>
      </c>
      <c r="P310" s="19">
        <f>IF($E310="","",N(K310)*H310)</f>
        <v/>
      </c>
      <c r="Q310" s="17" t="n"/>
      <c r="R310" s="17">
        <f>IF(N310="","",IF(N310&lt;0,"CONFERIR",IF(N310=0,"ACERTADO",IF(M310="","EM CONSIGNAÇÃO",IF(TODAY()&gt;M310,"ACERTO VENCIDO","EM CONSIGNAÇÃO")))))</f>
        <v/>
      </c>
      <c r="S310" s="17" t="n"/>
    </row>
    <row r="311">
      <c r="A311" s="16" t="n"/>
      <c r="B311" s="17" t="n"/>
      <c r="C311" s="17" t="n"/>
      <c r="D311" s="17" t="n"/>
      <c r="E311" s="17" t="n"/>
      <c r="F311" s="17">
        <f>IF($E311="","",IFERROR(INDEX(Produtos!$B$6:$B$305,MATCH($E311,Produtos!$A$6:$A$305,0)),"Código não cadastrado"))</f>
        <v/>
      </c>
      <c r="G311" s="18" t="n"/>
      <c r="H311" s="19">
        <f>IF($E311="","",IFERROR(INDEX(Produtos!$C$6:$C$305,MATCH($E311,Produtos!$A$6:$A$305,0)),0))</f>
        <v/>
      </c>
      <c r="I311" s="17" t="n"/>
      <c r="J311" s="17">
        <f>IF(OR($E311="",D311=""),"",IF(D311=$C$4,"5917","6917"))</f>
        <v/>
      </c>
      <c r="K311" s="18" t="n"/>
      <c r="L311" s="18" t="n"/>
      <c r="M311" s="16" t="n"/>
      <c r="N311" s="18">
        <f>IF(OR($E311="",G311=""),"",G311-N(K311)-N(L311))</f>
        <v/>
      </c>
      <c r="O311" s="19">
        <f>IF(N311="","",N311*H311)</f>
        <v/>
      </c>
      <c r="P311" s="19">
        <f>IF($E311="","",N(K311)*H311)</f>
        <v/>
      </c>
      <c r="Q311" s="17" t="n"/>
      <c r="R311" s="17">
        <f>IF(N311="","",IF(N311&lt;0,"CONFERIR",IF(N311=0,"ACERTADO",IF(M311="","EM CONSIGNAÇÃO",IF(TODAY()&gt;M311,"ACERTO VENCIDO","EM CONSIGNAÇÃO")))))</f>
        <v/>
      </c>
      <c r="S311" s="17" t="n"/>
    </row>
    <row r="312">
      <c r="A312" s="16" t="n"/>
      <c r="B312" s="17" t="n"/>
      <c r="C312" s="17" t="n"/>
      <c r="D312" s="17" t="n"/>
      <c r="E312" s="17" t="n"/>
      <c r="F312" s="17">
        <f>IF($E312="","",IFERROR(INDEX(Produtos!$B$6:$B$305,MATCH($E312,Produtos!$A$6:$A$305,0)),"Código não cadastrado"))</f>
        <v/>
      </c>
      <c r="G312" s="18" t="n"/>
      <c r="H312" s="19">
        <f>IF($E312="","",IFERROR(INDEX(Produtos!$C$6:$C$305,MATCH($E312,Produtos!$A$6:$A$305,0)),0))</f>
        <v/>
      </c>
      <c r="I312" s="17" t="n"/>
      <c r="J312" s="17">
        <f>IF(OR($E312="",D312=""),"",IF(D312=$C$4,"5917","6917"))</f>
        <v/>
      </c>
      <c r="K312" s="18" t="n"/>
      <c r="L312" s="18" t="n"/>
      <c r="M312" s="16" t="n"/>
      <c r="N312" s="18">
        <f>IF(OR($E312="",G312=""),"",G312-N(K312)-N(L312))</f>
        <v/>
      </c>
      <c r="O312" s="19">
        <f>IF(N312="","",N312*H312)</f>
        <v/>
      </c>
      <c r="P312" s="19">
        <f>IF($E312="","",N(K312)*H312)</f>
        <v/>
      </c>
      <c r="Q312" s="17" t="n"/>
      <c r="R312" s="17">
        <f>IF(N312="","",IF(N312&lt;0,"CONFERIR",IF(N312=0,"ACERTADO",IF(M312="","EM CONSIGNAÇÃO",IF(TODAY()&gt;M312,"ACERTO VENCIDO","EM CONSIGNAÇÃO")))))</f>
        <v/>
      </c>
      <c r="S312" s="17" t="n"/>
    </row>
    <row r="313">
      <c r="A313" s="16" t="n"/>
      <c r="B313" s="17" t="n"/>
      <c r="C313" s="17" t="n"/>
      <c r="D313" s="17" t="n"/>
      <c r="E313" s="17" t="n"/>
      <c r="F313" s="17">
        <f>IF($E313="","",IFERROR(INDEX(Produtos!$B$6:$B$305,MATCH($E313,Produtos!$A$6:$A$305,0)),"Código não cadastrado"))</f>
        <v/>
      </c>
      <c r="G313" s="18" t="n"/>
      <c r="H313" s="19">
        <f>IF($E313="","",IFERROR(INDEX(Produtos!$C$6:$C$305,MATCH($E313,Produtos!$A$6:$A$305,0)),0))</f>
        <v/>
      </c>
      <c r="I313" s="17" t="n"/>
      <c r="J313" s="17">
        <f>IF(OR($E313="",D313=""),"",IF(D313=$C$4,"5917","6917"))</f>
        <v/>
      </c>
      <c r="K313" s="18" t="n"/>
      <c r="L313" s="18" t="n"/>
      <c r="M313" s="16" t="n"/>
      <c r="N313" s="18">
        <f>IF(OR($E313="",G313=""),"",G313-N(K313)-N(L313))</f>
        <v/>
      </c>
      <c r="O313" s="19">
        <f>IF(N313="","",N313*H313)</f>
        <v/>
      </c>
      <c r="P313" s="19">
        <f>IF($E313="","",N(K313)*H313)</f>
        <v/>
      </c>
      <c r="Q313" s="17" t="n"/>
      <c r="R313" s="17">
        <f>IF(N313="","",IF(N313&lt;0,"CONFERIR",IF(N313=0,"ACERTADO",IF(M313="","EM CONSIGNAÇÃO",IF(TODAY()&gt;M313,"ACERTO VENCIDO","EM CONSIGNAÇÃO")))))</f>
        <v/>
      </c>
      <c r="S313" s="17" t="n"/>
    </row>
    <row r="314">
      <c r="A314" s="16" t="n"/>
      <c r="B314" s="17" t="n"/>
      <c r="C314" s="17" t="n"/>
      <c r="D314" s="17" t="n"/>
      <c r="E314" s="17" t="n"/>
      <c r="F314" s="17">
        <f>IF($E314="","",IFERROR(INDEX(Produtos!$B$6:$B$305,MATCH($E314,Produtos!$A$6:$A$305,0)),"Código não cadastrado"))</f>
        <v/>
      </c>
      <c r="G314" s="18" t="n"/>
      <c r="H314" s="19">
        <f>IF($E314="","",IFERROR(INDEX(Produtos!$C$6:$C$305,MATCH($E314,Produtos!$A$6:$A$305,0)),0))</f>
        <v/>
      </c>
      <c r="I314" s="17" t="n"/>
      <c r="J314" s="17">
        <f>IF(OR($E314="",D314=""),"",IF(D314=$C$4,"5917","6917"))</f>
        <v/>
      </c>
      <c r="K314" s="18" t="n"/>
      <c r="L314" s="18" t="n"/>
      <c r="M314" s="16" t="n"/>
      <c r="N314" s="18">
        <f>IF(OR($E314="",G314=""),"",G314-N(K314)-N(L314))</f>
        <v/>
      </c>
      <c r="O314" s="19">
        <f>IF(N314="","",N314*H314)</f>
        <v/>
      </c>
      <c r="P314" s="19">
        <f>IF($E314="","",N(K314)*H314)</f>
        <v/>
      </c>
      <c r="Q314" s="17" t="n"/>
      <c r="R314" s="17">
        <f>IF(N314="","",IF(N314&lt;0,"CONFERIR",IF(N314=0,"ACERTADO",IF(M314="","EM CONSIGNAÇÃO",IF(TODAY()&gt;M314,"ACERTO VENCIDO","EM CONSIGNAÇÃO")))))</f>
        <v/>
      </c>
      <c r="S314" s="17" t="n"/>
    </row>
    <row r="315">
      <c r="A315" s="16" t="n"/>
      <c r="B315" s="17" t="n"/>
      <c r="C315" s="17" t="n"/>
      <c r="D315" s="17" t="n"/>
      <c r="E315" s="17" t="n"/>
      <c r="F315" s="17">
        <f>IF($E315="","",IFERROR(INDEX(Produtos!$B$6:$B$305,MATCH($E315,Produtos!$A$6:$A$305,0)),"Código não cadastrado"))</f>
        <v/>
      </c>
      <c r="G315" s="18" t="n"/>
      <c r="H315" s="19">
        <f>IF($E315="","",IFERROR(INDEX(Produtos!$C$6:$C$305,MATCH($E315,Produtos!$A$6:$A$305,0)),0))</f>
        <v/>
      </c>
      <c r="I315" s="17" t="n"/>
      <c r="J315" s="17">
        <f>IF(OR($E315="",D315=""),"",IF(D315=$C$4,"5917","6917"))</f>
        <v/>
      </c>
      <c r="K315" s="18" t="n"/>
      <c r="L315" s="18" t="n"/>
      <c r="M315" s="16" t="n"/>
      <c r="N315" s="18">
        <f>IF(OR($E315="",G315=""),"",G315-N(K315)-N(L315))</f>
        <v/>
      </c>
      <c r="O315" s="19">
        <f>IF(N315="","",N315*H315)</f>
        <v/>
      </c>
      <c r="P315" s="19">
        <f>IF($E315="","",N(K315)*H315)</f>
        <v/>
      </c>
      <c r="Q315" s="17" t="n"/>
      <c r="R315" s="17">
        <f>IF(N315="","",IF(N315&lt;0,"CONFERIR",IF(N315=0,"ACERTADO",IF(M315="","EM CONSIGNAÇÃO",IF(TODAY()&gt;M315,"ACERTO VENCIDO","EM CONSIGNAÇÃO")))))</f>
        <v/>
      </c>
      <c r="S315" s="17" t="n"/>
    </row>
    <row r="316">
      <c r="A316" s="16" t="n"/>
      <c r="B316" s="17" t="n"/>
      <c r="C316" s="17" t="n"/>
      <c r="D316" s="17" t="n"/>
      <c r="E316" s="17" t="n"/>
      <c r="F316" s="17">
        <f>IF($E316="","",IFERROR(INDEX(Produtos!$B$6:$B$305,MATCH($E316,Produtos!$A$6:$A$305,0)),"Código não cadastrado"))</f>
        <v/>
      </c>
      <c r="G316" s="18" t="n"/>
      <c r="H316" s="19">
        <f>IF($E316="","",IFERROR(INDEX(Produtos!$C$6:$C$305,MATCH($E316,Produtos!$A$6:$A$305,0)),0))</f>
        <v/>
      </c>
      <c r="I316" s="17" t="n"/>
      <c r="J316" s="17">
        <f>IF(OR($E316="",D316=""),"",IF(D316=$C$4,"5917","6917"))</f>
        <v/>
      </c>
      <c r="K316" s="18" t="n"/>
      <c r="L316" s="18" t="n"/>
      <c r="M316" s="16" t="n"/>
      <c r="N316" s="18">
        <f>IF(OR($E316="",G316=""),"",G316-N(K316)-N(L316))</f>
        <v/>
      </c>
      <c r="O316" s="19">
        <f>IF(N316="","",N316*H316)</f>
        <v/>
      </c>
      <c r="P316" s="19">
        <f>IF($E316="","",N(K316)*H316)</f>
        <v/>
      </c>
      <c r="Q316" s="17" t="n"/>
      <c r="R316" s="17">
        <f>IF(N316="","",IF(N316&lt;0,"CONFERIR",IF(N316=0,"ACERTADO",IF(M316="","EM CONSIGNAÇÃO",IF(TODAY()&gt;M316,"ACERTO VENCIDO","EM CONSIGNAÇÃO")))))</f>
        <v/>
      </c>
      <c r="S316" s="17" t="n"/>
    </row>
    <row r="317">
      <c r="A317" s="16" t="n"/>
      <c r="B317" s="17" t="n"/>
      <c r="C317" s="17" t="n"/>
      <c r="D317" s="17" t="n"/>
      <c r="E317" s="17" t="n"/>
      <c r="F317" s="17">
        <f>IF($E317="","",IFERROR(INDEX(Produtos!$B$6:$B$305,MATCH($E317,Produtos!$A$6:$A$305,0)),"Código não cadastrado"))</f>
        <v/>
      </c>
      <c r="G317" s="18" t="n"/>
      <c r="H317" s="19">
        <f>IF($E317="","",IFERROR(INDEX(Produtos!$C$6:$C$305,MATCH($E317,Produtos!$A$6:$A$305,0)),0))</f>
        <v/>
      </c>
      <c r="I317" s="17" t="n"/>
      <c r="J317" s="17">
        <f>IF(OR($E317="",D317=""),"",IF(D317=$C$4,"5917","6917"))</f>
        <v/>
      </c>
      <c r="K317" s="18" t="n"/>
      <c r="L317" s="18" t="n"/>
      <c r="M317" s="16" t="n"/>
      <c r="N317" s="18">
        <f>IF(OR($E317="",G317=""),"",G317-N(K317)-N(L317))</f>
        <v/>
      </c>
      <c r="O317" s="19">
        <f>IF(N317="","",N317*H317)</f>
        <v/>
      </c>
      <c r="P317" s="19">
        <f>IF($E317="","",N(K317)*H317)</f>
        <v/>
      </c>
      <c r="Q317" s="17" t="n"/>
      <c r="R317" s="17">
        <f>IF(N317="","",IF(N317&lt;0,"CONFERIR",IF(N317=0,"ACERTADO",IF(M317="","EM CONSIGNAÇÃO",IF(TODAY()&gt;M317,"ACERTO VENCIDO","EM CONSIGNAÇÃO")))))</f>
        <v/>
      </c>
      <c r="S317" s="17" t="n"/>
    </row>
    <row r="318">
      <c r="A318" s="16" t="n"/>
      <c r="B318" s="17" t="n"/>
      <c r="C318" s="17" t="n"/>
      <c r="D318" s="17" t="n"/>
      <c r="E318" s="17" t="n"/>
      <c r="F318" s="17">
        <f>IF($E318="","",IFERROR(INDEX(Produtos!$B$6:$B$305,MATCH($E318,Produtos!$A$6:$A$305,0)),"Código não cadastrado"))</f>
        <v/>
      </c>
      <c r="G318" s="18" t="n"/>
      <c r="H318" s="19">
        <f>IF($E318="","",IFERROR(INDEX(Produtos!$C$6:$C$305,MATCH($E318,Produtos!$A$6:$A$305,0)),0))</f>
        <v/>
      </c>
      <c r="I318" s="17" t="n"/>
      <c r="J318" s="17">
        <f>IF(OR($E318="",D318=""),"",IF(D318=$C$4,"5917","6917"))</f>
        <v/>
      </c>
      <c r="K318" s="18" t="n"/>
      <c r="L318" s="18" t="n"/>
      <c r="M318" s="16" t="n"/>
      <c r="N318" s="18">
        <f>IF(OR($E318="",G318=""),"",G318-N(K318)-N(L318))</f>
        <v/>
      </c>
      <c r="O318" s="19">
        <f>IF(N318="","",N318*H318)</f>
        <v/>
      </c>
      <c r="P318" s="19">
        <f>IF($E318="","",N(K318)*H318)</f>
        <v/>
      </c>
      <c r="Q318" s="17" t="n"/>
      <c r="R318" s="17">
        <f>IF(N318="","",IF(N318&lt;0,"CONFERIR",IF(N318=0,"ACERTADO",IF(M318="","EM CONSIGNAÇÃO",IF(TODAY()&gt;M318,"ACERTO VENCIDO","EM CONSIGNAÇÃO")))))</f>
        <v/>
      </c>
      <c r="S318" s="17" t="n"/>
    </row>
    <row r="319">
      <c r="A319" s="16" t="n"/>
      <c r="B319" s="17" t="n"/>
      <c r="C319" s="17" t="n"/>
      <c r="D319" s="17" t="n"/>
      <c r="E319" s="17" t="n"/>
      <c r="F319" s="17">
        <f>IF($E319="","",IFERROR(INDEX(Produtos!$B$6:$B$305,MATCH($E319,Produtos!$A$6:$A$305,0)),"Código não cadastrado"))</f>
        <v/>
      </c>
      <c r="G319" s="18" t="n"/>
      <c r="H319" s="19">
        <f>IF($E319="","",IFERROR(INDEX(Produtos!$C$6:$C$305,MATCH($E319,Produtos!$A$6:$A$305,0)),0))</f>
        <v/>
      </c>
      <c r="I319" s="17" t="n"/>
      <c r="J319" s="17">
        <f>IF(OR($E319="",D319=""),"",IF(D319=$C$4,"5917","6917"))</f>
        <v/>
      </c>
      <c r="K319" s="18" t="n"/>
      <c r="L319" s="18" t="n"/>
      <c r="M319" s="16" t="n"/>
      <c r="N319" s="18">
        <f>IF(OR($E319="",G319=""),"",G319-N(K319)-N(L319))</f>
        <v/>
      </c>
      <c r="O319" s="19">
        <f>IF(N319="","",N319*H319)</f>
        <v/>
      </c>
      <c r="P319" s="19">
        <f>IF($E319="","",N(K319)*H319)</f>
        <v/>
      </c>
      <c r="Q319" s="17" t="n"/>
      <c r="R319" s="17">
        <f>IF(N319="","",IF(N319&lt;0,"CONFERIR",IF(N319=0,"ACERTADO",IF(M319="","EM CONSIGNAÇÃO",IF(TODAY()&gt;M319,"ACERTO VENCIDO","EM CONSIGNAÇÃO")))))</f>
        <v/>
      </c>
      <c r="S319" s="17" t="n"/>
    </row>
    <row r="320">
      <c r="A320" s="16" t="n"/>
      <c r="B320" s="17" t="n"/>
      <c r="C320" s="17" t="n"/>
      <c r="D320" s="17" t="n"/>
      <c r="E320" s="17" t="n"/>
      <c r="F320" s="17">
        <f>IF($E320="","",IFERROR(INDEX(Produtos!$B$6:$B$305,MATCH($E320,Produtos!$A$6:$A$305,0)),"Código não cadastrado"))</f>
        <v/>
      </c>
      <c r="G320" s="18" t="n"/>
      <c r="H320" s="19">
        <f>IF($E320="","",IFERROR(INDEX(Produtos!$C$6:$C$305,MATCH($E320,Produtos!$A$6:$A$305,0)),0))</f>
        <v/>
      </c>
      <c r="I320" s="17" t="n"/>
      <c r="J320" s="17">
        <f>IF(OR($E320="",D320=""),"",IF(D320=$C$4,"5917","6917"))</f>
        <v/>
      </c>
      <c r="K320" s="18" t="n"/>
      <c r="L320" s="18" t="n"/>
      <c r="M320" s="16" t="n"/>
      <c r="N320" s="18">
        <f>IF(OR($E320="",G320=""),"",G320-N(K320)-N(L320))</f>
        <v/>
      </c>
      <c r="O320" s="19">
        <f>IF(N320="","",N320*H320)</f>
        <v/>
      </c>
      <c r="P320" s="19">
        <f>IF($E320="","",N(K320)*H320)</f>
        <v/>
      </c>
      <c r="Q320" s="17" t="n"/>
      <c r="R320" s="17">
        <f>IF(N320="","",IF(N320&lt;0,"CONFERIR",IF(N320=0,"ACERTADO",IF(M320="","EM CONSIGNAÇÃO",IF(TODAY()&gt;M320,"ACERTO VENCIDO","EM CONSIGNAÇÃO")))))</f>
        <v/>
      </c>
      <c r="S320" s="17" t="n"/>
    </row>
    <row r="321">
      <c r="A321" s="16" t="n"/>
      <c r="B321" s="17" t="n"/>
      <c r="C321" s="17" t="n"/>
      <c r="D321" s="17" t="n"/>
      <c r="E321" s="17" t="n"/>
      <c r="F321" s="17">
        <f>IF($E321="","",IFERROR(INDEX(Produtos!$B$6:$B$305,MATCH($E321,Produtos!$A$6:$A$305,0)),"Código não cadastrado"))</f>
        <v/>
      </c>
      <c r="G321" s="18" t="n"/>
      <c r="H321" s="19">
        <f>IF($E321="","",IFERROR(INDEX(Produtos!$C$6:$C$305,MATCH($E321,Produtos!$A$6:$A$305,0)),0))</f>
        <v/>
      </c>
      <c r="I321" s="17" t="n"/>
      <c r="J321" s="17">
        <f>IF(OR($E321="",D321=""),"",IF(D321=$C$4,"5917","6917"))</f>
        <v/>
      </c>
      <c r="K321" s="18" t="n"/>
      <c r="L321" s="18" t="n"/>
      <c r="M321" s="16" t="n"/>
      <c r="N321" s="18">
        <f>IF(OR($E321="",G321=""),"",G321-N(K321)-N(L321))</f>
        <v/>
      </c>
      <c r="O321" s="19">
        <f>IF(N321="","",N321*H321)</f>
        <v/>
      </c>
      <c r="P321" s="19">
        <f>IF($E321="","",N(K321)*H321)</f>
        <v/>
      </c>
      <c r="Q321" s="17" t="n"/>
      <c r="R321" s="17">
        <f>IF(N321="","",IF(N321&lt;0,"CONFERIR",IF(N321=0,"ACERTADO",IF(M321="","EM CONSIGNAÇÃO",IF(TODAY()&gt;M321,"ACERTO VENCIDO","EM CONSIGNAÇÃO")))))</f>
        <v/>
      </c>
      <c r="S321" s="17" t="n"/>
    </row>
    <row r="322">
      <c r="A322" s="16" t="n"/>
      <c r="B322" s="17" t="n"/>
      <c r="C322" s="17" t="n"/>
      <c r="D322" s="17" t="n"/>
      <c r="E322" s="17" t="n"/>
      <c r="F322" s="17">
        <f>IF($E322="","",IFERROR(INDEX(Produtos!$B$6:$B$305,MATCH($E322,Produtos!$A$6:$A$305,0)),"Código não cadastrado"))</f>
        <v/>
      </c>
      <c r="G322" s="18" t="n"/>
      <c r="H322" s="19">
        <f>IF($E322="","",IFERROR(INDEX(Produtos!$C$6:$C$305,MATCH($E322,Produtos!$A$6:$A$305,0)),0))</f>
        <v/>
      </c>
      <c r="I322" s="17" t="n"/>
      <c r="J322" s="17">
        <f>IF(OR($E322="",D322=""),"",IF(D322=$C$4,"5917","6917"))</f>
        <v/>
      </c>
      <c r="K322" s="18" t="n"/>
      <c r="L322" s="18" t="n"/>
      <c r="M322" s="16" t="n"/>
      <c r="N322" s="18">
        <f>IF(OR($E322="",G322=""),"",G322-N(K322)-N(L322))</f>
        <v/>
      </c>
      <c r="O322" s="19">
        <f>IF(N322="","",N322*H322)</f>
        <v/>
      </c>
      <c r="P322" s="19">
        <f>IF($E322="","",N(K322)*H322)</f>
        <v/>
      </c>
      <c r="Q322" s="17" t="n"/>
      <c r="R322" s="17">
        <f>IF(N322="","",IF(N322&lt;0,"CONFERIR",IF(N322=0,"ACERTADO",IF(M322="","EM CONSIGNAÇÃO",IF(TODAY()&gt;M322,"ACERTO VENCIDO","EM CONSIGNAÇÃO")))))</f>
        <v/>
      </c>
      <c r="S322" s="17" t="n"/>
    </row>
    <row r="323">
      <c r="A323" s="16" t="n"/>
      <c r="B323" s="17" t="n"/>
      <c r="C323" s="17" t="n"/>
      <c r="D323" s="17" t="n"/>
      <c r="E323" s="17" t="n"/>
      <c r="F323" s="17">
        <f>IF($E323="","",IFERROR(INDEX(Produtos!$B$6:$B$305,MATCH($E323,Produtos!$A$6:$A$305,0)),"Código não cadastrado"))</f>
        <v/>
      </c>
      <c r="G323" s="18" t="n"/>
      <c r="H323" s="19">
        <f>IF($E323="","",IFERROR(INDEX(Produtos!$C$6:$C$305,MATCH($E323,Produtos!$A$6:$A$305,0)),0))</f>
        <v/>
      </c>
      <c r="I323" s="17" t="n"/>
      <c r="J323" s="17">
        <f>IF(OR($E323="",D323=""),"",IF(D323=$C$4,"5917","6917"))</f>
        <v/>
      </c>
      <c r="K323" s="18" t="n"/>
      <c r="L323" s="18" t="n"/>
      <c r="M323" s="16" t="n"/>
      <c r="N323" s="18">
        <f>IF(OR($E323="",G323=""),"",G323-N(K323)-N(L323))</f>
        <v/>
      </c>
      <c r="O323" s="19">
        <f>IF(N323="","",N323*H323)</f>
        <v/>
      </c>
      <c r="P323" s="19">
        <f>IF($E323="","",N(K323)*H323)</f>
        <v/>
      </c>
      <c r="Q323" s="17" t="n"/>
      <c r="R323" s="17">
        <f>IF(N323="","",IF(N323&lt;0,"CONFERIR",IF(N323=0,"ACERTADO",IF(M323="","EM CONSIGNAÇÃO",IF(TODAY()&gt;M323,"ACERTO VENCIDO","EM CONSIGNAÇÃO")))))</f>
        <v/>
      </c>
      <c r="S323" s="17" t="n"/>
    </row>
    <row r="324">
      <c r="A324" s="16" t="n"/>
      <c r="B324" s="17" t="n"/>
      <c r="C324" s="17" t="n"/>
      <c r="D324" s="17" t="n"/>
      <c r="E324" s="17" t="n"/>
      <c r="F324" s="17">
        <f>IF($E324="","",IFERROR(INDEX(Produtos!$B$6:$B$305,MATCH($E324,Produtos!$A$6:$A$305,0)),"Código não cadastrado"))</f>
        <v/>
      </c>
      <c r="G324" s="18" t="n"/>
      <c r="H324" s="19">
        <f>IF($E324="","",IFERROR(INDEX(Produtos!$C$6:$C$305,MATCH($E324,Produtos!$A$6:$A$305,0)),0))</f>
        <v/>
      </c>
      <c r="I324" s="17" t="n"/>
      <c r="J324" s="17">
        <f>IF(OR($E324="",D324=""),"",IF(D324=$C$4,"5917","6917"))</f>
        <v/>
      </c>
      <c r="K324" s="18" t="n"/>
      <c r="L324" s="18" t="n"/>
      <c r="M324" s="16" t="n"/>
      <c r="N324" s="18">
        <f>IF(OR($E324="",G324=""),"",G324-N(K324)-N(L324))</f>
        <v/>
      </c>
      <c r="O324" s="19">
        <f>IF(N324="","",N324*H324)</f>
        <v/>
      </c>
      <c r="P324" s="19">
        <f>IF($E324="","",N(K324)*H324)</f>
        <v/>
      </c>
      <c r="Q324" s="17" t="n"/>
      <c r="R324" s="17">
        <f>IF(N324="","",IF(N324&lt;0,"CONFERIR",IF(N324=0,"ACERTADO",IF(M324="","EM CONSIGNAÇÃO",IF(TODAY()&gt;M324,"ACERTO VENCIDO","EM CONSIGNAÇÃO")))))</f>
        <v/>
      </c>
      <c r="S324" s="17" t="n"/>
    </row>
    <row r="325">
      <c r="A325" s="16" t="n"/>
      <c r="B325" s="17" t="n"/>
      <c r="C325" s="17" t="n"/>
      <c r="D325" s="17" t="n"/>
      <c r="E325" s="17" t="n"/>
      <c r="F325" s="17">
        <f>IF($E325="","",IFERROR(INDEX(Produtos!$B$6:$B$305,MATCH($E325,Produtos!$A$6:$A$305,0)),"Código não cadastrado"))</f>
        <v/>
      </c>
      <c r="G325" s="18" t="n"/>
      <c r="H325" s="19">
        <f>IF($E325="","",IFERROR(INDEX(Produtos!$C$6:$C$305,MATCH($E325,Produtos!$A$6:$A$305,0)),0))</f>
        <v/>
      </c>
      <c r="I325" s="17" t="n"/>
      <c r="J325" s="17">
        <f>IF(OR($E325="",D325=""),"",IF(D325=$C$4,"5917","6917"))</f>
        <v/>
      </c>
      <c r="K325" s="18" t="n"/>
      <c r="L325" s="18" t="n"/>
      <c r="M325" s="16" t="n"/>
      <c r="N325" s="18">
        <f>IF(OR($E325="",G325=""),"",G325-N(K325)-N(L325))</f>
        <v/>
      </c>
      <c r="O325" s="19">
        <f>IF(N325="","",N325*H325)</f>
        <v/>
      </c>
      <c r="P325" s="19">
        <f>IF($E325="","",N(K325)*H325)</f>
        <v/>
      </c>
      <c r="Q325" s="17" t="n"/>
      <c r="R325" s="17">
        <f>IF(N325="","",IF(N325&lt;0,"CONFERIR",IF(N325=0,"ACERTADO",IF(M325="","EM CONSIGNAÇÃO",IF(TODAY()&gt;M325,"ACERTO VENCIDO","EM CONSIGNAÇÃO")))))</f>
        <v/>
      </c>
      <c r="S325" s="17" t="n"/>
    </row>
    <row r="326">
      <c r="A326" s="16" t="n"/>
      <c r="B326" s="17" t="n"/>
      <c r="C326" s="17" t="n"/>
      <c r="D326" s="17" t="n"/>
      <c r="E326" s="17" t="n"/>
      <c r="F326" s="17">
        <f>IF($E326="","",IFERROR(INDEX(Produtos!$B$6:$B$305,MATCH($E326,Produtos!$A$6:$A$305,0)),"Código não cadastrado"))</f>
        <v/>
      </c>
      <c r="G326" s="18" t="n"/>
      <c r="H326" s="19">
        <f>IF($E326="","",IFERROR(INDEX(Produtos!$C$6:$C$305,MATCH($E326,Produtos!$A$6:$A$305,0)),0))</f>
        <v/>
      </c>
      <c r="I326" s="17" t="n"/>
      <c r="J326" s="17">
        <f>IF(OR($E326="",D326=""),"",IF(D326=$C$4,"5917","6917"))</f>
        <v/>
      </c>
      <c r="K326" s="18" t="n"/>
      <c r="L326" s="18" t="n"/>
      <c r="M326" s="16" t="n"/>
      <c r="N326" s="18">
        <f>IF(OR($E326="",G326=""),"",G326-N(K326)-N(L326))</f>
        <v/>
      </c>
      <c r="O326" s="19">
        <f>IF(N326="","",N326*H326)</f>
        <v/>
      </c>
      <c r="P326" s="19">
        <f>IF($E326="","",N(K326)*H326)</f>
        <v/>
      </c>
      <c r="Q326" s="17" t="n"/>
      <c r="R326" s="17">
        <f>IF(N326="","",IF(N326&lt;0,"CONFERIR",IF(N326=0,"ACERTADO",IF(M326="","EM CONSIGNAÇÃO",IF(TODAY()&gt;M326,"ACERTO VENCIDO","EM CONSIGNAÇÃO")))))</f>
        <v/>
      </c>
      <c r="S326" s="17" t="n"/>
    </row>
    <row r="327">
      <c r="A327" s="16" t="n"/>
      <c r="B327" s="17" t="n"/>
      <c r="C327" s="17" t="n"/>
      <c r="D327" s="17" t="n"/>
      <c r="E327" s="17" t="n"/>
      <c r="F327" s="17">
        <f>IF($E327="","",IFERROR(INDEX(Produtos!$B$6:$B$305,MATCH($E327,Produtos!$A$6:$A$305,0)),"Código não cadastrado"))</f>
        <v/>
      </c>
      <c r="G327" s="18" t="n"/>
      <c r="H327" s="19">
        <f>IF($E327="","",IFERROR(INDEX(Produtos!$C$6:$C$305,MATCH($E327,Produtos!$A$6:$A$305,0)),0))</f>
        <v/>
      </c>
      <c r="I327" s="17" t="n"/>
      <c r="J327" s="17">
        <f>IF(OR($E327="",D327=""),"",IF(D327=$C$4,"5917","6917"))</f>
        <v/>
      </c>
      <c r="K327" s="18" t="n"/>
      <c r="L327" s="18" t="n"/>
      <c r="M327" s="16" t="n"/>
      <c r="N327" s="18">
        <f>IF(OR($E327="",G327=""),"",G327-N(K327)-N(L327))</f>
        <v/>
      </c>
      <c r="O327" s="19">
        <f>IF(N327="","",N327*H327)</f>
        <v/>
      </c>
      <c r="P327" s="19">
        <f>IF($E327="","",N(K327)*H327)</f>
        <v/>
      </c>
      <c r="Q327" s="17" t="n"/>
      <c r="R327" s="17">
        <f>IF(N327="","",IF(N327&lt;0,"CONFERIR",IF(N327=0,"ACERTADO",IF(M327="","EM CONSIGNAÇÃO",IF(TODAY()&gt;M327,"ACERTO VENCIDO","EM CONSIGNAÇÃO")))))</f>
        <v/>
      </c>
      <c r="S327" s="17" t="n"/>
    </row>
    <row r="328">
      <c r="A328" s="16" t="n"/>
      <c r="B328" s="17" t="n"/>
      <c r="C328" s="17" t="n"/>
      <c r="D328" s="17" t="n"/>
      <c r="E328" s="17" t="n"/>
      <c r="F328" s="17">
        <f>IF($E328="","",IFERROR(INDEX(Produtos!$B$6:$B$305,MATCH($E328,Produtos!$A$6:$A$305,0)),"Código não cadastrado"))</f>
        <v/>
      </c>
      <c r="G328" s="18" t="n"/>
      <c r="H328" s="19">
        <f>IF($E328="","",IFERROR(INDEX(Produtos!$C$6:$C$305,MATCH($E328,Produtos!$A$6:$A$305,0)),0))</f>
        <v/>
      </c>
      <c r="I328" s="17" t="n"/>
      <c r="J328" s="17">
        <f>IF(OR($E328="",D328=""),"",IF(D328=$C$4,"5917","6917"))</f>
        <v/>
      </c>
      <c r="K328" s="18" t="n"/>
      <c r="L328" s="18" t="n"/>
      <c r="M328" s="16" t="n"/>
      <c r="N328" s="18">
        <f>IF(OR($E328="",G328=""),"",G328-N(K328)-N(L328))</f>
        <v/>
      </c>
      <c r="O328" s="19">
        <f>IF(N328="","",N328*H328)</f>
        <v/>
      </c>
      <c r="P328" s="19">
        <f>IF($E328="","",N(K328)*H328)</f>
        <v/>
      </c>
      <c r="Q328" s="17" t="n"/>
      <c r="R328" s="17">
        <f>IF(N328="","",IF(N328&lt;0,"CONFERIR",IF(N328=0,"ACERTADO",IF(M328="","EM CONSIGNAÇÃO",IF(TODAY()&gt;M328,"ACERTO VENCIDO","EM CONSIGNAÇÃO")))))</f>
        <v/>
      </c>
      <c r="S328" s="17" t="n"/>
    </row>
    <row r="329">
      <c r="A329" s="16" t="n"/>
      <c r="B329" s="17" t="n"/>
      <c r="C329" s="17" t="n"/>
      <c r="D329" s="17" t="n"/>
      <c r="E329" s="17" t="n"/>
      <c r="F329" s="17">
        <f>IF($E329="","",IFERROR(INDEX(Produtos!$B$6:$B$305,MATCH($E329,Produtos!$A$6:$A$305,0)),"Código não cadastrado"))</f>
        <v/>
      </c>
      <c r="G329" s="18" t="n"/>
      <c r="H329" s="19">
        <f>IF($E329="","",IFERROR(INDEX(Produtos!$C$6:$C$305,MATCH($E329,Produtos!$A$6:$A$305,0)),0))</f>
        <v/>
      </c>
      <c r="I329" s="17" t="n"/>
      <c r="J329" s="17">
        <f>IF(OR($E329="",D329=""),"",IF(D329=$C$4,"5917","6917"))</f>
        <v/>
      </c>
      <c r="K329" s="18" t="n"/>
      <c r="L329" s="18" t="n"/>
      <c r="M329" s="16" t="n"/>
      <c r="N329" s="18">
        <f>IF(OR($E329="",G329=""),"",G329-N(K329)-N(L329))</f>
        <v/>
      </c>
      <c r="O329" s="19">
        <f>IF(N329="","",N329*H329)</f>
        <v/>
      </c>
      <c r="P329" s="19">
        <f>IF($E329="","",N(K329)*H329)</f>
        <v/>
      </c>
      <c r="Q329" s="17" t="n"/>
      <c r="R329" s="17">
        <f>IF(N329="","",IF(N329&lt;0,"CONFERIR",IF(N329=0,"ACERTADO",IF(M329="","EM CONSIGNAÇÃO",IF(TODAY()&gt;M329,"ACERTO VENCIDO","EM CONSIGNAÇÃO")))))</f>
        <v/>
      </c>
      <c r="S329" s="17" t="n"/>
    </row>
    <row r="330">
      <c r="A330" s="16" t="n"/>
      <c r="B330" s="17" t="n"/>
      <c r="C330" s="17" t="n"/>
      <c r="D330" s="17" t="n"/>
      <c r="E330" s="17" t="n"/>
      <c r="F330" s="17">
        <f>IF($E330="","",IFERROR(INDEX(Produtos!$B$6:$B$305,MATCH($E330,Produtos!$A$6:$A$305,0)),"Código não cadastrado"))</f>
        <v/>
      </c>
      <c r="G330" s="18" t="n"/>
      <c r="H330" s="19">
        <f>IF($E330="","",IFERROR(INDEX(Produtos!$C$6:$C$305,MATCH($E330,Produtos!$A$6:$A$305,0)),0))</f>
        <v/>
      </c>
      <c r="I330" s="17" t="n"/>
      <c r="J330" s="17">
        <f>IF(OR($E330="",D330=""),"",IF(D330=$C$4,"5917","6917"))</f>
        <v/>
      </c>
      <c r="K330" s="18" t="n"/>
      <c r="L330" s="18" t="n"/>
      <c r="M330" s="16" t="n"/>
      <c r="N330" s="18">
        <f>IF(OR($E330="",G330=""),"",G330-N(K330)-N(L330))</f>
        <v/>
      </c>
      <c r="O330" s="19">
        <f>IF(N330="","",N330*H330)</f>
        <v/>
      </c>
      <c r="P330" s="19">
        <f>IF($E330="","",N(K330)*H330)</f>
        <v/>
      </c>
      <c r="Q330" s="17" t="n"/>
      <c r="R330" s="17">
        <f>IF(N330="","",IF(N330&lt;0,"CONFERIR",IF(N330=0,"ACERTADO",IF(M330="","EM CONSIGNAÇÃO",IF(TODAY()&gt;M330,"ACERTO VENCIDO","EM CONSIGNAÇÃO")))))</f>
        <v/>
      </c>
      <c r="S330" s="17" t="n"/>
    </row>
    <row r="331">
      <c r="A331" s="16" t="n"/>
      <c r="B331" s="17" t="n"/>
      <c r="C331" s="17" t="n"/>
      <c r="D331" s="17" t="n"/>
      <c r="E331" s="17" t="n"/>
      <c r="F331" s="17">
        <f>IF($E331="","",IFERROR(INDEX(Produtos!$B$6:$B$305,MATCH($E331,Produtos!$A$6:$A$305,0)),"Código não cadastrado"))</f>
        <v/>
      </c>
      <c r="G331" s="18" t="n"/>
      <c r="H331" s="19">
        <f>IF($E331="","",IFERROR(INDEX(Produtos!$C$6:$C$305,MATCH($E331,Produtos!$A$6:$A$305,0)),0))</f>
        <v/>
      </c>
      <c r="I331" s="17" t="n"/>
      <c r="J331" s="17">
        <f>IF(OR($E331="",D331=""),"",IF(D331=$C$4,"5917","6917"))</f>
        <v/>
      </c>
      <c r="K331" s="18" t="n"/>
      <c r="L331" s="18" t="n"/>
      <c r="M331" s="16" t="n"/>
      <c r="N331" s="18">
        <f>IF(OR($E331="",G331=""),"",G331-N(K331)-N(L331))</f>
        <v/>
      </c>
      <c r="O331" s="19">
        <f>IF(N331="","",N331*H331)</f>
        <v/>
      </c>
      <c r="P331" s="19">
        <f>IF($E331="","",N(K331)*H331)</f>
        <v/>
      </c>
      <c r="Q331" s="17" t="n"/>
      <c r="R331" s="17">
        <f>IF(N331="","",IF(N331&lt;0,"CONFERIR",IF(N331=0,"ACERTADO",IF(M331="","EM CONSIGNAÇÃO",IF(TODAY()&gt;M331,"ACERTO VENCIDO","EM CONSIGNAÇÃO")))))</f>
        <v/>
      </c>
      <c r="S331" s="17" t="n"/>
    </row>
    <row r="332">
      <c r="A332" s="16" t="n"/>
      <c r="B332" s="17" t="n"/>
      <c r="C332" s="17" t="n"/>
      <c r="D332" s="17" t="n"/>
      <c r="E332" s="17" t="n"/>
      <c r="F332" s="17">
        <f>IF($E332="","",IFERROR(INDEX(Produtos!$B$6:$B$305,MATCH($E332,Produtos!$A$6:$A$305,0)),"Código não cadastrado"))</f>
        <v/>
      </c>
      <c r="G332" s="18" t="n"/>
      <c r="H332" s="19">
        <f>IF($E332="","",IFERROR(INDEX(Produtos!$C$6:$C$305,MATCH($E332,Produtos!$A$6:$A$305,0)),0))</f>
        <v/>
      </c>
      <c r="I332" s="17" t="n"/>
      <c r="J332" s="17">
        <f>IF(OR($E332="",D332=""),"",IF(D332=$C$4,"5917","6917"))</f>
        <v/>
      </c>
      <c r="K332" s="18" t="n"/>
      <c r="L332" s="18" t="n"/>
      <c r="M332" s="16" t="n"/>
      <c r="N332" s="18">
        <f>IF(OR($E332="",G332=""),"",G332-N(K332)-N(L332))</f>
        <v/>
      </c>
      <c r="O332" s="19">
        <f>IF(N332="","",N332*H332)</f>
        <v/>
      </c>
      <c r="P332" s="19">
        <f>IF($E332="","",N(K332)*H332)</f>
        <v/>
      </c>
      <c r="Q332" s="17" t="n"/>
      <c r="R332" s="17">
        <f>IF(N332="","",IF(N332&lt;0,"CONFERIR",IF(N332=0,"ACERTADO",IF(M332="","EM CONSIGNAÇÃO",IF(TODAY()&gt;M332,"ACERTO VENCIDO","EM CONSIGNAÇÃO")))))</f>
        <v/>
      </c>
      <c r="S332" s="17" t="n"/>
    </row>
    <row r="333">
      <c r="A333" s="16" t="n"/>
      <c r="B333" s="17" t="n"/>
      <c r="C333" s="17" t="n"/>
      <c r="D333" s="17" t="n"/>
      <c r="E333" s="17" t="n"/>
      <c r="F333" s="17">
        <f>IF($E333="","",IFERROR(INDEX(Produtos!$B$6:$B$305,MATCH($E333,Produtos!$A$6:$A$305,0)),"Código não cadastrado"))</f>
        <v/>
      </c>
      <c r="G333" s="18" t="n"/>
      <c r="H333" s="19">
        <f>IF($E333="","",IFERROR(INDEX(Produtos!$C$6:$C$305,MATCH($E333,Produtos!$A$6:$A$305,0)),0))</f>
        <v/>
      </c>
      <c r="I333" s="17" t="n"/>
      <c r="J333" s="17">
        <f>IF(OR($E333="",D333=""),"",IF(D333=$C$4,"5917","6917"))</f>
        <v/>
      </c>
      <c r="K333" s="18" t="n"/>
      <c r="L333" s="18" t="n"/>
      <c r="M333" s="16" t="n"/>
      <c r="N333" s="18">
        <f>IF(OR($E333="",G333=""),"",G333-N(K333)-N(L333))</f>
        <v/>
      </c>
      <c r="O333" s="19">
        <f>IF(N333="","",N333*H333)</f>
        <v/>
      </c>
      <c r="P333" s="19">
        <f>IF($E333="","",N(K333)*H333)</f>
        <v/>
      </c>
      <c r="Q333" s="17" t="n"/>
      <c r="R333" s="17">
        <f>IF(N333="","",IF(N333&lt;0,"CONFERIR",IF(N333=0,"ACERTADO",IF(M333="","EM CONSIGNAÇÃO",IF(TODAY()&gt;M333,"ACERTO VENCIDO","EM CONSIGNAÇÃO")))))</f>
        <v/>
      </c>
      <c r="S333" s="17" t="n"/>
    </row>
    <row r="334">
      <c r="A334" s="16" t="n"/>
      <c r="B334" s="17" t="n"/>
      <c r="C334" s="17" t="n"/>
      <c r="D334" s="17" t="n"/>
      <c r="E334" s="17" t="n"/>
      <c r="F334" s="17">
        <f>IF($E334="","",IFERROR(INDEX(Produtos!$B$6:$B$305,MATCH($E334,Produtos!$A$6:$A$305,0)),"Código não cadastrado"))</f>
        <v/>
      </c>
      <c r="G334" s="18" t="n"/>
      <c r="H334" s="19">
        <f>IF($E334="","",IFERROR(INDEX(Produtos!$C$6:$C$305,MATCH($E334,Produtos!$A$6:$A$305,0)),0))</f>
        <v/>
      </c>
      <c r="I334" s="17" t="n"/>
      <c r="J334" s="17">
        <f>IF(OR($E334="",D334=""),"",IF(D334=$C$4,"5917","6917"))</f>
        <v/>
      </c>
      <c r="K334" s="18" t="n"/>
      <c r="L334" s="18" t="n"/>
      <c r="M334" s="16" t="n"/>
      <c r="N334" s="18">
        <f>IF(OR($E334="",G334=""),"",G334-N(K334)-N(L334))</f>
        <v/>
      </c>
      <c r="O334" s="19">
        <f>IF(N334="","",N334*H334)</f>
        <v/>
      </c>
      <c r="P334" s="19">
        <f>IF($E334="","",N(K334)*H334)</f>
        <v/>
      </c>
      <c r="Q334" s="17" t="n"/>
      <c r="R334" s="17">
        <f>IF(N334="","",IF(N334&lt;0,"CONFERIR",IF(N334=0,"ACERTADO",IF(M334="","EM CONSIGNAÇÃO",IF(TODAY()&gt;M334,"ACERTO VENCIDO","EM CONSIGNAÇÃO")))))</f>
        <v/>
      </c>
      <c r="S334" s="17" t="n"/>
    </row>
    <row r="335">
      <c r="A335" s="16" t="n"/>
      <c r="B335" s="17" t="n"/>
      <c r="C335" s="17" t="n"/>
      <c r="D335" s="17" t="n"/>
      <c r="E335" s="17" t="n"/>
      <c r="F335" s="17">
        <f>IF($E335="","",IFERROR(INDEX(Produtos!$B$6:$B$305,MATCH($E335,Produtos!$A$6:$A$305,0)),"Código não cadastrado"))</f>
        <v/>
      </c>
      <c r="G335" s="18" t="n"/>
      <c r="H335" s="19">
        <f>IF($E335="","",IFERROR(INDEX(Produtos!$C$6:$C$305,MATCH($E335,Produtos!$A$6:$A$305,0)),0))</f>
        <v/>
      </c>
      <c r="I335" s="17" t="n"/>
      <c r="J335" s="17">
        <f>IF(OR($E335="",D335=""),"",IF(D335=$C$4,"5917","6917"))</f>
        <v/>
      </c>
      <c r="K335" s="18" t="n"/>
      <c r="L335" s="18" t="n"/>
      <c r="M335" s="16" t="n"/>
      <c r="N335" s="18">
        <f>IF(OR($E335="",G335=""),"",G335-N(K335)-N(L335))</f>
        <v/>
      </c>
      <c r="O335" s="19">
        <f>IF(N335="","",N335*H335)</f>
        <v/>
      </c>
      <c r="P335" s="19">
        <f>IF($E335="","",N(K335)*H335)</f>
        <v/>
      </c>
      <c r="Q335" s="17" t="n"/>
      <c r="R335" s="17">
        <f>IF(N335="","",IF(N335&lt;0,"CONFERIR",IF(N335=0,"ACERTADO",IF(M335="","EM CONSIGNAÇÃO",IF(TODAY()&gt;M335,"ACERTO VENCIDO","EM CONSIGNAÇÃO")))))</f>
        <v/>
      </c>
      <c r="S335" s="17" t="n"/>
    </row>
    <row r="336">
      <c r="A336" s="16" t="n"/>
      <c r="B336" s="17" t="n"/>
      <c r="C336" s="17" t="n"/>
      <c r="D336" s="17" t="n"/>
      <c r="E336" s="17" t="n"/>
      <c r="F336" s="17">
        <f>IF($E336="","",IFERROR(INDEX(Produtos!$B$6:$B$305,MATCH($E336,Produtos!$A$6:$A$305,0)),"Código não cadastrado"))</f>
        <v/>
      </c>
      <c r="G336" s="18" t="n"/>
      <c r="H336" s="19">
        <f>IF($E336="","",IFERROR(INDEX(Produtos!$C$6:$C$305,MATCH($E336,Produtos!$A$6:$A$305,0)),0))</f>
        <v/>
      </c>
      <c r="I336" s="17" t="n"/>
      <c r="J336" s="17">
        <f>IF(OR($E336="",D336=""),"",IF(D336=$C$4,"5917","6917"))</f>
        <v/>
      </c>
      <c r="K336" s="18" t="n"/>
      <c r="L336" s="18" t="n"/>
      <c r="M336" s="16" t="n"/>
      <c r="N336" s="18">
        <f>IF(OR($E336="",G336=""),"",G336-N(K336)-N(L336))</f>
        <v/>
      </c>
      <c r="O336" s="19">
        <f>IF(N336="","",N336*H336)</f>
        <v/>
      </c>
      <c r="P336" s="19">
        <f>IF($E336="","",N(K336)*H336)</f>
        <v/>
      </c>
      <c r="Q336" s="17" t="n"/>
      <c r="R336" s="17">
        <f>IF(N336="","",IF(N336&lt;0,"CONFERIR",IF(N336=0,"ACERTADO",IF(M336="","EM CONSIGNAÇÃO",IF(TODAY()&gt;M336,"ACERTO VENCIDO","EM CONSIGNAÇÃO")))))</f>
        <v/>
      </c>
      <c r="S336" s="17" t="n"/>
    </row>
    <row r="337">
      <c r="A337" s="16" t="n"/>
      <c r="B337" s="17" t="n"/>
      <c r="C337" s="17" t="n"/>
      <c r="D337" s="17" t="n"/>
      <c r="E337" s="17" t="n"/>
      <c r="F337" s="17">
        <f>IF($E337="","",IFERROR(INDEX(Produtos!$B$6:$B$305,MATCH($E337,Produtos!$A$6:$A$305,0)),"Código não cadastrado"))</f>
        <v/>
      </c>
      <c r="G337" s="18" t="n"/>
      <c r="H337" s="19">
        <f>IF($E337="","",IFERROR(INDEX(Produtos!$C$6:$C$305,MATCH($E337,Produtos!$A$6:$A$305,0)),0))</f>
        <v/>
      </c>
      <c r="I337" s="17" t="n"/>
      <c r="J337" s="17">
        <f>IF(OR($E337="",D337=""),"",IF(D337=$C$4,"5917","6917"))</f>
        <v/>
      </c>
      <c r="K337" s="18" t="n"/>
      <c r="L337" s="18" t="n"/>
      <c r="M337" s="16" t="n"/>
      <c r="N337" s="18">
        <f>IF(OR($E337="",G337=""),"",G337-N(K337)-N(L337))</f>
        <v/>
      </c>
      <c r="O337" s="19">
        <f>IF(N337="","",N337*H337)</f>
        <v/>
      </c>
      <c r="P337" s="19">
        <f>IF($E337="","",N(K337)*H337)</f>
        <v/>
      </c>
      <c r="Q337" s="17" t="n"/>
      <c r="R337" s="17">
        <f>IF(N337="","",IF(N337&lt;0,"CONFERIR",IF(N337=0,"ACERTADO",IF(M337="","EM CONSIGNAÇÃO",IF(TODAY()&gt;M337,"ACERTO VENCIDO","EM CONSIGNAÇÃO")))))</f>
        <v/>
      </c>
      <c r="S337" s="17" t="n"/>
    </row>
    <row r="338">
      <c r="A338" s="16" t="n"/>
      <c r="B338" s="17" t="n"/>
      <c r="C338" s="17" t="n"/>
      <c r="D338" s="17" t="n"/>
      <c r="E338" s="17" t="n"/>
      <c r="F338" s="17">
        <f>IF($E338="","",IFERROR(INDEX(Produtos!$B$6:$B$305,MATCH($E338,Produtos!$A$6:$A$305,0)),"Código não cadastrado"))</f>
        <v/>
      </c>
      <c r="G338" s="18" t="n"/>
      <c r="H338" s="19">
        <f>IF($E338="","",IFERROR(INDEX(Produtos!$C$6:$C$305,MATCH($E338,Produtos!$A$6:$A$305,0)),0))</f>
        <v/>
      </c>
      <c r="I338" s="17" t="n"/>
      <c r="J338" s="17">
        <f>IF(OR($E338="",D338=""),"",IF(D338=$C$4,"5917","6917"))</f>
        <v/>
      </c>
      <c r="K338" s="18" t="n"/>
      <c r="L338" s="18" t="n"/>
      <c r="M338" s="16" t="n"/>
      <c r="N338" s="18">
        <f>IF(OR($E338="",G338=""),"",G338-N(K338)-N(L338))</f>
        <v/>
      </c>
      <c r="O338" s="19">
        <f>IF(N338="","",N338*H338)</f>
        <v/>
      </c>
      <c r="P338" s="19">
        <f>IF($E338="","",N(K338)*H338)</f>
        <v/>
      </c>
      <c r="Q338" s="17" t="n"/>
      <c r="R338" s="17">
        <f>IF(N338="","",IF(N338&lt;0,"CONFERIR",IF(N338=0,"ACERTADO",IF(M338="","EM CONSIGNAÇÃO",IF(TODAY()&gt;M338,"ACERTO VENCIDO","EM CONSIGNAÇÃO")))))</f>
        <v/>
      </c>
      <c r="S338" s="17" t="n"/>
    </row>
    <row r="339">
      <c r="A339" s="16" t="n"/>
      <c r="B339" s="17" t="n"/>
      <c r="C339" s="17" t="n"/>
      <c r="D339" s="17" t="n"/>
      <c r="E339" s="17" t="n"/>
      <c r="F339" s="17">
        <f>IF($E339="","",IFERROR(INDEX(Produtos!$B$6:$B$305,MATCH($E339,Produtos!$A$6:$A$305,0)),"Código não cadastrado"))</f>
        <v/>
      </c>
      <c r="G339" s="18" t="n"/>
      <c r="H339" s="19">
        <f>IF($E339="","",IFERROR(INDEX(Produtos!$C$6:$C$305,MATCH($E339,Produtos!$A$6:$A$305,0)),0))</f>
        <v/>
      </c>
      <c r="I339" s="17" t="n"/>
      <c r="J339" s="17">
        <f>IF(OR($E339="",D339=""),"",IF(D339=$C$4,"5917","6917"))</f>
        <v/>
      </c>
      <c r="K339" s="18" t="n"/>
      <c r="L339" s="18" t="n"/>
      <c r="M339" s="16" t="n"/>
      <c r="N339" s="18">
        <f>IF(OR($E339="",G339=""),"",G339-N(K339)-N(L339))</f>
        <v/>
      </c>
      <c r="O339" s="19">
        <f>IF(N339="","",N339*H339)</f>
        <v/>
      </c>
      <c r="P339" s="19">
        <f>IF($E339="","",N(K339)*H339)</f>
        <v/>
      </c>
      <c r="Q339" s="17" t="n"/>
      <c r="R339" s="17">
        <f>IF(N339="","",IF(N339&lt;0,"CONFERIR",IF(N339=0,"ACERTADO",IF(M339="","EM CONSIGNAÇÃO",IF(TODAY()&gt;M339,"ACERTO VENCIDO","EM CONSIGNAÇÃO")))))</f>
        <v/>
      </c>
      <c r="S339" s="17" t="n"/>
    </row>
    <row r="340">
      <c r="A340" s="16" t="n"/>
      <c r="B340" s="17" t="n"/>
      <c r="C340" s="17" t="n"/>
      <c r="D340" s="17" t="n"/>
      <c r="E340" s="17" t="n"/>
      <c r="F340" s="17">
        <f>IF($E340="","",IFERROR(INDEX(Produtos!$B$6:$B$305,MATCH($E340,Produtos!$A$6:$A$305,0)),"Código não cadastrado"))</f>
        <v/>
      </c>
      <c r="G340" s="18" t="n"/>
      <c r="H340" s="19">
        <f>IF($E340="","",IFERROR(INDEX(Produtos!$C$6:$C$305,MATCH($E340,Produtos!$A$6:$A$305,0)),0))</f>
        <v/>
      </c>
      <c r="I340" s="17" t="n"/>
      <c r="J340" s="17">
        <f>IF(OR($E340="",D340=""),"",IF(D340=$C$4,"5917","6917"))</f>
        <v/>
      </c>
      <c r="K340" s="18" t="n"/>
      <c r="L340" s="18" t="n"/>
      <c r="M340" s="16" t="n"/>
      <c r="N340" s="18">
        <f>IF(OR($E340="",G340=""),"",G340-N(K340)-N(L340))</f>
        <v/>
      </c>
      <c r="O340" s="19">
        <f>IF(N340="","",N340*H340)</f>
        <v/>
      </c>
      <c r="P340" s="19">
        <f>IF($E340="","",N(K340)*H340)</f>
        <v/>
      </c>
      <c r="Q340" s="17" t="n"/>
      <c r="R340" s="17">
        <f>IF(N340="","",IF(N340&lt;0,"CONFERIR",IF(N340=0,"ACERTADO",IF(M340="","EM CONSIGNAÇÃO",IF(TODAY()&gt;M340,"ACERTO VENCIDO","EM CONSIGNAÇÃO")))))</f>
        <v/>
      </c>
      <c r="S340" s="17" t="n"/>
    </row>
    <row r="341">
      <c r="A341" s="16" t="n"/>
      <c r="B341" s="17" t="n"/>
      <c r="C341" s="17" t="n"/>
      <c r="D341" s="17" t="n"/>
      <c r="E341" s="17" t="n"/>
      <c r="F341" s="17">
        <f>IF($E341="","",IFERROR(INDEX(Produtos!$B$6:$B$305,MATCH($E341,Produtos!$A$6:$A$305,0)),"Código não cadastrado"))</f>
        <v/>
      </c>
      <c r="G341" s="18" t="n"/>
      <c r="H341" s="19">
        <f>IF($E341="","",IFERROR(INDEX(Produtos!$C$6:$C$305,MATCH($E341,Produtos!$A$6:$A$305,0)),0))</f>
        <v/>
      </c>
      <c r="I341" s="17" t="n"/>
      <c r="J341" s="17">
        <f>IF(OR($E341="",D341=""),"",IF(D341=$C$4,"5917","6917"))</f>
        <v/>
      </c>
      <c r="K341" s="18" t="n"/>
      <c r="L341" s="18" t="n"/>
      <c r="M341" s="16" t="n"/>
      <c r="N341" s="18">
        <f>IF(OR($E341="",G341=""),"",G341-N(K341)-N(L341))</f>
        <v/>
      </c>
      <c r="O341" s="19">
        <f>IF(N341="","",N341*H341)</f>
        <v/>
      </c>
      <c r="P341" s="19">
        <f>IF($E341="","",N(K341)*H341)</f>
        <v/>
      </c>
      <c r="Q341" s="17" t="n"/>
      <c r="R341" s="17">
        <f>IF(N341="","",IF(N341&lt;0,"CONFERIR",IF(N341=0,"ACERTADO",IF(M341="","EM CONSIGNAÇÃO",IF(TODAY()&gt;M341,"ACERTO VENCIDO","EM CONSIGNAÇÃO")))))</f>
        <v/>
      </c>
      <c r="S341" s="17" t="n"/>
    </row>
    <row r="342">
      <c r="A342" s="16" t="n"/>
      <c r="B342" s="17" t="n"/>
      <c r="C342" s="17" t="n"/>
      <c r="D342" s="17" t="n"/>
      <c r="E342" s="17" t="n"/>
      <c r="F342" s="17">
        <f>IF($E342="","",IFERROR(INDEX(Produtos!$B$6:$B$305,MATCH($E342,Produtos!$A$6:$A$305,0)),"Código não cadastrado"))</f>
        <v/>
      </c>
      <c r="G342" s="18" t="n"/>
      <c r="H342" s="19">
        <f>IF($E342="","",IFERROR(INDEX(Produtos!$C$6:$C$305,MATCH($E342,Produtos!$A$6:$A$305,0)),0))</f>
        <v/>
      </c>
      <c r="I342" s="17" t="n"/>
      <c r="J342" s="17">
        <f>IF(OR($E342="",D342=""),"",IF(D342=$C$4,"5917","6917"))</f>
        <v/>
      </c>
      <c r="K342" s="18" t="n"/>
      <c r="L342" s="18" t="n"/>
      <c r="M342" s="16" t="n"/>
      <c r="N342" s="18">
        <f>IF(OR($E342="",G342=""),"",G342-N(K342)-N(L342))</f>
        <v/>
      </c>
      <c r="O342" s="19">
        <f>IF(N342="","",N342*H342)</f>
        <v/>
      </c>
      <c r="P342" s="19">
        <f>IF($E342="","",N(K342)*H342)</f>
        <v/>
      </c>
      <c r="Q342" s="17" t="n"/>
      <c r="R342" s="17">
        <f>IF(N342="","",IF(N342&lt;0,"CONFERIR",IF(N342=0,"ACERTADO",IF(M342="","EM CONSIGNAÇÃO",IF(TODAY()&gt;M342,"ACERTO VENCIDO","EM CONSIGNAÇÃO")))))</f>
        <v/>
      </c>
      <c r="S342" s="17" t="n"/>
    </row>
    <row r="343">
      <c r="A343" s="16" t="n"/>
      <c r="B343" s="17" t="n"/>
      <c r="C343" s="17" t="n"/>
      <c r="D343" s="17" t="n"/>
      <c r="E343" s="17" t="n"/>
      <c r="F343" s="17">
        <f>IF($E343="","",IFERROR(INDEX(Produtos!$B$6:$B$305,MATCH($E343,Produtos!$A$6:$A$305,0)),"Código não cadastrado"))</f>
        <v/>
      </c>
      <c r="G343" s="18" t="n"/>
      <c r="H343" s="19">
        <f>IF($E343="","",IFERROR(INDEX(Produtos!$C$6:$C$305,MATCH($E343,Produtos!$A$6:$A$305,0)),0))</f>
        <v/>
      </c>
      <c r="I343" s="17" t="n"/>
      <c r="J343" s="17">
        <f>IF(OR($E343="",D343=""),"",IF(D343=$C$4,"5917","6917"))</f>
        <v/>
      </c>
      <c r="K343" s="18" t="n"/>
      <c r="L343" s="18" t="n"/>
      <c r="M343" s="16" t="n"/>
      <c r="N343" s="18">
        <f>IF(OR($E343="",G343=""),"",G343-N(K343)-N(L343))</f>
        <v/>
      </c>
      <c r="O343" s="19">
        <f>IF(N343="","",N343*H343)</f>
        <v/>
      </c>
      <c r="P343" s="19">
        <f>IF($E343="","",N(K343)*H343)</f>
        <v/>
      </c>
      <c r="Q343" s="17" t="n"/>
      <c r="R343" s="17">
        <f>IF(N343="","",IF(N343&lt;0,"CONFERIR",IF(N343=0,"ACERTADO",IF(M343="","EM CONSIGNAÇÃO",IF(TODAY()&gt;M343,"ACERTO VENCIDO","EM CONSIGNAÇÃO")))))</f>
        <v/>
      </c>
      <c r="S343" s="17" t="n"/>
    </row>
    <row r="344">
      <c r="A344" s="16" t="n"/>
      <c r="B344" s="17" t="n"/>
      <c r="C344" s="17" t="n"/>
      <c r="D344" s="17" t="n"/>
      <c r="E344" s="17" t="n"/>
      <c r="F344" s="17">
        <f>IF($E344="","",IFERROR(INDEX(Produtos!$B$6:$B$305,MATCH($E344,Produtos!$A$6:$A$305,0)),"Código não cadastrado"))</f>
        <v/>
      </c>
      <c r="G344" s="18" t="n"/>
      <c r="H344" s="19">
        <f>IF($E344="","",IFERROR(INDEX(Produtos!$C$6:$C$305,MATCH($E344,Produtos!$A$6:$A$305,0)),0))</f>
        <v/>
      </c>
      <c r="I344" s="17" t="n"/>
      <c r="J344" s="17">
        <f>IF(OR($E344="",D344=""),"",IF(D344=$C$4,"5917","6917"))</f>
        <v/>
      </c>
      <c r="K344" s="18" t="n"/>
      <c r="L344" s="18" t="n"/>
      <c r="M344" s="16" t="n"/>
      <c r="N344" s="18">
        <f>IF(OR($E344="",G344=""),"",G344-N(K344)-N(L344))</f>
        <v/>
      </c>
      <c r="O344" s="19">
        <f>IF(N344="","",N344*H344)</f>
        <v/>
      </c>
      <c r="P344" s="19">
        <f>IF($E344="","",N(K344)*H344)</f>
        <v/>
      </c>
      <c r="Q344" s="17" t="n"/>
      <c r="R344" s="17">
        <f>IF(N344="","",IF(N344&lt;0,"CONFERIR",IF(N344=0,"ACERTADO",IF(M344="","EM CONSIGNAÇÃO",IF(TODAY()&gt;M344,"ACERTO VENCIDO","EM CONSIGNAÇÃO")))))</f>
        <v/>
      </c>
      <c r="S344" s="17" t="n"/>
    </row>
    <row r="345">
      <c r="A345" s="16" t="n"/>
      <c r="B345" s="17" t="n"/>
      <c r="C345" s="17" t="n"/>
      <c r="D345" s="17" t="n"/>
      <c r="E345" s="17" t="n"/>
      <c r="F345" s="17">
        <f>IF($E345="","",IFERROR(INDEX(Produtos!$B$6:$B$305,MATCH($E345,Produtos!$A$6:$A$305,0)),"Código não cadastrado"))</f>
        <v/>
      </c>
      <c r="G345" s="18" t="n"/>
      <c r="H345" s="19">
        <f>IF($E345="","",IFERROR(INDEX(Produtos!$C$6:$C$305,MATCH($E345,Produtos!$A$6:$A$305,0)),0))</f>
        <v/>
      </c>
      <c r="I345" s="17" t="n"/>
      <c r="J345" s="17">
        <f>IF(OR($E345="",D345=""),"",IF(D345=$C$4,"5917","6917"))</f>
        <v/>
      </c>
      <c r="K345" s="18" t="n"/>
      <c r="L345" s="18" t="n"/>
      <c r="M345" s="16" t="n"/>
      <c r="N345" s="18">
        <f>IF(OR($E345="",G345=""),"",G345-N(K345)-N(L345))</f>
        <v/>
      </c>
      <c r="O345" s="19">
        <f>IF(N345="","",N345*H345)</f>
        <v/>
      </c>
      <c r="P345" s="19">
        <f>IF($E345="","",N(K345)*H345)</f>
        <v/>
      </c>
      <c r="Q345" s="17" t="n"/>
      <c r="R345" s="17">
        <f>IF(N345="","",IF(N345&lt;0,"CONFERIR",IF(N345=0,"ACERTADO",IF(M345="","EM CONSIGNAÇÃO",IF(TODAY()&gt;M345,"ACERTO VENCIDO","EM CONSIGNAÇÃO")))))</f>
        <v/>
      </c>
      <c r="S345" s="17" t="n"/>
    </row>
    <row r="346">
      <c r="A346" s="16" t="n"/>
      <c r="B346" s="17" t="n"/>
      <c r="C346" s="17" t="n"/>
      <c r="D346" s="17" t="n"/>
      <c r="E346" s="17" t="n"/>
      <c r="F346" s="17">
        <f>IF($E346="","",IFERROR(INDEX(Produtos!$B$6:$B$305,MATCH($E346,Produtos!$A$6:$A$305,0)),"Código não cadastrado"))</f>
        <v/>
      </c>
      <c r="G346" s="18" t="n"/>
      <c r="H346" s="19">
        <f>IF($E346="","",IFERROR(INDEX(Produtos!$C$6:$C$305,MATCH($E346,Produtos!$A$6:$A$305,0)),0))</f>
        <v/>
      </c>
      <c r="I346" s="17" t="n"/>
      <c r="J346" s="17">
        <f>IF(OR($E346="",D346=""),"",IF(D346=$C$4,"5917","6917"))</f>
        <v/>
      </c>
      <c r="K346" s="18" t="n"/>
      <c r="L346" s="18" t="n"/>
      <c r="M346" s="16" t="n"/>
      <c r="N346" s="18">
        <f>IF(OR($E346="",G346=""),"",G346-N(K346)-N(L346))</f>
        <v/>
      </c>
      <c r="O346" s="19">
        <f>IF(N346="","",N346*H346)</f>
        <v/>
      </c>
      <c r="P346" s="19">
        <f>IF($E346="","",N(K346)*H346)</f>
        <v/>
      </c>
      <c r="Q346" s="17" t="n"/>
      <c r="R346" s="17">
        <f>IF(N346="","",IF(N346&lt;0,"CONFERIR",IF(N346=0,"ACERTADO",IF(M346="","EM CONSIGNAÇÃO",IF(TODAY()&gt;M346,"ACERTO VENCIDO","EM CONSIGNAÇÃO")))))</f>
        <v/>
      </c>
      <c r="S346" s="17" t="n"/>
    </row>
    <row r="347">
      <c r="A347" s="16" t="n"/>
      <c r="B347" s="17" t="n"/>
      <c r="C347" s="17" t="n"/>
      <c r="D347" s="17" t="n"/>
      <c r="E347" s="17" t="n"/>
      <c r="F347" s="17">
        <f>IF($E347="","",IFERROR(INDEX(Produtos!$B$6:$B$305,MATCH($E347,Produtos!$A$6:$A$305,0)),"Código não cadastrado"))</f>
        <v/>
      </c>
      <c r="G347" s="18" t="n"/>
      <c r="H347" s="19">
        <f>IF($E347="","",IFERROR(INDEX(Produtos!$C$6:$C$305,MATCH($E347,Produtos!$A$6:$A$305,0)),0))</f>
        <v/>
      </c>
      <c r="I347" s="17" t="n"/>
      <c r="J347" s="17">
        <f>IF(OR($E347="",D347=""),"",IF(D347=$C$4,"5917","6917"))</f>
        <v/>
      </c>
      <c r="K347" s="18" t="n"/>
      <c r="L347" s="18" t="n"/>
      <c r="M347" s="16" t="n"/>
      <c r="N347" s="18">
        <f>IF(OR($E347="",G347=""),"",G347-N(K347)-N(L347))</f>
        <v/>
      </c>
      <c r="O347" s="19">
        <f>IF(N347="","",N347*H347)</f>
        <v/>
      </c>
      <c r="P347" s="19">
        <f>IF($E347="","",N(K347)*H347)</f>
        <v/>
      </c>
      <c r="Q347" s="17" t="n"/>
      <c r="R347" s="17">
        <f>IF(N347="","",IF(N347&lt;0,"CONFERIR",IF(N347=0,"ACERTADO",IF(M347="","EM CONSIGNAÇÃO",IF(TODAY()&gt;M347,"ACERTO VENCIDO","EM CONSIGNAÇÃO")))))</f>
        <v/>
      </c>
      <c r="S347" s="17" t="n"/>
    </row>
    <row r="348">
      <c r="A348" s="16" t="n"/>
      <c r="B348" s="17" t="n"/>
      <c r="C348" s="17" t="n"/>
      <c r="D348" s="17" t="n"/>
      <c r="E348" s="17" t="n"/>
      <c r="F348" s="17">
        <f>IF($E348="","",IFERROR(INDEX(Produtos!$B$6:$B$305,MATCH($E348,Produtos!$A$6:$A$305,0)),"Código não cadastrado"))</f>
        <v/>
      </c>
      <c r="G348" s="18" t="n"/>
      <c r="H348" s="19">
        <f>IF($E348="","",IFERROR(INDEX(Produtos!$C$6:$C$305,MATCH($E348,Produtos!$A$6:$A$305,0)),0))</f>
        <v/>
      </c>
      <c r="I348" s="17" t="n"/>
      <c r="J348" s="17">
        <f>IF(OR($E348="",D348=""),"",IF(D348=$C$4,"5917","6917"))</f>
        <v/>
      </c>
      <c r="K348" s="18" t="n"/>
      <c r="L348" s="18" t="n"/>
      <c r="M348" s="16" t="n"/>
      <c r="N348" s="18">
        <f>IF(OR($E348="",G348=""),"",G348-N(K348)-N(L348))</f>
        <v/>
      </c>
      <c r="O348" s="19">
        <f>IF(N348="","",N348*H348)</f>
        <v/>
      </c>
      <c r="P348" s="19">
        <f>IF($E348="","",N(K348)*H348)</f>
        <v/>
      </c>
      <c r="Q348" s="17" t="n"/>
      <c r="R348" s="17">
        <f>IF(N348="","",IF(N348&lt;0,"CONFERIR",IF(N348=0,"ACERTADO",IF(M348="","EM CONSIGNAÇÃO",IF(TODAY()&gt;M348,"ACERTO VENCIDO","EM CONSIGNAÇÃO")))))</f>
        <v/>
      </c>
      <c r="S348" s="17" t="n"/>
    </row>
    <row r="349">
      <c r="A349" s="16" t="n"/>
      <c r="B349" s="17" t="n"/>
      <c r="C349" s="17" t="n"/>
      <c r="D349" s="17" t="n"/>
      <c r="E349" s="17" t="n"/>
      <c r="F349" s="17">
        <f>IF($E349="","",IFERROR(INDEX(Produtos!$B$6:$B$305,MATCH($E349,Produtos!$A$6:$A$305,0)),"Código não cadastrado"))</f>
        <v/>
      </c>
      <c r="G349" s="18" t="n"/>
      <c r="H349" s="19">
        <f>IF($E349="","",IFERROR(INDEX(Produtos!$C$6:$C$305,MATCH($E349,Produtos!$A$6:$A$305,0)),0))</f>
        <v/>
      </c>
      <c r="I349" s="17" t="n"/>
      <c r="J349" s="17">
        <f>IF(OR($E349="",D349=""),"",IF(D349=$C$4,"5917","6917"))</f>
        <v/>
      </c>
      <c r="K349" s="18" t="n"/>
      <c r="L349" s="18" t="n"/>
      <c r="M349" s="16" t="n"/>
      <c r="N349" s="18">
        <f>IF(OR($E349="",G349=""),"",G349-N(K349)-N(L349))</f>
        <v/>
      </c>
      <c r="O349" s="19">
        <f>IF(N349="","",N349*H349)</f>
        <v/>
      </c>
      <c r="P349" s="19">
        <f>IF($E349="","",N(K349)*H349)</f>
        <v/>
      </c>
      <c r="Q349" s="17" t="n"/>
      <c r="R349" s="17">
        <f>IF(N349="","",IF(N349&lt;0,"CONFERIR",IF(N349=0,"ACERTADO",IF(M349="","EM CONSIGNAÇÃO",IF(TODAY()&gt;M349,"ACERTO VENCIDO","EM CONSIGNAÇÃO")))))</f>
        <v/>
      </c>
      <c r="S349" s="17" t="n"/>
    </row>
    <row r="350">
      <c r="A350" s="16" t="n"/>
      <c r="B350" s="17" t="n"/>
      <c r="C350" s="17" t="n"/>
      <c r="D350" s="17" t="n"/>
      <c r="E350" s="17" t="n"/>
      <c r="F350" s="17">
        <f>IF($E350="","",IFERROR(INDEX(Produtos!$B$6:$B$305,MATCH($E350,Produtos!$A$6:$A$305,0)),"Código não cadastrado"))</f>
        <v/>
      </c>
      <c r="G350" s="18" t="n"/>
      <c r="H350" s="19">
        <f>IF($E350="","",IFERROR(INDEX(Produtos!$C$6:$C$305,MATCH($E350,Produtos!$A$6:$A$305,0)),0))</f>
        <v/>
      </c>
      <c r="I350" s="17" t="n"/>
      <c r="J350" s="17">
        <f>IF(OR($E350="",D350=""),"",IF(D350=$C$4,"5917","6917"))</f>
        <v/>
      </c>
      <c r="K350" s="18" t="n"/>
      <c r="L350" s="18" t="n"/>
      <c r="M350" s="16" t="n"/>
      <c r="N350" s="18">
        <f>IF(OR($E350="",G350=""),"",G350-N(K350)-N(L350))</f>
        <v/>
      </c>
      <c r="O350" s="19">
        <f>IF(N350="","",N350*H350)</f>
        <v/>
      </c>
      <c r="P350" s="19">
        <f>IF($E350="","",N(K350)*H350)</f>
        <v/>
      </c>
      <c r="Q350" s="17" t="n"/>
      <c r="R350" s="17">
        <f>IF(N350="","",IF(N350&lt;0,"CONFERIR",IF(N350=0,"ACERTADO",IF(M350="","EM CONSIGNAÇÃO",IF(TODAY()&gt;M350,"ACERTO VENCIDO","EM CONSIGNAÇÃO")))))</f>
        <v/>
      </c>
      <c r="S350" s="17" t="n"/>
    </row>
    <row r="351">
      <c r="A351" s="16" t="n"/>
      <c r="B351" s="17" t="n"/>
      <c r="C351" s="17" t="n"/>
      <c r="D351" s="17" t="n"/>
      <c r="E351" s="17" t="n"/>
      <c r="F351" s="17">
        <f>IF($E351="","",IFERROR(INDEX(Produtos!$B$6:$B$305,MATCH($E351,Produtos!$A$6:$A$305,0)),"Código não cadastrado"))</f>
        <v/>
      </c>
      <c r="G351" s="18" t="n"/>
      <c r="H351" s="19">
        <f>IF($E351="","",IFERROR(INDEX(Produtos!$C$6:$C$305,MATCH($E351,Produtos!$A$6:$A$305,0)),0))</f>
        <v/>
      </c>
      <c r="I351" s="17" t="n"/>
      <c r="J351" s="17">
        <f>IF(OR($E351="",D351=""),"",IF(D351=$C$4,"5917","6917"))</f>
        <v/>
      </c>
      <c r="K351" s="18" t="n"/>
      <c r="L351" s="18" t="n"/>
      <c r="M351" s="16" t="n"/>
      <c r="N351" s="18">
        <f>IF(OR($E351="",G351=""),"",G351-N(K351)-N(L351))</f>
        <v/>
      </c>
      <c r="O351" s="19">
        <f>IF(N351="","",N351*H351)</f>
        <v/>
      </c>
      <c r="P351" s="19">
        <f>IF($E351="","",N(K351)*H351)</f>
        <v/>
      </c>
      <c r="Q351" s="17" t="n"/>
      <c r="R351" s="17">
        <f>IF(N351="","",IF(N351&lt;0,"CONFERIR",IF(N351=0,"ACERTADO",IF(M351="","EM CONSIGNAÇÃO",IF(TODAY()&gt;M351,"ACERTO VENCIDO","EM CONSIGNAÇÃO")))))</f>
        <v/>
      </c>
      <c r="S351" s="17" t="n"/>
    </row>
    <row r="352">
      <c r="A352" s="16" t="n"/>
      <c r="B352" s="17" t="n"/>
      <c r="C352" s="17" t="n"/>
      <c r="D352" s="17" t="n"/>
      <c r="E352" s="17" t="n"/>
      <c r="F352" s="17">
        <f>IF($E352="","",IFERROR(INDEX(Produtos!$B$6:$B$305,MATCH($E352,Produtos!$A$6:$A$305,0)),"Código não cadastrado"))</f>
        <v/>
      </c>
      <c r="G352" s="18" t="n"/>
      <c r="H352" s="19">
        <f>IF($E352="","",IFERROR(INDEX(Produtos!$C$6:$C$305,MATCH($E352,Produtos!$A$6:$A$305,0)),0))</f>
        <v/>
      </c>
      <c r="I352" s="17" t="n"/>
      <c r="J352" s="17">
        <f>IF(OR($E352="",D352=""),"",IF(D352=$C$4,"5917","6917"))</f>
        <v/>
      </c>
      <c r="K352" s="18" t="n"/>
      <c r="L352" s="18" t="n"/>
      <c r="M352" s="16" t="n"/>
      <c r="N352" s="18">
        <f>IF(OR($E352="",G352=""),"",G352-N(K352)-N(L352))</f>
        <v/>
      </c>
      <c r="O352" s="19">
        <f>IF(N352="","",N352*H352)</f>
        <v/>
      </c>
      <c r="P352" s="19">
        <f>IF($E352="","",N(K352)*H352)</f>
        <v/>
      </c>
      <c r="Q352" s="17" t="n"/>
      <c r="R352" s="17">
        <f>IF(N352="","",IF(N352&lt;0,"CONFERIR",IF(N352=0,"ACERTADO",IF(M352="","EM CONSIGNAÇÃO",IF(TODAY()&gt;M352,"ACERTO VENCIDO","EM CONSIGNAÇÃO")))))</f>
        <v/>
      </c>
      <c r="S352" s="17" t="n"/>
    </row>
    <row r="353">
      <c r="A353" s="16" t="n"/>
      <c r="B353" s="17" t="n"/>
      <c r="C353" s="17" t="n"/>
      <c r="D353" s="17" t="n"/>
      <c r="E353" s="17" t="n"/>
      <c r="F353" s="17">
        <f>IF($E353="","",IFERROR(INDEX(Produtos!$B$6:$B$305,MATCH($E353,Produtos!$A$6:$A$305,0)),"Código não cadastrado"))</f>
        <v/>
      </c>
      <c r="G353" s="18" t="n"/>
      <c r="H353" s="19">
        <f>IF($E353="","",IFERROR(INDEX(Produtos!$C$6:$C$305,MATCH($E353,Produtos!$A$6:$A$305,0)),0))</f>
        <v/>
      </c>
      <c r="I353" s="17" t="n"/>
      <c r="J353" s="17">
        <f>IF(OR($E353="",D353=""),"",IF(D353=$C$4,"5917","6917"))</f>
        <v/>
      </c>
      <c r="K353" s="18" t="n"/>
      <c r="L353" s="18" t="n"/>
      <c r="M353" s="16" t="n"/>
      <c r="N353" s="18">
        <f>IF(OR($E353="",G353=""),"",G353-N(K353)-N(L353))</f>
        <v/>
      </c>
      <c r="O353" s="19">
        <f>IF(N353="","",N353*H353)</f>
        <v/>
      </c>
      <c r="P353" s="19">
        <f>IF($E353="","",N(K353)*H353)</f>
        <v/>
      </c>
      <c r="Q353" s="17" t="n"/>
      <c r="R353" s="17">
        <f>IF(N353="","",IF(N353&lt;0,"CONFERIR",IF(N353=0,"ACERTADO",IF(M353="","EM CONSIGNAÇÃO",IF(TODAY()&gt;M353,"ACERTO VENCIDO","EM CONSIGNAÇÃO")))))</f>
        <v/>
      </c>
      <c r="S353" s="17" t="n"/>
    </row>
    <row r="354">
      <c r="A354" s="16" t="n"/>
      <c r="B354" s="17" t="n"/>
      <c r="C354" s="17" t="n"/>
      <c r="D354" s="17" t="n"/>
      <c r="E354" s="17" t="n"/>
      <c r="F354" s="17">
        <f>IF($E354="","",IFERROR(INDEX(Produtos!$B$6:$B$305,MATCH($E354,Produtos!$A$6:$A$305,0)),"Código não cadastrado"))</f>
        <v/>
      </c>
      <c r="G354" s="18" t="n"/>
      <c r="H354" s="19">
        <f>IF($E354="","",IFERROR(INDEX(Produtos!$C$6:$C$305,MATCH($E354,Produtos!$A$6:$A$305,0)),0))</f>
        <v/>
      </c>
      <c r="I354" s="17" t="n"/>
      <c r="J354" s="17">
        <f>IF(OR($E354="",D354=""),"",IF(D354=$C$4,"5917","6917"))</f>
        <v/>
      </c>
      <c r="K354" s="18" t="n"/>
      <c r="L354" s="18" t="n"/>
      <c r="M354" s="16" t="n"/>
      <c r="N354" s="18">
        <f>IF(OR($E354="",G354=""),"",G354-N(K354)-N(L354))</f>
        <v/>
      </c>
      <c r="O354" s="19">
        <f>IF(N354="","",N354*H354)</f>
        <v/>
      </c>
      <c r="P354" s="19">
        <f>IF($E354="","",N(K354)*H354)</f>
        <v/>
      </c>
      <c r="Q354" s="17" t="n"/>
      <c r="R354" s="17">
        <f>IF(N354="","",IF(N354&lt;0,"CONFERIR",IF(N354=0,"ACERTADO",IF(M354="","EM CONSIGNAÇÃO",IF(TODAY()&gt;M354,"ACERTO VENCIDO","EM CONSIGNAÇÃO")))))</f>
        <v/>
      </c>
      <c r="S354" s="17" t="n"/>
    </row>
    <row r="355">
      <c r="A355" s="16" t="n"/>
      <c r="B355" s="17" t="n"/>
      <c r="C355" s="17" t="n"/>
      <c r="D355" s="17" t="n"/>
      <c r="E355" s="17" t="n"/>
      <c r="F355" s="17">
        <f>IF($E355="","",IFERROR(INDEX(Produtos!$B$6:$B$305,MATCH($E355,Produtos!$A$6:$A$305,0)),"Código não cadastrado"))</f>
        <v/>
      </c>
      <c r="G355" s="18" t="n"/>
      <c r="H355" s="19">
        <f>IF($E355="","",IFERROR(INDEX(Produtos!$C$6:$C$305,MATCH($E355,Produtos!$A$6:$A$305,0)),0))</f>
        <v/>
      </c>
      <c r="I355" s="17" t="n"/>
      <c r="J355" s="17">
        <f>IF(OR($E355="",D355=""),"",IF(D355=$C$4,"5917","6917"))</f>
        <v/>
      </c>
      <c r="K355" s="18" t="n"/>
      <c r="L355" s="18" t="n"/>
      <c r="M355" s="16" t="n"/>
      <c r="N355" s="18">
        <f>IF(OR($E355="",G355=""),"",G355-N(K355)-N(L355))</f>
        <v/>
      </c>
      <c r="O355" s="19">
        <f>IF(N355="","",N355*H355)</f>
        <v/>
      </c>
      <c r="P355" s="19">
        <f>IF($E355="","",N(K355)*H355)</f>
        <v/>
      </c>
      <c r="Q355" s="17" t="n"/>
      <c r="R355" s="17">
        <f>IF(N355="","",IF(N355&lt;0,"CONFERIR",IF(N355=0,"ACERTADO",IF(M355="","EM CONSIGNAÇÃO",IF(TODAY()&gt;M355,"ACERTO VENCIDO","EM CONSIGNAÇÃO")))))</f>
        <v/>
      </c>
      <c r="S355" s="17" t="n"/>
    </row>
    <row r="356">
      <c r="A356" s="16" t="n"/>
      <c r="B356" s="17" t="n"/>
      <c r="C356" s="17" t="n"/>
      <c r="D356" s="17" t="n"/>
      <c r="E356" s="17" t="n"/>
      <c r="F356" s="17">
        <f>IF($E356="","",IFERROR(INDEX(Produtos!$B$6:$B$305,MATCH($E356,Produtos!$A$6:$A$305,0)),"Código não cadastrado"))</f>
        <v/>
      </c>
      <c r="G356" s="18" t="n"/>
      <c r="H356" s="19">
        <f>IF($E356="","",IFERROR(INDEX(Produtos!$C$6:$C$305,MATCH($E356,Produtos!$A$6:$A$305,0)),0))</f>
        <v/>
      </c>
      <c r="I356" s="17" t="n"/>
      <c r="J356" s="17">
        <f>IF(OR($E356="",D356=""),"",IF(D356=$C$4,"5917","6917"))</f>
        <v/>
      </c>
      <c r="K356" s="18" t="n"/>
      <c r="L356" s="18" t="n"/>
      <c r="M356" s="16" t="n"/>
      <c r="N356" s="18">
        <f>IF(OR($E356="",G356=""),"",G356-N(K356)-N(L356))</f>
        <v/>
      </c>
      <c r="O356" s="19">
        <f>IF(N356="","",N356*H356)</f>
        <v/>
      </c>
      <c r="P356" s="19">
        <f>IF($E356="","",N(K356)*H356)</f>
        <v/>
      </c>
      <c r="Q356" s="17" t="n"/>
      <c r="R356" s="17">
        <f>IF(N356="","",IF(N356&lt;0,"CONFERIR",IF(N356=0,"ACERTADO",IF(M356="","EM CONSIGNAÇÃO",IF(TODAY()&gt;M356,"ACERTO VENCIDO","EM CONSIGNAÇÃO")))))</f>
        <v/>
      </c>
      <c r="S356" s="17" t="n"/>
    </row>
    <row r="357">
      <c r="A357" s="16" t="n"/>
      <c r="B357" s="17" t="n"/>
      <c r="C357" s="17" t="n"/>
      <c r="D357" s="17" t="n"/>
      <c r="E357" s="17" t="n"/>
      <c r="F357" s="17">
        <f>IF($E357="","",IFERROR(INDEX(Produtos!$B$6:$B$305,MATCH($E357,Produtos!$A$6:$A$305,0)),"Código não cadastrado"))</f>
        <v/>
      </c>
      <c r="G357" s="18" t="n"/>
      <c r="H357" s="19">
        <f>IF($E357="","",IFERROR(INDEX(Produtos!$C$6:$C$305,MATCH($E357,Produtos!$A$6:$A$305,0)),0))</f>
        <v/>
      </c>
      <c r="I357" s="17" t="n"/>
      <c r="J357" s="17">
        <f>IF(OR($E357="",D357=""),"",IF(D357=$C$4,"5917","6917"))</f>
        <v/>
      </c>
      <c r="K357" s="18" t="n"/>
      <c r="L357" s="18" t="n"/>
      <c r="M357" s="16" t="n"/>
      <c r="N357" s="18">
        <f>IF(OR($E357="",G357=""),"",G357-N(K357)-N(L357))</f>
        <v/>
      </c>
      <c r="O357" s="19">
        <f>IF(N357="","",N357*H357)</f>
        <v/>
      </c>
      <c r="P357" s="19">
        <f>IF($E357="","",N(K357)*H357)</f>
        <v/>
      </c>
      <c r="Q357" s="17" t="n"/>
      <c r="R357" s="17">
        <f>IF(N357="","",IF(N357&lt;0,"CONFERIR",IF(N357=0,"ACERTADO",IF(M357="","EM CONSIGNAÇÃO",IF(TODAY()&gt;M357,"ACERTO VENCIDO","EM CONSIGNAÇÃO")))))</f>
        <v/>
      </c>
      <c r="S357" s="17" t="n"/>
    </row>
    <row r="358">
      <c r="A358" s="16" t="n"/>
      <c r="B358" s="17" t="n"/>
      <c r="C358" s="17" t="n"/>
      <c r="D358" s="17" t="n"/>
      <c r="E358" s="17" t="n"/>
      <c r="F358" s="17">
        <f>IF($E358="","",IFERROR(INDEX(Produtos!$B$6:$B$305,MATCH($E358,Produtos!$A$6:$A$305,0)),"Código não cadastrado"))</f>
        <v/>
      </c>
      <c r="G358" s="18" t="n"/>
      <c r="H358" s="19">
        <f>IF($E358="","",IFERROR(INDEX(Produtos!$C$6:$C$305,MATCH($E358,Produtos!$A$6:$A$305,0)),0))</f>
        <v/>
      </c>
      <c r="I358" s="17" t="n"/>
      <c r="J358" s="17">
        <f>IF(OR($E358="",D358=""),"",IF(D358=$C$4,"5917","6917"))</f>
        <v/>
      </c>
      <c r="K358" s="18" t="n"/>
      <c r="L358" s="18" t="n"/>
      <c r="M358" s="16" t="n"/>
      <c r="N358" s="18">
        <f>IF(OR($E358="",G358=""),"",G358-N(K358)-N(L358))</f>
        <v/>
      </c>
      <c r="O358" s="19">
        <f>IF(N358="","",N358*H358)</f>
        <v/>
      </c>
      <c r="P358" s="19">
        <f>IF($E358="","",N(K358)*H358)</f>
        <v/>
      </c>
      <c r="Q358" s="17" t="n"/>
      <c r="R358" s="17">
        <f>IF(N358="","",IF(N358&lt;0,"CONFERIR",IF(N358=0,"ACERTADO",IF(M358="","EM CONSIGNAÇÃO",IF(TODAY()&gt;M358,"ACERTO VENCIDO","EM CONSIGNAÇÃO")))))</f>
        <v/>
      </c>
      <c r="S358" s="17" t="n"/>
    </row>
    <row r="359">
      <c r="A359" s="16" t="n"/>
      <c r="B359" s="17" t="n"/>
      <c r="C359" s="17" t="n"/>
      <c r="D359" s="17" t="n"/>
      <c r="E359" s="17" t="n"/>
      <c r="F359" s="17">
        <f>IF($E359="","",IFERROR(INDEX(Produtos!$B$6:$B$305,MATCH($E359,Produtos!$A$6:$A$305,0)),"Código não cadastrado"))</f>
        <v/>
      </c>
      <c r="G359" s="18" t="n"/>
      <c r="H359" s="19">
        <f>IF($E359="","",IFERROR(INDEX(Produtos!$C$6:$C$305,MATCH($E359,Produtos!$A$6:$A$305,0)),0))</f>
        <v/>
      </c>
      <c r="I359" s="17" t="n"/>
      <c r="J359" s="17">
        <f>IF(OR($E359="",D359=""),"",IF(D359=$C$4,"5917","6917"))</f>
        <v/>
      </c>
      <c r="K359" s="18" t="n"/>
      <c r="L359" s="18" t="n"/>
      <c r="M359" s="16" t="n"/>
      <c r="N359" s="18">
        <f>IF(OR($E359="",G359=""),"",G359-N(K359)-N(L359))</f>
        <v/>
      </c>
      <c r="O359" s="19">
        <f>IF(N359="","",N359*H359)</f>
        <v/>
      </c>
      <c r="P359" s="19">
        <f>IF($E359="","",N(K359)*H359)</f>
        <v/>
      </c>
      <c r="Q359" s="17" t="n"/>
      <c r="R359" s="17">
        <f>IF(N359="","",IF(N359&lt;0,"CONFERIR",IF(N359=0,"ACERTADO",IF(M359="","EM CONSIGNAÇÃO",IF(TODAY()&gt;M359,"ACERTO VENCIDO","EM CONSIGNAÇÃO")))))</f>
        <v/>
      </c>
      <c r="S359" s="17" t="n"/>
    </row>
    <row r="360">
      <c r="A360" s="16" t="n"/>
      <c r="B360" s="17" t="n"/>
      <c r="C360" s="17" t="n"/>
      <c r="D360" s="17" t="n"/>
      <c r="E360" s="17" t="n"/>
      <c r="F360" s="17">
        <f>IF($E360="","",IFERROR(INDEX(Produtos!$B$6:$B$305,MATCH($E360,Produtos!$A$6:$A$305,0)),"Código não cadastrado"))</f>
        <v/>
      </c>
      <c r="G360" s="18" t="n"/>
      <c r="H360" s="19">
        <f>IF($E360="","",IFERROR(INDEX(Produtos!$C$6:$C$305,MATCH($E360,Produtos!$A$6:$A$305,0)),0))</f>
        <v/>
      </c>
      <c r="I360" s="17" t="n"/>
      <c r="J360" s="17">
        <f>IF(OR($E360="",D360=""),"",IF(D360=$C$4,"5917","6917"))</f>
        <v/>
      </c>
      <c r="K360" s="18" t="n"/>
      <c r="L360" s="18" t="n"/>
      <c r="M360" s="16" t="n"/>
      <c r="N360" s="18">
        <f>IF(OR($E360="",G360=""),"",G360-N(K360)-N(L360))</f>
        <v/>
      </c>
      <c r="O360" s="19">
        <f>IF(N360="","",N360*H360)</f>
        <v/>
      </c>
      <c r="P360" s="19">
        <f>IF($E360="","",N(K360)*H360)</f>
        <v/>
      </c>
      <c r="Q360" s="17" t="n"/>
      <c r="R360" s="17">
        <f>IF(N360="","",IF(N360&lt;0,"CONFERIR",IF(N360=0,"ACERTADO",IF(M360="","EM CONSIGNAÇÃO",IF(TODAY()&gt;M360,"ACERTO VENCIDO","EM CONSIGNAÇÃO")))))</f>
        <v/>
      </c>
      <c r="S360" s="17" t="n"/>
    </row>
    <row r="361">
      <c r="A361" s="16" t="n"/>
      <c r="B361" s="17" t="n"/>
      <c r="C361" s="17" t="n"/>
      <c r="D361" s="17" t="n"/>
      <c r="E361" s="17" t="n"/>
      <c r="F361" s="17">
        <f>IF($E361="","",IFERROR(INDEX(Produtos!$B$6:$B$305,MATCH($E361,Produtos!$A$6:$A$305,0)),"Código não cadastrado"))</f>
        <v/>
      </c>
      <c r="G361" s="18" t="n"/>
      <c r="H361" s="19">
        <f>IF($E361="","",IFERROR(INDEX(Produtos!$C$6:$C$305,MATCH($E361,Produtos!$A$6:$A$305,0)),0))</f>
        <v/>
      </c>
      <c r="I361" s="17" t="n"/>
      <c r="J361" s="17">
        <f>IF(OR($E361="",D361=""),"",IF(D361=$C$4,"5917","6917"))</f>
        <v/>
      </c>
      <c r="K361" s="18" t="n"/>
      <c r="L361" s="18" t="n"/>
      <c r="M361" s="16" t="n"/>
      <c r="N361" s="18">
        <f>IF(OR($E361="",G361=""),"",G361-N(K361)-N(L361))</f>
        <v/>
      </c>
      <c r="O361" s="19">
        <f>IF(N361="","",N361*H361)</f>
        <v/>
      </c>
      <c r="P361" s="19">
        <f>IF($E361="","",N(K361)*H361)</f>
        <v/>
      </c>
      <c r="Q361" s="17" t="n"/>
      <c r="R361" s="17">
        <f>IF(N361="","",IF(N361&lt;0,"CONFERIR",IF(N361=0,"ACERTADO",IF(M361="","EM CONSIGNAÇÃO",IF(TODAY()&gt;M361,"ACERTO VENCIDO","EM CONSIGNAÇÃO")))))</f>
        <v/>
      </c>
      <c r="S361" s="17" t="n"/>
    </row>
    <row r="362">
      <c r="A362" s="16" t="n"/>
      <c r="B362" s="17" t="n"/>
      <c r="C362" s="17" t="n"/>
      <c r="D362" s="17" t="n"/>
      <c r="E362" s="17" t="n"/>
      <c r="F362" s="17">
        <f>IF($E362="","",IFERROR(INDEX(Produtos!$B$6:$B$305,MATCH($E362,Produtos!$A$6:$A$305,0)),"Código não cadastrado"))</f>
        <v/>
      </c>
      <c r="G362" s="18" t="n"/>
      <c r="H362" s="19">
        <f>IF($E362="","",IFERROR(INDEX(Produtos!$C$6:$C$305,MATCH($E362,Produtos!$A$6:$A$305,0)),0))</f>
        <v/>
      </c>
      <c r="I362" s="17" t="n"/>
      <c r="J362" s="17">
        <f>IF(OR($E362="",D362=""),"",IF(D362=$C$4,"5917","6917"))</f>
        <v/>
      </c>
      <c r="K362" s="18" t="n"/>
      <c r="L362" s="18" t="n"/>
      <c r="M362" s="16" t="n"/>
      <c r="N362" s="18">
        <f>IF(OR($E362="",G362=""),"",G362-N(K362)-N(L362))</f>
        <v/>
      </c>
      <c r="O362" s="19">
        <f>IF(N362="","",N362*H362)</f>
        <v/>
      </c>
      <c r="P362" s="19">
        <f>IF($E362="","",N(K362)*H362)</f>
        <v/>
      </c>
      <c r="Q362" s="17" t="n"/>
      <c r="R362" s="17">
        <f>IF(N362="","",IF(N362&lt;0,"CONFERIR",IF(N362=0,"ACERTADO",IF(M362="","EM CONSIGNAÇÃO",IF(TODAY()&gt;M362,"ACERTO VENCIDO","EM CONSIGNAÇÃO")))))</f>
        <v/>
      </c>
      <c r="S362" s="17" t="n"/>
    </row>
    <row r="363">
      <c r="A363" s="16" t="n"/>
      <c r="B363" s="17" t="n"/>
      <c r="C363" s="17" t="n"/>
      <c r="D363" s="17" t="n"/>
      <c r="E363" s="17" t="n"/>
      <c r="F363" s="17">
        <f>IF($E363="","",IFERROR(INDEX(Produtos!$B$6:$B$305,MATCH($E363,Produtos!$A$6:$A$305,0)),"Código não cadastrado"))</f>
        <v/>
      </c>
      <c r="G363" s="18" t="n"/>
      <c r="H363" s="19">
        <f>IF($E363="","",IFERROR(INDEX(Produtos!$C$6:$C$305,MATCH($E363,Produtos!$A$6:$A$305,0)),0))</f>
        <v/>
      </c>
      <c r="I363" s="17" t="n"/>
      <c r="J363" s="17">
        <f>IF(OR($E363="",D363=""),"",IF(D363=$C$4,"5917","6917"))</f>
        <v/>
      </c>
      <c r="K363" s="18" t="n"/>
      <c r="L363" s="18" t="n"/>
      <c r="M363" s="16" t="n"/>
      <c r="N363" s="18">
        <f>IF(OR($E363="",G363=""),"",G363-N(K363)-N(L363))</f>
        <v/>
      </c>
      <c r="O363" s="19">
        <f>IF(N363="","",N363*H363)</f>
        <v/>
      </c>
      <c r="P363" s="19">
        <f>IF($E363="","",N(K363)*H363)</f>
        <v/>
      </c>
      <c r="Q363" s="17" t="n"/>
      <c r="R363" s="17">
        <f>IF(N363="","",IF(N363&lt;0,"CONFERIR",IF(N363=0,"ACERTADO",IF(M363="","EM CONSIGNAÇÃO",IF(TODAY()&gt;M363,"ACERTO VENCIDO","EM CONSIGNAÇÃO")))))</f>
        <v/>
      </c>
      <c r="S363" s="17" t="n"/>
    </row>
    <row r="364">
      <c r="A364" s="16" t="n"/>
      <c r="B364" s="17" t="n"/>
      <c r="C364" s="17" t="n"/>
      <c r="D364" s="17" t="n"/>
      <c r="E364" s="17" t="n"/>
      <c r="F364" s="17">
        <f>IF($E364="","",IFERROR(INDEX(Produtos!$B$6:$B$305,MATCH($E364,Produtos!$A$6:$A$305,0)),"Código não cadastrado"))</f>
        <v/>
      </c>
      <c r="G364" s="18" t="n"/>
      <c r="H364" s="19">
        <f>IF($E364="","",IFERROR(INDEX(Produtos!$C$6:$C$305,MATCH($E364,Produtos!$A$6:$A$305,0)),0))</f>
        <v/>
      </c>
      <c r="I364" s="17" t="n"/>
      <c r="J364" s="17">
        <f>IF(OR($E364="",D364=""),"",IF(D364=$C$4,"5917","6917"))</f>
        <v/>
      </c>
      <c r="K364" s="18" t="n"/>
      <c r="L364" s="18" t="n"/>
      <c r="M364" s="16" t="n"/>
      <c r="N364" s="18">
        <f>IF(OR($E364="",G364=""),"",G364-N(K364)-N(L364))</f>
        <v/>
      </c>
      <c r="O364" s="19">
        <f>IF(N364="","",N364*H364)</f>
        <v/>
      </c>
      <c r="P364" s="19">
        <f>IF($E364="","",N(K364)*H364)</f>
        <v/>
      </c>
      <c r="Q364" s="17" t="n"/>
      <c r="R364" s="17">
        <f>IF(N364="","",IF(N364&lt;0,"CONFERIR",IF(N364=0,"ACERTADO",IF(M364="","EM CONSIGNAÇÃO",IF(TODAY()&gt;M364,"ACERTO VENCIDO","EM CONSIGNAÇÃO")))))</f>
        <v/>
      </c>
      <c r="S364" s="17" t="n"/>
    </row>
    <row r="365">
      <c r="A365" s="16" t="n"/>
      <c r="B365" s="17" t="n"/>
      <c r="C365" s="17" t="n"/>
      <c r="D365" s="17" t="n"/>
      <c r="E365" s="17" t="n"/>
      <c r="F365" s="17">
        <f>IF($E365="","",IFERROR(INDEX(Produtos!$B$6:$B$305,MATCH($E365,Produtos!$A$6:$A$305,0)),"Código não cadastrado"))</f>
        <v/>
      </c>
      <c r="G365" s="18" t="n"/>
      <c r="H365" s="19">
        <f>IF($E365="","",IFERROR(INDEX(Produtos!$C$6:$C$305,MATCH($E365,Produtos!$A$6:$A$305,0)),0))</f>
        <v/>
      </c>
      <c r="I365" s="17" t="n"/>
      <c r="J365" s="17">
        <f>IF(OR($E365="",D365=""),"",IF(D365=$C$4,"5917","6917"))</f>
        <v/>
      </c>
      <c r="K365" s="18" t="n"/>
      <c r="L365" s="18" t="n"/>
      <c r="M365" s="16" t="n"/>
      <c r="N365" s="18">
        <f>IF(OR($E365="",G365=""),"",G365-N(K365)-N(L365))</f>
        <v/>
      </c>
      <c r="O365" s="19">
        <f>IF(N365="","",N365*H365)</f>
        <v/>
      </c>
      <c r="P365" s="19">
        <f>IF($E365="","",N(K365)*H365)</f>
        <v/>
      </c>
      <c r="Q365" s="17" t="n"/>
      <c r="R365" s="17">
        <f>IF(N365="","",IF(N365&lt;0,"CONFERIR",IF(N365=0,"ACERTADO",IF(M365="","EM CONSIGNAÇÃO",IF(TODAY()&gt;M365,"ACERTO VENCIDO","EM CONSIGNAÇÃO")))))</f>
        <v/>
      </c>
      <c r="S365" s="17" t="n"/>
    </row>
    <row r="366">
      <c r="A366" s="16" t="n"/>
      <c r="B366" s="17" t="n"/>
      <c r="C366" s="17" t="n"/>
      <c r="D366" s="17" t="n"/>
      <c r="E366" s="17" t="n"/>
      <c r="F366" s="17">
        <f>IF($E366="","",IFERROR(INDEX(Produtos!$B$6:$B$305,MATCH($E366,Produtos!$A$6:$A$305,0)),"Código não cadastrado"))</f>
        <v/>
      </c>
      <c r="G366" s="18" t="n"/>
      <c r="H366" s="19">
        <f>IF($E366="","",IFERROR(INDEX(Produtos!$C$6:$C$305,MATCH($E366,Produtos!$A$6:$A$305,0)),0))</f>
        <v/>
      </c>
      <c r="I366" s="17" t="n"/>
      <c r="J366" s="17">
        <f>IF(OR($E366="",D366=""),"",IF(D366=$C$4,"5917","6917"))</f>
        <v/>
      </c>
      <c r="K366" s="18" t="n"/>
      <c r="L366" s="18" t="n"/>
      <c r="M366" s="16" t="n"/>
      <c r="N366" s="18">
        <f>IF(OR($E366="",G366=""),"",G366-N(K366)-N(L366))</f>
        <v/>
      </c>
      <c r="O366" s="19">
        <f>IF(N366="","",N366*H366)</f>
        <v/>
      </c>
      <c r="P366" s="19">
        <f>IF($E366="","",N(K366)*H366)</f>
        <v/>
      </c>
      <c r="Q366" s="17" t="n"/>
      <c r="R366" s="17">
        <f>IF(N366="","",IF(N366&lt;0,"CONFERIR",IF(N366=0,"ACERTADO",IF(M366="","EM CONSIGNAÇÃO",IF(TODAY()&gt;M366,"ACERTO VENCIDO","EM CONSIGNAÇÃO")))))</f>
        <v/>
      </c>
      <c r="S366" s="17" t="n"/>
    </row>
    <row r="367">
      <c r="A367" s="16" t="n"/>
      <c r="B367" s="17" t="n"/>
      <c r="C367" s="17" t="n"/>
      <c r="D367" s="17" t="n"/>
      <c r="E367" s="17" t="n"/>
      <c r="F367" s="17">
        <f>IF($E367="","",IFERROR(INDEX(Produtos!$B$6:$B$305,MATCH($E367,Produtos!$A$6:$A$305,0)),"Código não cadastrado"))</f>
        <v/>
      </c>
      <c r="G367" s="18" t="n"/>
      <c r="H367" s="19">
        <f>IF($E367="","",IFERROR(INDEX(Produtos!$C$6:$C$305,MATCH($E367,Produtos!$A$6:$A$305,0)),0))</f>
        <v/>
      </c>
      <c r="I367" s="17" t="n"/>
      <c r="J367" s="17">
        <f>IF(OR($E367="",D367=""),"",IF(D367=$C$4,"5917","6917"))</f>
        <v/>
      </c>
      <c r="K367" s="18" t="n"/>
      <c r="L367" s="18" t="n"/>
      <c r="M367" s="16" t="n"/>
      <c r="N367" s="18">
        <f>IF(OR($E367="",G367=""),"",G367-N(K367)-N(L367))</f>
        <v/>
      </c>
      <c r="O367" s="19">
        <f>IF(N367="","",N367*H367)</f>
        <v/>
      </c>
      <c r="P367" s="19">
        <f>IF($E367="","",N(K367)*H367)</f>
        <v/>
      </c>
      <c r="Q367" s="17" t="n"/>
      <c r="R367" s="17">
        <f>IF(N367="","",IF(N367&lt;0,"CONFERIR",IF(N367=0,"ACERTADO",IF(M367="","EM CONSIGNAÇÃO",IF(TODAY()&gt;M367,"ACERTO VENCIDO","EM CONSIGNAÇÃO")))))</f>
        <v/>
      </c>
      <c r="S367" s="17" t="n"/>
    </row>
    <row r="368">
      <c r="A368" s="16" t="n"/>
      <c r="B368" s="17" t="n"/>
      <c r="C368" s="17" t="n"/>
      <c r="D368" s="17" t="n"/>
      <c r="E368" s="17" t="n"/>
      <c r="F368" s="17">
        <f>IF($E368="","",IFERROR(INDEX(Produtos!$B$6:$B$305,MATCH($E368,Produtos!$A$6:$A$305,0)),"Código não cadastrado"))</f>
        <v/>
      </c>
      <c r="G368" s="18" t="n"/>
      <c r="H368" s="19">
        <f>IF($E368="","",IFERROR(INDEX(Produtos!$C$6:$C$305,MATCH($E368,Produtos!$A$6:$A$305,0)),0))</f>
        <v/>
      </c>
      <c r="I368" s="17" t="n"/>
      <c r="J368" s="17">
        <f>IF(OR($E368="",D368=""),"",IF(D368=$C$4,"5917","6917"))</f>
        <v/>
      </c>
      <c r="K368" s="18" t="n"/>
      <c r="L368" s="18" t="n"/>
      <c r="M368" s="16" t="n"/>
      <c r="N368" s="18">
        <f>IF(OR($E368="",G368=""),"",G368-N(K368)-N(L368))</f>
        <v/>
      </c>
      <c r="O368" s="19">
        <f>IF(N368="","",N368*H368)</f>
        <v/>
      </c>
      <c r="P368" s="19">
        <f>IF($E368="","",N(K368)*H368)</f>
        <v/>
      </c>
      <c r="Q368" s="17" t="n"/>
      <c r="R368" s="17">
        <f>IF(N368="","",IF(N368&lt;0,"CONFERIR",IF(N368=0,"ACERTADO",IF(M368="","EM CONSIGNAÇÃO",IF(TODAY()&gt;M368,"ACERTO VENCIDO","EM CONSIGNAÇÃO")))))</f>
        <v/>
      </c>
      <c r="S368" s="17" t="n"/>
    </row>
    <row r="369">
      <c r="A369" s="16" t="n"/>
      <c r="B369" s="17" t="n"/>
      <c r="C369" s="17" t="n"/>
      <c r="D369" s="17" t="n"/>
      <c r="E369" s="17" t="n"/>
      <c r="F369" s="17">
        <f>IF($E369="","",IFERROR(INDEX(Produtos!$B$6:$B$305,MATCH($E369,Produtos!$A$6:$A$305,0)),"Código não cadastrado"))</f>
        <v/>
      </c>
      <c r="G369" s="18" t="n"/>
      <c r="H369" s="19">
        <f>IF($E369="","",IFERROR(INDEX(Produtos!$C$6:$C$305,MATCH($E369,Produtos!$A$6:$A$305,0)),0))</f>
        <v/>
      </c>
      <c r="I369" s="17" t="n"/>
      <c r="J369" s="17">
        <f>IF(OR($E369="",D369=""),"",IF(D369=$C$4,"5917","6917"))</f>
        <v/>
      </c>
      <c r="K369" s="18" t="n"/>
      <c r="L369" s="18" t="n"/>
      <c r="M369" s="16" t="n"/>
      <c r="N369" s="18">
        <f>IF(OR($E369="",G369=""),"",G369-N(K369)-N(L369))</f>
        <v/>
      </c>
      <c r="O369" s="19">
        <f>IF(N369="","",N369*H369)</f>
        <v/>
      </c>
      <c r="P369" s="19">
        <f>IF($E369="","",N(K369)*H369)</f>
        <v/>
      </c>
      <c r="Q369" s="17" t="n"/>
      <c r="R369" s="17">
        <f>IF(N369="","",IF(N369&lt;0,"CONFERIR",IF(N369=0,"ACERTADO",IF(M369="","EM CONSIGNAÇÃO",IF(TODAY()&gt;M369,"ACERTO VENCIDO","EM CONSIGNAÇÃO")))))</f>
        <v/>
      </c>
      <c r="S369" s="17" t="n"/>
    </row>
    <row r="370">
      <c r="A370" s="16" t="n"/>
      <c r="B370" s="17" t="n"/>
      <c r="C370" s="17" t="n"/>
      <c r="D370" s="17" t="n"/>
      <c r="E370" s="17" t="n"/>
      <c r="F370" s="17">
        <f>IF($E370="","",IFERROR(INDEX(Produtos!$B$6:$B$305,MATCH($E370,Produtos!$A$6:$A$305,0)),"Código não cadastrado"))</f>
        <v/>
      </c>
      <c r="G370" s="18" t="n"/>
      <c r="H370" s="19">
        <f>IF($E370="","",IFERROR(INDEX(Produtos!$C$6:$C$305,MATCH($E370,Produtos!$A$6:$A$305,0)),0))</f>
        <v/>
      </c>
      <c r="I370" s="17" t="n"/>
      <c r="J370" s="17">
        <f>IF(OR($E370="",D370=""),"",IF(D370=$C$4,"5917","6917"))</f>
        <v/>
      </c>
      <c r="K370" s="18" t="n"/>
      <c r="L370" s="18" t="n"/>
      <c r="M370" s="16" t="n"/>
      <c r="N370" s="18">
        <f>IF(OR($E370="",G370=""),"",G370-N(K370)-N(L370))</f>
        <v/>
      </c>
      <c r="O370" s="19">
        <f>IF(N370="","",N370*H370)</f>
        <v/>
      </c>
      <c r="P370" s="19">
        <f>IF($E370="","",N(K370)*H370)</f>
        <v/>
      </c>
      <c r="Q370" s="17" t="n"/>
      <c r="R370" s="17">
        <f>IF(N370="","",IF(N370&lt;0,"CONFERIR",IF(N370=0,"ACERTADO",IF(M370="","EM CONSIGNAÇÃO",IF(TODAY()&gt;M370,"ACERTO VENCIDO","EM CONSIGNAÇÃO")))))</f>
        <v/>
      </c>
      <c r="S370" s="17" t="n"/>
    </row>
    <row r="371">
      <c r="A371" s="16" t="n"/>
      <c r="B371" s="17" t="n"/>
      <c r="C371" s="17" t="n"/>
      <c r="D371" s="17" t="n"/>
      <c r="E371" s="17" t="n"/>
      <c r="F371" s="17">
        <f>IF($E371="","",IFERROR(INDEX(Produtos!$B$6:$B$305,MATCH($E371,Produtos!$A$6:$A$305,0)),"Código não cadastrado"))</f>
        <v/>
      </c>
      <c r="G371" s="18" t="n"/>
      <c r="H371" s="19">
        <f>IF($E371="","",IFERROR(INDEX(Produtos!$C$6:$C$305,MATCH($E371,Produtos!$A$6:$A$305,0)),0))</f>
        <v/>
      </c>
      <c r="I371" s="17" t="n"/>
      <c r="J371" s="17">
        <f>IF(OR($E371="",D371=""),"",IF(D371=$C$4,"5917","6917"))</f>
        <v/>
      </c>
      <c r="K371" s="18" t="n"/>
      <c r="L371" s="18" t="n"/>
      <c r="M371" s="16" t="n"/>
      <c r="N371" s="18">
        <f>IF(OR($E371="",G371=""),"",G371-N(K371)-N(L371))</f>
        <v/>
      </c>
      <c r="O371" s="19">
        <f>IF(N371="","",N371*H371)</f>
        <v/>
      </c>
      <c r="P371" s="19">
        <f>IF($E371="","",N(K371)*H371)</f>
        <v/>
      </c>
      <c r="Q371" s="17" t="n"/>
      <c r="R371" s="17">
        <f>IF(N371="","",IF(N371&lt;0,"CONFERIR",IF(N371=0,"ACERTADO",IF(M371="","EM CONSIGNAÇÃO",IF(TODAY()&gt;M371,"ACERTO VENCIDO","EM CONSIGNAÇÃO")))))</f>
        <v/>
      </c>
      <c r="S371" s="17" t="n"/>
    </row>
    <row r="372">
      <c r="A372" s="16" t="n"/>
      <c r="B372" s="17" t="n"/>
      <c r="C372" s="17" t="n"/>
      <c r="D372" s="17" t="n"/>
      <c r="E372" s="17" t="n"/>
      <c r="F372" s="17">
        <f>IF($E372="","",IFERROR(INDEX(Produtos!$B$6:$B$305,MATCH($E372,Produtos!$A$6:$A$305,0)),"Código não cadastrado"))</f>
        <v/>
      </c>
      <c r="G372" s="18" t="n"/>
      <c r="H372" s="19">
        <f>IF($E372="","",IFERROR(INDEX(Produtos!$C$6:$C$305,MATCH($E372,Produtos!$A$6:$A$305,0)),0))</f>
        <v/>
      </c>
      <c r="I372" s="17" t="n"/>
      <c r="J372" s="17">
        <f>IF(OR($E372="",D372=""),"",IF(D372=$C$4,"5917","6917"))</f>
        <v/>
      </c>
      <c r="K372" s="18" t="n"/>
      <c r="L372" s="18" t="n"/>
      <c r="M372" s="16" t="n"/>
      <c r="N372" s="18">
        <f>IF(OR($E372="",G372=""),"",G372-N(K372)-N(L372))</f>
        <v/>
      </c>
      <c r="O372" s="19">
        <f>IF(N372="","",N372*H372)</f>
        <v/>
      </c>
      <c r="P372" s="19">
        <f>IF($E372="","",N(K372)*H372)</f>
        <v/>
      </c>
      <c r="Q372" s="17" t="n"/>
      <c r="R372" s="17">
        <f>IF(N372="","",IF(N372&lt;0,"CONFERIR",IF(N372=0,"ACERTADO",IF(M372="","EM CONSIGNAÇÃO",IF(TODAY()&gt;M372,"ACERTO VENCIDO","EM CONSIGNAÇÃO")))))</f>
        <v/>
      </c>
      <c r="S372" s="17" t="n"/>
    </row>
    <row r="373">
      <c r="A373" s="16" t="n"/>
      <c r="B373" s="17" t="n"/>
      <c r="C373" s="17" t="n"/>
      <c r="D373" s="17" t="n"/>
      <c r="E373" s="17" t="n"/>
      <c r="F373" s="17">
        <f>IF($E373="","",IFERROR(INDEX(Produtos!$B$6:$B$305,MATCH($E373,Produtos!$A$6:$A$305,0)),"Código não cadastrado"))</f>
        <v/>
      </c>
      <c r="G373" s="18" t="n"/>
      <c r="H373" s="19">
        <f>IF($E373="","",IFERROR(INDEX(Produtos!$C$6:$C$305,MATCH($E373,Produtos!$A$6:$A$305,0)),0))</f>
        <v/>
      </c>
      <c r="I373" s="17" t="n"/>
      <c r="J373" s="17">
        <f>IF(OR($E373="",D373=""),"",IF(D373=$C$4,"5917","6917"))</f>
        <v/>
      </c>
      <c r="K373" s="18" t="n"/>
      <c r="L373" s="18" t="n"/>
      <c r="M373" s="16" t="n"/>
      <c r="N373" s="18">
        <f>IF(OR($E373="",G373=""),"",G373-N(K373)-N(L373))</f>
        <v/>
      </c>
      <c r="O373" s="19">
        <f>IF(N373="","",N373*H373)</f>
        <v/>
      </c>
      <c r="P373" s="19">
        <f>IF($E373="","",N(K373)*H373)</f>
        <v/>
      </c>
      <c r="Q373" s="17" t="n"/>
      <c r="R373" s="17">
        <f>IF(N373="","",IF(N373&lt;0,"CONFERIR",IF(N373=0,"ACERTADO",IF(M373="","EM CONSIGNAÇÃO",IF(TODAY()&gt;M373,"ACERTO VENCIDO","EM CONSIGNAÇÃO")))))</f>
        <v/>
      </c>
      <c r="S373" s="17" t="n"/>
    </row>
    <row r="374">
      <c r="A374" s="16" t="n"/>
      <c r="B374" s="17" t="n"/>
      <c r="C374" s="17" t="n"/>
      <c r="D374" s="17" t="n"/>
      <c r="E374" s="17" t="n"/>
      <c r="F374" s="17">
        <f>IF($E374="","",IFERROR(INDEX(Produtos!$B$6:$B$305,MATCH($E374,Produtos!$A$6:$A$305,0)),"Código não cadastrado"))</f>
        <v/>
      </c>
      <c r="G374" s="18" t="n"/>
      <c r="H374" s="19">
        <f>IF($E374="","",IFERROR(INDEX(Produtos!$C$6:$C$305,MATCH($E374,Produtos!$A$6:$A$305,0)),0))</f>
        <v/>
      </c>
      <c r="I374" s="17" t="n"/>
      <c r="J374" s="17">
        <f>IF(OR($E374="",D374=""),"",IF(D374=$C$4,"5917","6917"))</f>
        <v/>
      </c>
      <c r="K374" s="18" t="n"/>
      <c r="L374" s="18" t="n"/>
      <c r="M374" s="16" t="n"/>
      <c r="N374" s="18">
        <f>IF(OR($E374="",G374=""),"",G374-N(K374)-N(L374))</f>
        <v/>
      </c>
      <c r="O374" s="19">
        <f>IF(N374="","",N374*H374)</f>
        <v/>
      </c>
      <c r="P374" s="19">
        <f>IF($E374="","",N(K374)*H374)</f>
        <v/>
      </c>
      <c r="Q374" s="17" t="n"/>
      <c r="R374" s="17">
        <f>IF(N374="","",IF(N374&lt;0,"CONFERIR",IF(N374=0,"ACERTADO",IF(M374="","EM CONSIGNAÇÃO",IF(TODAY()&gt;M374,"ACERTO VENCIDO","EM CONSIGNAÇÃO")))))</f>
        <v/>
      </c>
      <c r="S374" s="17" t="n"/>
    </row>
    <row r="375">
      <c r="A375" s="16" t="n"/>
      <c r="B375" s="17" t="n"/>
      <c r="C375" s="17" t="n"/>
      <c r="D375" s="17" t="n"/>
      <c r="E375" s="17" t="n"/>
      <c r="F375" s="17">
        <f>IF($E375="","",IFERROR(INDEX(Produtos!$B$6:$B$305,MATCH($E375,Produtos!$A$6:$A$305,0)),"Código não cadastrado"))</f>
        <v/>
      </c>
      <c r="G375" s="18" t="n"/>
      <c r="H375" s="19">
        <f>IF($E375="","",IFERROR(INDEX(Produtos!$C$6:$C$305,MATCH($E375,Produtos!$A$6:$A$305,0)),0))</f>
        <v/>
      </c>
      <c r="I375" s="17" t="n"/>
      <c r="J375" s="17">
        <f>IF(OR($E375="",D375=""),"",IF(D375=$C$4,"5917","6917"))</f>
        <v/>
      </c>
      <c r="K375" s="18" t="n"/>
      <c r="L375" s="18" t="n"/>
      <c r="M375" s="16" t="n"/>
      <c r="N375" s="18">
        <f>IF(OR($E375="",G375=""),"",G375-N(K375)-N(L375))</f>
        <v/>
      </c>
      <c r="O375" s="19">
        <f>IF(N375="","",N375*H375)</f>
        <v/>
      </c>
      <c r="P375" s="19">
        <f>IF($E375="","",N(K375)*H375)</f>
        <v/>
      </c>
      <c r="Q375" s="17" t="n"/>
      <c r="R375" s="17">
        <f>IF(N375="","",IF(N375&lt;0,"CONFERIR",IF(N375=0,"ACERTADO",IF(M375="","EM CONSIGNAÇÃO",IF(TODAY()&gt;M375,"ACERTO VENCIDO","EM CONSIGNAÇÃO")))))</f>
        <v/>
      </c>
      <c r="S375" s="17" t="n"/>
    </row>
    <row r="376">
      <c r="A376" s="16" t="n"/>
      <c r="B376" s="17" t="n"/>
      <c r="C376" s="17" t="n"/>
      <c r="D376" s="17" t="n"/>
      <c r="E376" s="17" t="n"/>
      <c r="F376" s="17">
        <f>IF($E376="","",IFERROR(INDEX(Produtos!$B$6:$B$305,MATCH($E376,Produtos!$A$6:$A$305,0)),"Código não cadastrado"))</f>
        <v/>
      </c>
      <c r="G376" s="18" t="n"/>
      <c r="H376" s="19">
        <f>IF($E376="","",IFERROR(INDEX(Produtos!$C$6:$C$305,MATCH($E376,Produtos!$A$6:$A$305,0)),0))</f>
        <v/>
      </c>
      <c r="I376" s="17" t="n"/>
      <c r="J376" s="17">
        <f>IF(OR($E376="",D376=""),"",IF(D376=$C$4,"5917","6917"))</f>
        <v/>
      </c>
      <c r="K376" s="18" t="n"/>
      <c r="L376" s="18" t="n"/>
      <c r="M376" s="16" t="n"/>
      <c r="N376" s="18">
        <f>IF(OR($E376="",G376=""),"",G376-N(K376)-N(L376))</f>
        <v/>
      </c>
      <c r="O376" s="19">
        <f>IF(N376="","",N376*H376)</f>
        <v/>
      </c>
      <c r="P376" s="19">
        <f>IF($E376="","",N(K376)*H376)</f>
        <v/>
      </c>
      <c r="Q376" s="17" t="n"/>
      <c r="R376" s="17">
        <f>IF(N376="","",IF(N376&lt;0,"CONFERIR",IF(N376=0,"ACERTADO",IF(M376="","EM CONSIGNAÇÃO",IF(TODAY()&gt;M376,"ACERTO VENCIDO","EM CONSIGNAÇÃO")))))</f>
        <v/>
      </c>
      <c r="S376" s="17" t="n"/>
    </row>
    <row r="377">
      <c r="A377" s="16" t="n"/>
      <c r="B377" s="17" t="n"/>
      <c r="C377" s="17" t="n"/>
      <c r="D377" s="17" t="n"/>
      <c r="E377" s="17" t="n"/>
      <c r="F377" s="17">
        <f>IF($E377="","",IFERROR(INDEX(Produtos!$B$6:$B$305,MATCH($E377,Produtos!$A$6:$A$305,0)),"Código não cadastrado"))</f>
        <v/>
      </c>
      <c r="G377" s="18" t="n"/>
      <c r="H377" s="19">
        <f>IF($E377="","",IFERROR(INDEX(Produtos!$C$6:$C$305,MATCH($E377,Produtos!$A$6:$A$305,0)),0))</f>
        <v/>
      </c>
      <c r="I377" s="17" t="n"/>
      <c r="J377" s="17">
        <f>IF(OR($E377="",D377=""),"",IF(D377=$C$4,"5917","6917"))</f>
        <v/>
      </c>
      <c r="K377" s="18" t="n"/>
      <c r="L377" s="18" t="n"/>
      <c r="M377" s="16" t="n"/>
      <c r="N377" s="18">
        <f>IF(OR($E377="",G377=""),"",G377-N(K377)-N(L377))</f>
        <v/>
      </c>
      <c r="O377" s="19">
        <f>IF(N377="","",N377*H377)</f>
        <v/>
      </c>
      <c r="P377" s="19">
        <f>IF($E377="","",N(K377)*H377)</f>
        <v/>
      </c>
      <c r="Q377" s="17" t="n"/>
      <c r="R377" s="17">
        <f>IF(N377="","",IF(N377&lt;0,"CONFERIR",IF(N377=0,"ACERTADO",IF(M377="","EM CONSIGNAÇÃO",IF(TODAY()&gt;M377,"ACERTO VENCIDO","EM CONSIGNAÇÃO")))))</f>
        <v/>
      </c>
      <c r="S377" s="17" t="n"/>
    </row>
    <row r="378">
      <c r="A378" s="16" t="n"/>
      <c r="B378" s="17" t="n"/>
      <c r="C378" s="17" t="n"/>
      <c r="D378" s="17" t="n"/>
      <c r="E378" s="17" t="n"/>
      <c r="F378" s="17">
        <f>IF($E378="","",IFERROR(INDEX(Produtos!$B$6:$B$305,MATCH($E378,Produtos!$A$6:$A$305,0)),"Código não cadastrado"))</f>
        <v/>
      </c>
      <c r="G378" s="18" t="n"/>
      <c r="H378" s="19">
        <f>IF($E378="","",IFERROR(INDEX(Produtos!$C$6:$C$305,MATCH($E378,Produtos!$A$6:$A$305,0)),0))</f>
        <v/>
      </c>
      <c r="I378" s="17" t="n"/>
      <c r="J378" s="17">
        <f>IF(OR($E378="",D378=""),"",IF(D378=$C$4,"5917","6917"))</f>
        <v/>
      </c>
      <c r="K378" s="18" t="n"/>
      <c r="L378" s="18" t="n"/>
      <c r="M378" s="16" t="n"/>
      <c r="N378" s="18">
        <f>IF(OR($E378="",G378=""),"",G378-N(K378)-N(L378))</f>
        <v/>
      </c>
      <c r="O378" s="19">
        <f>IF(N378="","",N378*H378)</f>
        <v/>
      </c>
      <c r="P378" s="19">
        <f>IF($E378="","",N(K378)*H378)</f>
        <v/>
      </c>
      <c r="Q378" s="17" t="n"/>
      <c r="R378" s="17">
        <f>IF(N378="","",IF(N378&lt;0,"CONFERIR",IF(N378=0,"ACERTADO",IF(M378="","EM CONSIGNAÇÃO",IF(TODAY()&gt;M378,"ACERTO VENCIDO","EM CONSIGNAÇÃO")))))</f>
        <v/>
      </c>
      <c r="S378" s="17" t="n"/>
    </row>
    <row r="379">
      <c r="A379" s="16" t="n"/>
      <c r="B379" s="17" t="n"/>
      <c r="C379" s="17" t="n"/>
      <c r="D379" s="17" t="n"/>
      <c r="E379" s="17" t="n"/>
      <c r="F379" s="17">
        <f>IF($E379="","",IFERROR(INDEX(Produtos!$B$6:$B$305,MATCH($E379,Produtos!$A$6:$A$305,0)),"Código não cadastrado"))</f>
        <v/>
      </c>
      <c r="G379" s="18" t="n"/>
      <c r="H379" s="19">
        <f>IF($E379="","",IFERROR(INDEX(Produtos!$C$6:$C$305,MATCH($E379,Produtos!$A$6:$A$305,0)),0))</f>
        <v/>
      </c>
      <c r="I379" s="17" t="n"/>
      <c r="J379" s="17">
        <f>IF(OR($E379="",D379=""),"",IF(D379=$C$4,"5917","6917"))</f>
        <v/>
      </c>
      <c r="K379" s="18" t="n"/>
      <c r="L379" s="18" t="n"/>
      <c r="M379" s="16" t="n"/>
      <c r="N379" s="18">
        <f>IF(OR($E379="",G379=""),"",G379-N(K379)-N(L379))</f>
        <v/>
      </c>
      <c r="O379" s="19">
        <f>IF(N379="","",N379*H379)</f>
        <v/>
      </c>
      <c r="P379" s="19">
        <f>IF($E379="","",N(K379)*H379)</f>
        <v/>
      </c>
      <c r="Q379" s="17" t="n"/>
      <c r="R379" s="17">
        <f>IF(N379="","",IF(N379&lt;0,"CONFERIR",IF(N379=0,"ACERTADO",IF(M379="","EM CONSIGNAÇÃO",IF(TODAY()&gt;M379,"ACERTO VENCIDO","EM CONSIGNAÇÃO")))))</f>
        <v/>
      </c>
      <c r="S379" s="17" t="n"/>
    </row>
    <row r="380">
      <c r="A380" s="16" t="n"/>
      <c r="B380" s="17" t="n"/>
      <c r="C380" s="17" t="n"/>
      <c r="D380" s="17" t="n"/>
      <c r="E380" s="17" t="n"/>
      <c r="F380" s="17">
        <f>IF($E380="","",IFERROR(INDEX(Produtos!$B$6:$B$305,MATCH($E380,Produtos!$A$6:$A$305,0)),"Código não cadastrado"))</f>
        <v/>
      </c>
      <c r="G380" s="18" t="n"/>
      <c r="H380" s="19">
        <f>IF($E380="","",IFERROR(INDEX(Produtos!$C$6:$C$305,MATCH($E380,Produtos!$A$6:$A$305,0)),0))</f>
        <v/>
      </c>
      <c r="I380" s="17" t="n"/>
      <c r="J380" s="17">
        <f>IF(OR($E380="",D380=""),"",IF(D380=$C$4,"5917","6917"))</f>
        <v/>
      </c>
      <c r="K380" s="18" t="n"/>
      <c r="L380" s="18" t="n"/>
      <c r="M380" s="16" t="n"/>
      <c r="N380" s="18">
        <f>IF(OR($E380="",G380=""),"",G380-N(K380)-N(L380))</f>
        <v/>
      </c>
      <c r="O380" s="19">
        <f>IF(N380="","",N380*H380)</f>
        <v/>
      </c>
      <c r="P380" s="19">
        <f>IF($E380="","",N(K380)*H380)</f>
        <v/>
      </c>
      <c r="Q380" s="17" t="n"/>
      <c r="R380" s="17">
        <f>IF(N380="","",IF(N380&lt;0,"CONFERIR",IF(N380=0,"ACERTADO",IF(M380="","EM CONSIGNAÇÃO",IF(TODAY()&gt;M380,"ACERTO VENCIDO","EM CONSIGNAÇÃO")))))</f>
        <v/>
      </c>
      <c r="S380" s="17" t="n"/>
    </row>
    <row r="381">
      <c r="A381" s="16" t="n"/>
      <c r="B381" s="17" t="n"/>
      <c r="C381" s="17" t="n"/>
      <c r="D381" s="17" t="n"/>
      <c r="E381" s="17" t="n"/>
      <c r="F381" s="17">
        <f>IF($E381="","",IFERROR(INDEX(Produtos!$B$6:$B$305,MATCH($E381,Produtos!$A$6:$A$305,0)),"Código não cadastrado"))</f>
        <v/>
      </c>
      <c r="G381" s="18" t="n"/>
      <c r="H381" s="19">
        <f>IF($E381="","",IFERROR(INDEX(Produtos!$C$6:$C$305,MATCH($E381,Produtos!$A$6:$A$305,0)),0))</f>
        <v/>
      </c>
      <c r="I381" s="17" t="n"/>
      <c r="J381" s="17">
        <f>IF(OR($E381="",D381=""),"",IF(D381=$C$4,"5917","6917"))</f>
        <v/>
      </c>
      <c r="K381" s="18" t="n"/>
      <c r="L381" s="18" t="n"/>
      <c r="M381" s="16" t="n"/>
      <c r="N381" s="18">
        <f>IF(OR($E381="",G381=""),"",G381-N(K381)-N(L381))</f>
        <v/>
      </c>
      <c r="O381" s="19">
        <f>IF(N381="","",N381*H381)</f>
        <v/>
      </c>
      <c r="P381" s="19">
        <f>IF($E381="","",N(K381)*H381)</f>
        <v/>
      </c>
      <c r="Q381" s="17" t="n"/>
      <c r="R381" s="17">
        <f>IF(N381="","",IF(N381&lt;0,"CONFERIR",IF(N381=0,"ACERTADO",IF(M381="","EM CONSIGNAÇÃO",IF(TODAY()&gt;M381,"ACERTO VENCIDO","EM CONSIGNAÇÃO")))))</f>
        <v/>
      </c>
      <c r="S381" s="17" t="n"/>
    </row>
    <row r="382">
      <c r="A382" s="16" t="n"/>
      <c r="B382" s="17" t="n"/>
      <c r="C382" s="17" t="n"/>
      <c r="D382" s="17" t="n"/>
      <c r="E382" s="17" t="n"/>
      <c r="F382" s="17">
        <f>IF($E382="","",IFERROR(INDEX(Produtos!$B$6:$B$305,MATCH($E382,Produtos!$A$6:$A$305,0)),"Código não cadastrado"))</f>
        <v/>
      </c>
      <c r="G382" s="18" t="n"/>
      <c r="H382" s="19">
        <f>IF($E382="","",IFERROR(INDEX(Produtos!$C$6:$C$305,MATCH($E382,Produtos!$A$6:$A$305,0)),0))</f>
        <v/>
      </c>
      <c r="I382" s="17" t="n"/>
      <c r="J382" s="17">
        <f>IF(OR($E382="",D382=""),"",IF(D382=$C$4,"5917","6917"))</f>
        <v/>
      </c>
      <c r="K382" s="18" t="n"/>
      <c r="L382" s="18" t="n"/>
      <c r="M382" s="16" t="n"/>
      <c r="N382" s="18">
        <f>IF(OR($E382="",G382=""),"",G382-N(K382)-N(L382))</f>
        <v/>
      </c>
      <c r="O382" s="19">
        <f>IF(N382="","",N382*H382)</f>
        <v/>
      </c>
      <c r="P382" s="19">
        <f>IF($E382="","",N(K382)*H382)</f>
        <v/>
      </c>
      <c r="Q382" s="17" t="n"/>
      <c r="R382" s="17">
        <f>IF(N382="","",IF(N382&lt;0,"CONFERIR",IF(N382=0,"ACERTADO",IF(M382="","EM CONSIGNAÇÃO",IF(TODAY()&gt;M382,"ACERTO VENCIDO","EM CONSIGNAÇÃO")))))</f>
        <v/>
      </c>
      <c r="S382" s="17" t="n"/>
    </row>
    <row r="383">
      <c r="A383" s="16" t="n"/>
      <c r="B383" s="17" t="n"/>
      <c r="C383" s="17" t="n"/>
      <c r="D383" s="17" t="n"/>
      <c r="E383" s="17" t="n"/>
      <c r="F383" s="17">
        <f>IF($E383="","",IFERROR(INDEX(Produtos!$B$6:$B$305,MATCH($E383,Produtos!$A$6:$A$305,0)),"Código não cadastrado"))</f>
        <v/>
      </c>
      <c r="G383" s="18" t="n"/>
      <c r="H383" s="19">
        <f>IF($E383="","",IFERROR(INDEX(Produtos!$C$6:$C$305,MATCH($E383,Produtos!$A$6:$A$305,0)),0))</f>
        <v/>
      </c>
      <c r="I383" s="17" t="n"/>
      <c r="J383" s="17">
        <f>IF(OR($E383="",D383=""),"",IF(D383=$C$4,"5917","6917"))</f>
        <v/>
      </c>
      <c r="K383" s="18" t="n"/>
      <c r="L383" s="18" t="n"/>
      <c r="M383" s="16" t="n"/>
      <c r="N383" s="18">
        <f>IF(OR($E383="",G383=""),"",G383-N(K383)-N(L383))</f>
        <v/>
      </c>
      <c r="O383" s="19">
        <f>IF(N383="","",N383*H383)</f>
        <v/>
      </c>
      <c r="P383" s="19">
        <f>IF($E383="","",N(K383)*H383)</f>
        <v/>
      </c>
      <c r="Q383" s="17" t="n"/>
      <c r="R383" s="17">
        <f>IF(N383="","",IF(N383&lt;0,"CONFERIR",IF(N383=0,"ACERTADO",IF(M383="","EM CONSIGNAÇÃO",IF(TODAY()&gt;M383,"ACERTO VENCIDO","EM CONSIGNAÇÃO")))))</f>
        <v/>
      </c>
      <c r="S383" s="17" t="n"/>
    </row>
    <row r="384">
      <c r="A384" s="16" t="n"/>
      <c r="B384" s="17" t="n"/>
      <c r="C384" s="17" t="n"/>
      <c r="D384" s="17" t="n"/>
      <c r="E384" s="17" t="n"/>
      <c r="F384" s="17">
        <f>IF($E384="","",IFERROR(INDEX(Produtos!$B$6:$B$305,MATCH($E384,Produtos!$A$6:$A$305,0)),"Código não cadastrado"))</f>
        <v/>
      </c>
      <c r="G384" s="18" t="n"/>
      <c r="H384" s="19">
        <f>IF($E384="","",IFERROR(INDEX(Produtos!$C$6:$C$305,MATCH($E384,Produtos!$A$6:$A$305,0)),0))</f>
        <v/>
      </c>
      <c r="I384" s="17" t="n"/>
      <c r="J384" s="17">
        <f>IF(OR($E384="",D384=""),"",IF(D384=$C$4,"5917","6917"))</f>
        <v/>
      </c>
      <c r="K384" s="18" t="n"/>
      <c r="L384" s="18" t="n"/>
      <c r="M384" s="16" t="n"/>
      <c r="N384" s="18">
        <f>IF(OR($E384="",G384=""),"",G384-N(K384)-N(L384))</f>
        <v/>
      </c>
      <c r="O384" s="19">
        <f>IF(N384="","",N384*H384)</f>
        <v/>
      </c>
      <c r="P384" s="19">
        <f>IF($E384="","",N(K384)*H384)</f>
        <v/>
      </c>
      <c r="Q384" s="17" t="n"/>
      <c r="R384" s="17">
        <f>IF(N384="","",IF(N384&lt;0,"CONFERIR",IF(N384=0,"ACERTADO",IF(M384="","EM CONSIGNAÇÃO",IF(TODAY()&gt;M384,"ACERTO VENCIDO","EM CONSIGNAÇÃO")))))</f>
        <v/>
      </c>
      <c r="S384" s="17" t="n"/>
    </row>
    <row r="385">
      <c r="A385" s="16" t="n"/>
      <c r="B385" s="17" t="n"/>
      <c r="C385" s="17" t="n"/>
      <c r="D385" s="17" t="n"/>
      <c r="E385" s="17" t="n"/>
      <c r="F385" s="17">
        <f>IF($E385="","",IFERROR(INDEX(Produtos!$B$6:$B$305,MATCH($E385,Produtos!$A$6:$A$305,0)),"Código não cadastrado"))</f>
        <v/>
      </c>
      <c r="G385" s="18" t="n"/>
      <c r="H385" s="19">
        <f>IF($E385="","",IFERROR(INDEX(Produtos!$C$6:$C$305,MATCH($E385,Produtos!$A$6:$A$305,0)),0))</f>
        <v/>
      </c>
      <c r="I385" s="17" t="n"/>
      <c r="J385" s="17">
        <f>IF(OR($E385="",D385=""),"",IF(D385=$C$4,"5917","6917"))</f>
        <v/>
      </c>
      <c r="K385" s="18" t="n"/>
      <c r="L385" s="18" t="n"/>
      <c r="M385" s="16" t="n"/>
      <c r="N385" s="18">
        <f>IF(OR($E385="",G385=""),"",G385-N(K385)-N(L385))</f>
        <v/>
      </c>
      <c r="O385" s="19">
        <f>IF(N385="","",N385*H385)</f>
        <v/>
      </c>
      <c r="P385" s="19">
        <f>IF($E385="","",N(K385)*H385)</f>
        <v/>
      </c>
      <c r="Q385" s="17" t="n"/>
      <c r="R385" s="17">
        <f>IF(N385="","",IF(N385&lt;0,"CONFERIR",IF(N385=0,"ACERTADO",IF(M385="","EM CONSIGNAÇÃO",IF(TODAY()&gt;M385,"ACERTO VENCIDO","EM CONSIGNAÇÃO")))))</f>
        <v/>
      </c>
      <c r="S385" s="17" t="n"/>
    </row>
    <row r="386">
      <c r="A386" s="16" t="n"/>
      <c r="B386" s="17" t="n"/>
      <c r="C386" s="17" t="n"/>
      <c r="D386" s="17" t="n"/>
      <c r="E386" s="17" t="n"/>
      <c r="F386" s="17">
        <f>IF($E386="","",IFERROR(INDEX(Produtos!$B$6:$B$305,MATCH($E386,Produtos!$A$6:$A$305,0)),"Código não cadastrado"))</f>
        <v/>
      </c>
      <c r="G386" s="18" t="n"/>
      <c r="H386" s="19">
        <f>IF($E386="","",IFERROR(INDEX(Produtos!$C$6:$C$305,MATCH($E386,Produtos!$A$6:$A$305,0)),0))</f>
        <v/>
      </c>
      <c r="I386" s="17" t="n"/>
      <c r="J386" s="17">
        <f>IF(OR($E386="",D386=""),"",IF(D386=$C$4,"5917","6917"))</f>
        <v/>
      </c>
      <c r="K386" s="18" t="n"/>
      <c r="L386" s="18" t="n"/>
      <c r="M386" s="16" t="n"/>
      <c r="N386" s="18">
        <f>IF(OR($E386="",G386=""),"",G386-N(K386)-N(L386))</f>
        <v/>
      </c>
      <c r="O386" s="19">
        <f>IF(N386="","",N386*H386)</f>
        <v/>
      </c>
      <c r="P386" s="19">
        <f>IF($E386="","",N(K386)*H386)</f>
        <v/>
      </c>
      <c r="Q386" s="17" t="n"/>
      <c r="R386" s="17">
        <f>IF(N386="","",IF(N386&lt;0,"CONFERIR",IF(N386=0,"ACERTADO",IF(M386="","EM CONSIGNAÇÃO",IF(TODAY()&gt;M386,"ACERTO VENCIDO","EM CONSIGNAÇÃO")))))</f>
        <v/>
      </c>
      <c r="S386" s="17" t="n"/>
    </row>
    <row r="387">
      <c r="A387" s="16" t="n"/>
      <c r="B387" s="17" t="n"/>
      <c r="C387" s="17" t="n"/>
      <c r="D387" s="17" t="n"/>
      <c r="E387" s="17" t="n"/>
      <c r="F387" s="17">
        <f>IF($E387="","",IFERROR(INDEX(Produtos!$B$6:$B$305,MATCH($E387,Produtos!$A$6:$A$305,0)),"Código não cadastrado"))</f>
        <v/>
      </c>
      <c r="G387" s="18" t="n"/>
      <c r="H387" s="19">
        <f>IF($E387="","",IFERROR(INDEX(Produtos!$C$6:$C$305,MATCH($E387,Produtos!$A$6:$A$305,0)),0))</f>
        <v/>
      </c>
      <c r="I387" s="17" t="n"/>
      <c r="J387" s="17">
        <f>IF(OR($E387="",D387=""),"",IF(D387=$C$4,"5917","6917"))</f>
        <v/>
      </c>
      <c r="K387" s="18" t="n"/>
      <c r="L387" s="18" t="n"/>
      <c r="M387" s="16" t="n"/>
      <c r="N387" s="18">
        <f>IF(OR($E387="",G387=""),"",G387-N(K387)-N(L387))</f>
        <v/>
      </c>
      <c r="O387" s="19">
        <f>IF(N387="","",N387*H387)</f>
        <v/>
      </c>
      <c r="P387" s="19">
        <f>IF($E387="","",N(K387)*H387)</f>
        <v/>
      </c>
      <c r="Q387" s="17" t="n"/>
      <c r="R387" s="17">
        <f>IF(N387="","",IF(N387&lt;0,"CONFERIR",IF(N387=0,"ACERTADO",IF(M387="","EM CONSIGNAÇÃO",IF(TODAY()&gt;M387,"ACERTO VENCIDO","EM CONSIGNAÇÃO")))))</f>
        <v/>
      </c>
      <c r="S387" s="17" t="n"/>
    </row>
    <row r="388">
      <c r="A388" s="16" t="n"/>
      <c r="B388" s="17" t="n"/>
      <c r="C388" s="17" t="n"/>
      <c r="D388" s="17" t="n"/>
      <c r="E388" s="17" t="n"/>
      <c r="F388" s="17">
        <f>IF($E388="","",IFERROR(INDEX(Produtos!$B$6:$B$305,MATCH($E388,Produtos!$A$6:$A$305,0)),"Código não cadastrado"))</f>
        <v/>
      </c>
      <c r="G388" s="18" t="n"/>
      <c r="H388" s="19">
        <f>IF($E388="","",IFERROR(INDEX(Produtos!$C$6:$C$305,MATCH($E388,Produtos!$A$6:$A$305,0)),0))</f>
        <v/>
      </c>
      <c r="I388" s="17" t="n"/>
      <c r="J388" s="17">
        <f>IF(OR($E388="",D388=""),"",IF(D388=$C$4,"5917","6917"))</f>
        <v/>
      </c>
      <c r="K388" s="18" t="n"/>
      <c r="L388" s="18" t="n"/>
      <c r="M388" s="16" t="n"/>
      <c r="N388" s="18">
        <f>IF(OR($E388="",G388=""),"",G388-N(K388)-N(L388))</f>
        <v/>
      </c>
      <c r="O388" s="19">
        <f>IF(N388="","",N388*H388)</f>
        <v/>
      </c>
      <c r="P388" s="19">
        <f>IF($E388="","",N(K388)*H388)</f>
        <v/>
      </c>
      <c r="Q388" s="17" t="n"/>
      <c r="R388" s="17">
        <f>IF(N388="","",IF(N388&lt;0,"CONFERIR",IF(N388=0,"ACERTADO",IF(M388="","EM CONSIGNAÇÃO",IF(TODAY()&gt;M388,"ACERTO VENCIDO","EM CONSIGNAÇÃO")))))</f>
        <v/>
      </c>
      <c r="S388" s="17" t="n"/>
    </row>
    <row r="389">
      <c r="A389" s="16" t="n"/>
      <c r="B389" s="17" t="n"/>
      <c r="C389" s="17" t="n"/>
      <c r="D389" s="17" t="n"/>
      <c r="E389" s="17" t="n"/>
      <c r="F389" s="17">
        <f>IF($E389="","",IFERROR(INDEX(Produtos!$B$6:$B$305,MATCH($E389,Produtos!$A$6:$A$305,0)),"Código não cadastrado"))</f>
        <v/>
      </c>
      <c r="G389" s="18" t="n"/>
      <c r="H389" s="19">
        <f>IF($E389="","",IFERROR(INDEX(Produtos!$C$6:$C$305,MATCH($E389,Produtos!$A$6:$A$305,0)),0))</f>
        <v/>
      </c>
      <c r="I389" s="17" t="n"/>
      <c r="J389" s="17">
        <f>IF(OR($E389="",D389=""),"",IF(D389=$C$4,"5917","6917"))</f>
        <v/>
      </c>
      <c r="K389" s="18" t="n"/>
      <c r="L389" s="18" t="n"/>
      <c r="M389" s="16" t="n"/>
      <c r="N389" s="18">
        <f>IF(OR($E389="",G389=""),"",G389-N(K389)-N(L389))</f>
        <v/>
      </c>
      <c r="O389" s="19">
        <f>IF(N389="","",N389*H389)</f>
        <v/>
      </c>
      <c r="P389" s="19">
        <f>IF($E389="","",N(K389)*H389)</f>
        <v/>
      </c>
      <c r="Q389" s="17" t="n"/>
      <c r="R389" s="17">
        <f>IF(N389="","",IF(N389&lt;0,"CONFERIR",IF(N389=0,"ACERTADO",IF(M389="","EM CONSIGNAÇÃO",IF(TODAY()&gt;M389,"ACERTO VENCIDO","EM CONSIGNAÇÃO")))))</f>
        <v/>
      </c>
      <c r="S389" s="17" t="n"/>
    </row>
    <row r="390">
      <c r="A390" s="16" t="n"/>
      <c r="B390" s="17" t="n"/>
      <c r="C390" s="17" t="n"/>
      <c r="D390" s="17" t="n"/>
      <c r="E390" s="17" t="n"/>
      <c r="F390" s="17">
        <f>IF($E390="","",IFERROR(INDEX(Produtos!$B$6:$B$305,MATCH($E390,Produtos!$A$6:$A$305,0)),"Código não cadastrado"))</f>
        <v/>
      </c>
      <c r="G390" s="18" t="n"/>
      <c r="H390" s="19">
        <f>IF($E390="","",IFERROR(INDEX(Produtos!$C$6:$C$305,MATCH($E390,Produtos!$A$6:$A$305,0)),0))</f>
        <v/>
      </c>
      <c r="I390" s="17" t="n"/>
      <c r="J390" s="17">
        <f>IF(OR($E390="",D390=""),"",IF(D390=$C$4,"5917","6917"))</f>
        <v/>
      </c>
      <c r="K390" s="18" t="n"/>
      <c r="L390" s="18" t="n"/>
      <c r="M390" s="16" t="n"/>
      <c r="N390" s="18">
        <f>IF(OR($E390="",G390=""),"",G390-N(K390)-N(L390))</f>
        <v/>
      </c>
      <c r="O390" s="19">
        <f>IF(N390="","",N390*H390)</f>
        <v/>
      </c>
      <c r="P390" s="19">
        <f>IF($E390="","",N(K390)*H390)</f>
        <v/>
      </c>
      <c r="Q390" s="17" t="n"/>
      <c r="R390" s="17">
        <f>IF(N390="","",IF(N390&lt;0,"CONFERIR",IF(N390=0,"ACERTADO",IF(M390="","EM CONSIGNAÇÃO",IF(TODAY()&gt;M390,"ACERTO VENCIDO","EM CONSIGNAÇÃO")))))</f>
        <v/>
      </c>
      <c r="S390" s="17" t="n"/>
    </row>
    <row r="391">
      <c r="A391" s="16" t="n"/>
      <c r="B391" s="17" t="n"/>
      <c r="C391" s="17" t="n"/>
      <c r="D391" s="17" t="n"/>
      <c r="E391" s="17" t="n"/>
      <c r="F391" s="17">
        <f>IF($E391="","",IFERROR(INDEX(Produtos!$B$6:$B$305,MATCH($E391,Produtos!$A$6:$A$305,0)),"Código não cadastrado"))</f>
        <v/>
      </c>
      <c r="G391" s="18" t="n"/>
      <c r="H391" s="19">
        <f>IF($E391="","",IFERROR(INDEX(Produtos!$C$6:$C$305,MATCH($E391,Produtos!$A$6:$A$305,0)),0))</f>
        <v/>
      </c>
      <c r="I391" s="17" t="n"/>
      <c r="J391" s="17">
        <f>IF(OR($E391="",D391=""),"",IF(D391=$C$4,"5917","6917"))</f>
        <v/>
      </c>
      <c r="K391" s="18" t="n"/>
      <c r="L391" s="18" t="n"/>
      <c r="M391" s="16" t="n"/>
      <c r="N391" s="18">
        <f>IF(OR($E391="",G391=""),"",G391-N(K391)-N(L391))</f>
        <v/>
      </c>
      <c r="O391" s="19">
        <f>IF(N391="","",N391*H391)</f>
        <v/>
      </c>
      <c r="P391" s="19">
        <f>IF($E391="","",N(K391)*H391)</f>
        <v/>
      </c>
      <c r="Q391" s="17" t="n"/>
      <c r="R391" s="17">
        <f>IF(N391="","",IF(N391&lt;0,"CONFERIR",IF(N391=0,"ACERTADO",IF(M391="","EM CONSIGNAÇÃO",IF(TODAY()&gt;M391,"ACERTO VENCIDO","EM CONSIGNAÇÃO")))))</f>
        <v/>
      </c>
      <c r="S391" s="17" t="n"/>
    </row>
    <row r="392">
      <c r="A392" s="16" t="n"/>
      <c r="B392" s="17" t="n"/>
      <c r="C392" s="17" t="n"/>
      <c r="D392" s="17" t="n"/>
      <c r="E392" s="17" t="n"/>
      <c r="F392" s="17">
        <f>IF($E392="","",IFERROR(INDEX(Produtos!$B$6:$B$305,MATCH($E392,Produtos!$A$6:$A$305,0)),"Código não cadastrado"))</f>
        <v/>
      </c>
      <c r="G392" s="18" t="n"/>
      <c r="H392" s="19">
        <f>IF($E392="","",IFERROR(INDEX(Produtos!$C$6:$C$305,MATCH($E392,Produtos!$A$6:$A$305,0)),0))</f>
        <v/>
      </c>
      <c r="I392" s="17" t="n"/>
      <c r="J392" s="17">
        <f>IF(OR($E392="",D392=""),"",IF(D392=$C$4,"5917","6917"))</f>
        <v/>
      </c>
      <c r="K392" s="18" t="n"/>
      <c r="L392" s="18" t="n"/>
      <c r="M392" s="16" t="n"/>
      <c r="N392" s="18">
        <f>IF(OR($E392="",G392=""),"",G392-N(K392)-N(L392))</f>
        <v/>
      </c>
      <c r="O392" s="19">
        <f>IF(N392="","",N392*H392)</f>
        <v/>
      </c>
      <c r="P392" s="19">
        <f>IF($E392="","",N(K392)*H392)</f>
        <v/>
      </c>
      <c r="Q392" s="17" t="n"/>
      <c r="R392" s="17">
        <f>IF(N392="","",IF(N392&lt;0,"CONFERIR",IF(N392=0,"ACERTADO",IF(M392="","EM CONSIGNAÇÃO",IF(TODAY()&gt;M392,"ACERTO VENCIDO","EM CONSIGNAÇÃO")))))</f>
        <v/>
      </c>
      <c r="S392" s="17" t="n"/>
    </row>
    <row r="393">
      <c r="A393" s="16" t="n"/>
      <c r="B393" s="17" t="n"/>
      <c r="C393" s="17" t="n"/>
      <c r="D393" s="17" t="n"/>
      <c r="E393" s="17" t="n"/>
      <c r="F393" s="17">
        <f>IF($E393="","",IFERROR(INDEX(Produtos!$B$6:$B$305,MATCH($E393,Produtos!$A$6:$A$305,0)),"Código não cadastrado"))</f>
        <v/>
      </c>
      <c r="G393" s="18" t="n"/>
      <c r="H393" s="19">
        <f>IF($E393="","",IFERROR(INDEX(Produtos!$C$6:$C$305,MATCH($E393,Produtos!$A$6:$A$305,0)),0))</f>
        <v/>
      </c>
      <c r="I393" s="17" t="n"/>
      <c r="J393" s="17">
        <f>IF(OR($E393="",D393=""),"",IF(D393=$C$4,"5917","6917"))</f>
        <v/>
      </c>
      <c r="K393" s="18" t="n"/>
      <c r="L393" s="18" t="n"/>
      <c r="M393" s="16" t="n"/>
      <c r="N393" s="18">
        <f>IF(OR($E393="",G393=""),"",G393-N(K393)-N(L393))</f>
        <v/>
      </c>
      <c r="O393" s="19">
        <f>IF(N393="","",N393*H393)</f>
        <v/>
      </c>
      <c r="P393" s="19">
        <f>IF($E393="","",N(K393)*H393)</f>
        <v/>
      </c>
      <c r="Q393" s="17" t="n"/>
      <c r="R393" s="17">
        <f>IF(N393="","",IF(N393&lt;0,"CONFERIR",IF(N393=0,"ACERTADO",IF(M393="","EM CONSIGNAÇÃO",IF(TODAY()&gt;M393,"ACERTO VENCIDO","EM CONSIGNAÇÃO")))))</f>
        <v/>
      </c>
      <c r="S393" s="17" t="n"/>
    </row>
    <row r="394">
      <c r="A394" s="16" t="n"/>
      <c r="B394" s="17" t="n"/>
      <c r="C394" s="17" t="n"/>
      <c r="D394" s="17" t="n"/>
      <c r="E394" s="17" t="n"/>
      <c r="F394" s="17">
        <f>IF($E394="","",IFERROR(INDEX(Produtos!$B$6:$B$305,MATCH($E394,Produtos!$A$6:$A$305,0)),"Código não cadastrado"))</f>
        <v/>
      </c>
      <c r="G394" s="18" t="n"/>
      <c r="H394" s="19">
        <f>IF($E394="","",IFERROR(INDEX(Produtos!$C$6:$C$305,MATCH($E394,Produtos!$A$6:$A$305,0)),0))</f>
        <v/>
      </c>
      <c r="I394" s="17" t="n"/>
      <c r="J394" s="17">
        <f>IF(OR($E394="",D394=""),"",IF(D394=$C$4,"5917","6917"))</f>
        <v/>
      </c>
      <c r="K394" s="18" t="n"/>
      <c r="L394" s="18" t="n"/>
      <c r="M394" s="16" t="n"/>
      <c r="N394" s="18">
        <f>IF(OR($E394="",G394=""),"",G394-N(K394)-N(L394))</f>
        <v/>
      </c>
      <c r="O394" s="19">
        <f>IF(N394="","",N394*H394)</f>
        <v/>
      </c>
      <c r="P394" s="19">
        <f>IF($E394="","",N(K394)*H394)</f>
        <v/>
      </c>
      <c r="Q394" s="17" t="n"/>
      <c r="R394" s="17">
        <f>IF(N394="","",IF(N394&lt;0,"CONFERIR",IF(N394=0,"ACERTADO",IF(M394="","EM CONSIGNAÇÃO",IF(TODAY()&gt;M394,"ACERTO VENCIDO","EM CONSIGNAÇÃO")))))</f>
        <v/>
      </c>
      <c r="S394" s="17" t="n"/>
    </row>
    <row r="395">
      <c r="A395" s="16" t="n"/>
      <c r="B395" s="17" t="n"/>
      <c r="C395" s="17" t="n"/>
      <c r="D395" s="17" t="n"/>
      <c r="E395" s="17" t="n"/>
      <c r="F395" s="17">
        <f>IF($E395="","",IFERROR(INDEX(Produtos!$B$6:$B$305,MATCH($E395,Produtos!$A$6:$A$305,0)),"Código não cadastrado"))</f>
        <v/>
      </c>
      <c r="G395" s="18" t="n"/>
      <c r="H395" s="19">
        <f>IF($E395="","",IFERROR(INDEX(Produtos!$C$6:$C$305,MATCH($E395,Produtos!$A$6:$A$305,0)),0))</f>
        <v/>
      </c>
      <c r="I395" s="17" t="n"/>
      <c r="J395" s="17">
        <f>IF(OR($E395="",D395=""),"",IF(D395=$C$4,"5917","6917"))</f>
        <v/>
      </c>
      <c r="K395" s="18" t="n"/>
      <c r="L395" s="18" t="n"/>
      <c r="M395" s="16" t="n"/>
      <c r="N395" s="18">
        <f>IF(OR($E395="",G395=""),"",G395-N(K395)-N(L395))</f>
        <v/>
      </c>
      <c r="O395" s="19">
        <f>IF(N395="","",N395*H395)</f>
        <v/>
      </c>
      <c r="P395" s="19">
        <f>IF($E395="","",N(K395)*H395)</f>
        <v/>
      </c>
      <c r="Q395" s="17" t="n"/>
      <c r="R395" s="17">
        <f>IF(N395="","",IF(N395&lt;0,"CONFERIR",IF(N395=0,"ACERTADO",IF(M395="","EM CONSIGNAÇÃO",IF(TODAY()&gt;M395,"ACERTO VENCIDO","EM CONSIGNAÇÃO")))))</f>
        <v/>
      </c>
      <c r="S395" s="17" t="n"/>
    </row>
    <row r="396">
      <c r="A396" s="16" t="n"/>
      <c r="B396" s="17" t="n"/>
      <c r="C396" s="17" t="n"/>
      <c r="D396" s="17" t="n"/>
      <c r="E396" s="17" t="n"/>
      <c r="F396" s="17">
        <f>IF($E396="","",IFERROR(INDEX(Produtos!$B$6:$B$305,MATCH($E396,Produtos!$A$6:$A$305,0)),"Código não cadastrado"))</f>
        <v/>
      </c>
      <c r="G396" s="18" t="n"/>
      <c r="H396" s="19">
        <f>IF($E396="","",IFERROR(INDEX(Produtos!$C$6:$C$305,MATCH($E396,Produtos!$A$6:$A$305,0)),0))</f>
        <v/>
      </c>
      <c r="I396" s="17" t="n"/>
      <c r="J396" s="17">
        <f>IF(OR($E396="",D396=""),"",IF(D396=$C$4,"5917","6917"))</f>
        <v/>
      </c>
      <c r="K396" s="18" t="n"/>
      <c r="L396" s="18" t="n"/>
      <c r="M396" s="16" t="n"/>
      <c r="N396" s="18">
        <f>IF(OR($E396="",G396=""),"",G396-N(K396)-N(L396))</f>
        <v/>
      </c>
      <c r="O396" s="19">
        <f>IF(N396="","",N396*H396)</f>
        <v/>
      </c>
      <c r="P396" s="19">
        <f>IF($E396="","",N(K396)*H396)</f>
        <v/>
      </c>
      <c r="Q396" s="17" t="n"/>
      <c r="R396" s="17">
        <f>IF(N396="","",IF(N396&lt;0,"CONFERIR",IF(N396=0,"ACERTADO",IF(M396="","EM CONSIGNAÇÃO",IF(TODAY()&gt;M396,"ACERTO VENCIDO","EM CONSIGNAÇÃO")))))</f>
        <v/>
      </c>
      <c r="S396" s="17" t="n"/>
    </row>
    <row r="397">
      <c r="A397" s="16" t="n"/>
      <c r="B397" s="17" t="n"/>
      <c r="C397" s="17" t="n"/>
      <c r="D397" s="17" t="n"/>
      <c r="E397" s="17" t="n"/>
      <c r="F397" s="17">
        <f>IF($E397="","",IFERROR(INDEX(Produtos!$B$6:$B$305,MATCH($E397,Produtos!$A$6:$A$305,0)),"Código não cadastrado"))</f>
        <v/>
      </c>
      <c r="G397" s="18" t="n"/>
      <c r="H397" s="19">
        <f>IF($E397="","",IFERROR(INDEX(Produtos!$C$6:$C$305,MATCH($E397,Produtos!$A$6:$A$305,0)),0))</f>
        <v/>
      </c>
      <c r="I397" s="17" t="n"/>
      <c r="J397" s="17">
        <f>IF(OR($E397="",D397=""),"",IF(D397=$C$4,"5917","6917"))</f>
        <v/>
      </c>
      <c r="K397" s="18" t="n"/>
      <c r="L397" s="18" t="n"/>
      <c r="M397" s="16" t="n"/>
      <c r="N397" s="18">
        <f>IF(OR($E397="",G397=""),"",G397-N(K397)-N(L397))</f>
        <v/>
      </c>
      <c r="O397" s="19">
        <f>IF(N397="","",N397*H397)</f>
        <v/>
      </c>
      <c r="P397" s="19">
        <f>IF($E397="","",N(K397)*H397)</f>
        <v/>
      </c>
      <c r="Q397" s="17" t="n"/>
      <c r="R397" s="17">
        <f>IF(N397="","",IF(N397&lt;0,"CONFERIR",IF(N397=0,"ACERTADO",IF(M397="","EM CONSIGNAÇÃO",IF(TODAY()&gt;M397,"ACERTO VENCIDO","EM CONSIGNAÇÃO")))))</f>
        <v/>
      </c>
      <c r="S397" s="17" t="n"/>
    </row>
    <row r="398">
      <c r="A398" s="16" t="n"/>
      <c r="B398" s="17" t="n"/>
      <c r="C398" s="17" t="n"/>
      <c r="D398" s="17" t="n"/>
      <c r="E398" s="17" t="n"/>
      <c r="F398" s="17">
        <f>IF($E398="","",IFERROR(INDEX(Produtos!$B$6:$B$305,MATCH($E398,Produtos!$A$6:$A$305,0)),"Código não cadastrado"))</f>
        <v/>
      </c>
      <c r="G398" s="18" t="n"/>
      <c r="H398" s="19">
        <f>IF($E398="","",IFERROR(INDEX(Produtos!$C$6:$C$305,MATCH($E398,Produtos!$A$6:$A$305,0)),0))</f>
        <v/>
      </c>
      <c r="I398" s="17" t="n"/>
      <c r="J398" s="17">
        <f>IF(OR($E398="",D398=""),"",IF(D398=$C$4,"5917","6917"))</f>
        <v/>
      </c>
      <c r="K398" s="18" t="n"/>
      <c r="L398" s="18" t="n"/>
      <c r="M398" s="16" t="n"/>
      <c r="N398" s="18">
        <f>IF(OR($E398="",G398=""),"",G398-N(K398)-N(L398))</f>
        <v/>
      </c>
      <c r="O398" s="19">
        <f>IF(N398="","",N398*H398)</f>
        <v/>
      </c>
      <c r="P398" s="19">
        <f>IF($E398="","",N(K398)*H398)</f>
        <v/>
      </c>
      <c r="Q398" s="17" t="n"/>
      <c r="R398" s="17">
        <f>IF(N398="","",IF(N398&lt;0,"CONFERIR",IF(N398=0,"ACERTADO",IF(M398="","EM CONSIGNAÇÃO",IF(TODAY()&gt;M398,"ACERTO VENCIDO","EM CONSIGNAÇÃO")))))</f>
        <v/>
      </c>
      <c r="S398" s="17" t="n"/>
    </row>
    <row r="399">
      <c r="A399" s="16" t="n"/>
      <c r="B399" s="17" t="n"/>
      <c r="C399" s="17" t="n"/>
      <c r="D399" s="17" t="n"/>
      <c r="E399" s="17" t="n"/>
      <c r="F399" s="17">
        <f>IF($E399="","",IFERROR(INDEX(Produtos!$B$6:$B$305,MATCH($E399,Produtos!$A$6:$A$305,0)),"Código não cadastrado"))</f>
        <v/>
      </c>
      <c r="G399" s="18" t="n"/>
      <c r="H399" s="19">
        <f>IF($E399="","",IFERROR(INDEX(Produtos!$C$6:$C$305,MATCH($E399,Produtos!$A$6:$A$305,0)),0))</f>
        <v/>
      </c>
      <c r="I399" s="17" t="n"/>
      <c r="J399" s="17">
        <f>IF(OR($E399="",D399=""),"",IF(D399=$C$4,"5917","6917"))</f>
        <v/>
      </c>
      <c r="K399" s="18" t="n"/>
      <c r="L399" s="18" t="n"/>
      <c r="M399" s="16" t="n"/>
      <c r="N399" s="18">
        <f>IF(OR($E399="",G399=""),"",G399-N(K399)-N(L399))</f>
        <v/>
      </c>
      <c r="O399" s="19">
        <f>IF(N399="","",N399*H399)</f>
        <v/>
      </c>
      <c r="P399" s="19">
        <f>IF($E399="","",N(K399)*H399)</f>
        <v/>
      </c>
      <c r="Q399" s="17" t="n"/>
      <c r="R399" s="17">
        <f>IF(N399="","",IF(N399&lt;0,"CONFERIR",IF(N399=0,"ACERTADO",IF(M399="","EM CONSIGNAÇÃO",IF(TODAY()&gt;M399,"ACERTO VENCIDO","EM CONSIGNAÇÃO")))))</f>
        <v/>
      </c>
      <c r="S399" s="17" t="n"/>
    </row>
    <row r="400">
      <c r="A400" s="16" t="n"/>
      <c r="B400" s="17" t="n"/>
      <c r="C400" s="17" t="n"/>
      <c r="D400" s="17" t="n"/>
      <c r="E400" s="17" t="n"/>
      <c r="F400" s="17">
        <f>IF($E400="","",IFERROR(INDEX(Produtos!$B$6:$B$305,MATCH($E400,Produtos!$A$6:$A$305,0)),"Código não cadastrado"))</f>
        <v/>
      </c>
      <c r="G400" s="18" t="n"/>
      <c r="H400" s="19">
        <f>IF($E400="","",IFERROR(INDEX(Produtos!$C$6:$C$305,MATCH($E400,Produtos!$A$6:$A$305,0)),0))</f>
        <v/>
      </c>
      <c r="I400" s="17" t="n"/>
      <c r="J400" s="17">
        <f>IF(OR($E400="",D400=""),"",IF(D400=$C$4,"5917","6917"))</f>
        <v/>
      </c>
      <c r="K400" s="18" t="n"/>
      <c r="L400" s="18" t="n"/>
      <c r="M400" s="16" t="n"/>
      <c r="N400" s="18">
        <f>IF(OR($E400="",G400=""),"",G400-N(K400)-N(L400))</f>
        <v/>
      </c>
      <c r="O400" s="19">
        <f>IF(N400="","",N400*H400)</f>
        <v/>
      </c>
      <c r="P400" s="19">
        <f>IF($E400="","",N(K400)*H400)</f>
        <v/>
      </c>
      <c r="Q400" s="17" t="n"/>
      <c r="R400" s="17">
        <f>IF(N400="","",IF(N400&lt;0,"CONFERIR",IF(N400=0,"ACERTADO",IF(M400="","EM CONSIGNAÇÃO",IF(TODAY()&gt;M400,"ACERTO VENCIDO","EM CONSIGNAÇÃO")))))</f>
        <v/>
      </c>
      <c r="S400" s="17" t="n"/>
    </row>
    <row r="401">
      <c r="A401" s="16" t="n"/>
      <c r="B401" s="17" t="n"/>
      <c r="C401" s="17" t="n"/>
      <c r="D401" s="17" t="n"/>
      <c r="E401" s="17" t="n"/>
      <c r="F401" s="17">
        <f>IF($E401="","",IFERROR(INDEX(Produtos!$B$6:$B$305,MATCH($E401,Produtos!$A$6:$A$305,0)),"Código não cadastrado"))</f>
        <v/>
      </c>
      <c r="G401" s="18" t="n"/>
      <c r="H401" s="19">
        <f>IF($E401="","",IFERROR(INDEX(Produtos!$C$6:$C$305,MATCH($E401,Produtos!$A$6:$A$305,0)),0))</f>
        <v/>
      </c>
      <c r="I401" s="17" t="n"/>
      <c r="J401" s="17">
        <f>IF(OR($E401="",D401=""),"",IF(D401=$C$4,"5917","6917"))</f>
        <v/>
      </c>
      <c r="K401" s="18" t="n"/>
      <c r="L401" s="18" t="n"/>
      <c r="M401" s="16" t="n"/>
      <c r="N401" s="18">
        <f>IF(OR($E401="",G401=""),"",G401-N(K401)-N(L401))</f>
        <v/>
      </c>
      <c r="O401" s="19">
        <f>IF(N401="","",N401*H401)</f>
        <v/>
      </c>
      <c r="P401" s="19">
        <f>IF($E401="","",N(K401)*H401)</f>
        <v/>
      </c>
      <c r="Q401" s="17" t="n"/>
      <c r="R401" s="17">
        <f>IF(N401="","",IF(N401&lt;0,"CONFERIR",IF(N401=0,"ACERTADO",IF(M401="","EM CONSIGNAÇÃO",IF(TODAY()&gt;M401,"ACERTO VENCIDO","EM CONSIGNAÇÃO")))))</f>
        <v/>
      </c>
      <c r="S401" s="17" t="n"/>
    </row>
    <row r="402">
      <c r="A402" s="16" t="n"/>
      <c r="B402" s="17" t="n"/>
      <c r="C402" s="17" t="n"/>
      <c r="D402" s="17" t="n"/>
      <c r="E402" s="17" t="n"/>
      <c r="F402" s="17">
        <f>IF($E402="","",IFERROR(INDEX(Produtos!$B$6:$B$305,MATCH($E402,Produtos!$A$6:$A$305,0)),"Código não cadastrado"))</f>
        <v/>
      </c>
      <c r="G402" s="18" t="n"/>
      <c r="H402" s="19">
        <f>IF($E402="","",IFERROR(INDEX(Produtos!$C$6:$C$305,MATCH($E402,Produtos!$A$6:$A$305,0)),0))</f>
        <v/>
      </c>
      <c r="I402" s="17" t="n"/>
      <c r="J402" s="17">
        <f>IF(OR($E402="",D402=""),"",IF(D402=$C$4,"5917","6917"))</f>
        <v/>
      </c>
      <c r="K402" s="18" t="n"/>
      <c r="L402" s="18" t="n"/>
      <c r="M402" s="16" t="n"/>
      <c r="N402" s="18">
        <f>IF(OR($E402="",G402=""),"",G402-N(K402)-N(L402))</f>
        <v/>
      </c>
      <c r="O402" s="19">
        <f>IF(N402="","",N402*H402)</f>
        <v/>
      </c>
      <c r="P402" s="19">
        <f>IF($E402="","",N(K402)*H402)</f>
        <v/>
      </c>
      <c r="Q402" s="17" t="n"/>
      <c r="R402" s="17">
        <f>IF(N402="","",IF(N402&lt;0,"CONFERIR",IF(N402=0,"ACERTADO",IF(M402="","EM CONSIGNAÇÃO",IF(TODAY()&gt;M402,"ACERTO VENCIDO","EM CONSIGNAÇÃO")))))</f>
        <v/>
      </c>
      <c r="S402" s="17" t="n"/>
    </row>
    <row r="403">
      <c r="A403" s="16" t="n"/>
      <c r="B403" s="17" t="n"/>
      <c r="C403" s="17" t="n"/>
      <c r="D403" s="17" t="n"/>
      <c r="E403" s="17" t="n"/>
      <c r="F403" s="17">
        <f>IF($E403="","",IFERROR(INDEX(Produtos!$B$6:$B$305,MATCH($E403,Produtos!$A$6:$A$305,0)),"Código não cadastrado"))</f>
        <v/>
      </c>
      <c r="G403" s="18" t="n"/>
      <c r="H403" s="19">
        <f>IF($E403="","",IFERROR(INDEX(Produtos!$C$6:$C$305,MATCH($E403,Produtos!$A$6:$A$305,0)),0))</f>
        <v/>
      </c>
      <c r="I403" s="17" t="n"/>
      <c r="J403" s="17">
        <f>IF(OR($E403="",D403=""),"",IF(D403=$C$4,"5917","6917"))</f>
        <v/>
      </c>
      <c r="K403" s="18" t="n"/>
      <c r="L403" s="18" t="n"/>
      <c r="M403" s="16" t="n"/>
      <c r="N403" s="18">
        <f>IF(OR($E403="",G403=""),"",G403-N(K403)-N(L403))</f>
        <v/>
      </c>
      <c r="O403" s="19">
        <f>IF(N403="","",N403*H403)</f>
        <v/>
      </c>
      <c r="P403" s="19">
        <f>IF($E403="","",N(K403)*H403)</f>
        <v/>
      </c>
      <c r="Q403" s="17" t="n"/>
      <c r="R403" s="17">
        <f>IF(N403="","",IF(N403&lt;0,"CONFERIR",IF(N403=0,"ACERTADO",IF(M403="","EM CONSIGNAÇÃO",IF(TODAY()&gt;M403,"ACERTO VENCIDO","EM CONSIGNAÇÃO")))))</f>
        <v/>
      </c>
      <c r="S403" s="17" t="n"/>
    </row>
    <row r="404">
      <c r="A404" s="16" t="n"/>
      <c r="B404" s="17" t="n"/>
      <c r="C404" s="17" t="n"/>
      <c r="D404" s="17" t="n"/>
      <c r="E404" s="17" t="n"/>
      <c r="F404" s="17">
        <f>IF($E404="","",IFERROR(INDEX(Produtos!$B$6:$B$305,MATCH($E404,Produtos!$A$6:$A$305,0)),"Código não cadastrado"))</f>
        <v/>
      </c>
      <c r="G404" s="18" t="n"/>
      <c r="H404" s="19">
        <f>IF($E404="","",IFERROR(INDEX(Produtos!$C$6:$C$305,MATCH($E404,Produtos!$A$6:$A$305,0)),0))</f>
        <v/>
      </c>
      <c r="I404" s="17" t="n"/>
      <c r="J404" s="17">
        <f>IF(OR($E404="",D404=""),"",IF(D404=$C$4,"5917","6917"))</f>
        <v/>
      </c>
      <c r="K404" s="18" t="n"/>
      <c r="L404" s="18" t="n"/>
      <c r="M404" s="16" t="n"/>
      <c r="N404" s="18">
        <f>IF(OR($E404="",G404=""),"",G404-N(K404)-N(L404))</f>
        <v/>
      </c>
      <c r="O404" s="19">
        <f>IF(N404="","",N404*H404)</f>
        <v/>
      </c>
      <c r="P404" s="19">
        <f>IF($E404="","",N(K404)*H404)</f>
        <v/>
      </c>
      <c r="Q404" s="17" t="n"/>
      <c r="R404" s="17">
        <f>IF(N404="","",IF(N404&lt;0,"CONFERIR",IF(N404=0,"ACERTADO",IF(M404="","EM CONSIGNAÇÃO",IF(TODAY()&gt;M404,"ACERTO VENCIDO","EM CONSIGNAÇÃO")))))</f>
        <v/>
      </c>
      <c r="S404" s="17" t="n"/>
    </row>
    <row r="405">
      <c r="A405" s="16" t="n"/>
      <c r="B405" s="17" t="n"/>
      <c r="C405" s="17" t="n"/>
      <c r="D405" s="17" t="n"/>
      <c r="E405" s="17" t="n"/>
      <c r="F405" s="17">
        <f>IF($E405="","",IFERROR(INDEX(Produtos!$B$6:$B$305,MATCH($E405,Produtos!$A$6:$A$305,0)),"Código não cadastrado"))</f>
        <v/>
      </c>
      <c r="G405" s="18" t="n"/>
      <c r="H405" s="19">
        <f>IF($E405="","",IFERROR(INDEX(Produtos!$C$6:$C$305,MATCH($E405,Produtos!$A$6:$A$305,0)),0))</f>
        <v/>
      </c>
      <c r="I405" s="17" t="n"/>
      <c r="J405" s="17">
        <f>IF(OR($E405="",D405=""),"",IF(D405=$C$4,"5917","6917"))</f>
        <v/>
      </c>
      <c r="K405" s="18" t="n"/>
      <c r="L405" s="18" t="n"/>
      <c r="M405" s="16" t="n"/>
      <c r="N405" s="18">
        <f>IF(OR($E405="",G405=""),"",G405-N(K405)-N(L405))</f>
        <v/>
      </c>
      <c r="O405" s="19">
        <f>IF(N405="","",N405*H405)</f>
        <v/>
      </c>
      <c r="P405" s="19">
        <f>IF($E405="","",N(K405)*H405)</f>
        <v/>
      </c>
      <c r="Q405" s="17" t="n"/>
      <c r="R405" s="17">
        <f>IF(N405="","",IF(N405&lt;0,"CONFERIR",IF(N405=0,"ACERTADO",IF(M405="","EM CONSIGNAÇÃO",IF(TODAY()&gt;M405,"ACERTO VENCIDO","EM CONSIGNAÇÃO")))))</f>
        <v/>
      </c>
      <c r="S405" s="17" t="n"/>
    </row>
    <row r="406">
      <c r="A406" s="16" t="n"/>
      <c r="B406" s="17" t="n"/>
      <c r="C406" s="17" t="n"/>
      <c r="D406" s="17" t="n"/>
      <c r="E406" s="17" t="n"/>
      <c r="F406" s="17">
        <f>IF($E406="","",IFERROR(INDEX(Produtos!$B$6:$B$305,MATCH($E406,Produtos!$A$6:$A$305,0)),"Código não cadastrado"))</f>
        <v/>
      </c>
      <c r="G406" s="18" t="n"/>
      <c r="H406" s="19">
        <f>IF($E406="","",IFERROR(INDEX(Produtos!$C$6:$C$305,MATCH($E406,Produtos!$A$6:$A$305,0)),0))</f>
        <v/>
      </c>
      <c r="I406" s="17" t="n"/>
      <c r="J406" s="17">
        <f>IF(OR($E406="",D406=""),"",IF(D406=$C$4,"5917","6917"))</f>
        <v/>
      </c>
      <c r="K406" s="18" t="n"/>
      <c r="L406" s="18" t="n"/>
      <c r="M406" s="16" t="n"/>
      <c r="N406" s="18">
        <f>IF(OR($E406="",G406=""),"",G406-N(K406)-N(L406))</f>
        <v/>
      </c>
      <c r="O406" s="19">
        <f>IF(N406="","",N406*H406)</f>
        <v/>
      </c>
      <c r="P406" s="19">
        <f>IF($E406="","",N(K406)*H406)</f>
        <v/>
      </c>
      <c r="Q406" s="17" t="n"/>
      <c r="R406" s="17">
        <f>IF(N406="","",IF(N406&lt;0,"CONFERIR",IF(N406=0,"ACERTADO",IF(M406="","EM CONSIGNAÇÃO",IF(TODAY()&gt;M406,"ACERTO VENCIDO","EM CONSIGNAÇÃO")))))</f>
        <v/>
      </c>
      <c r="S406" s="17" t="n"/>
    </row>
    <row r="407">
      <c r="A407" s="16" t="n"/>
      <c r="B407" s="17" t="n"/>
      <c r="C407" s="17" t="n"/>
      <c r="D407" s="17" t="n"/>
      <c r="E407" s="17" t="n"/>
      <c r="F407" s="17">
        <f>IF($E407="","",IFERROR(INDEX(Produtos!$B$6:$B$305,MATCH($E407,Produtos!$A$6:$A$305,0)),"Código não cadastrado"))</f>
        <v/>
      </c>
      <c r="G407" s="18" t="n"/>
      <c r="H407" s="19">
        <f>IF($E407="","",IFERROR(INDEX(Produtos!$C$6:$C$305,MATCH($E407,Produtos!$A$6:$A$305,0)),0))</f>
        <v/>
      </c>
      <c r="I407" s="17" t="n"/>
      <c r="J407" s="17">
        <f>IF(OR($E407="",D407=""),"",IF(D407=$C$4,"5917","6917"))</f>
        <v/>
      </c>
      <c r="K407" s="18" t="n"/>
      <c r="L407" s="18" t="n"/>
      <c r="M407" s="16" t="n"/>
      <c r="N407" s="18">
        <f>IF(OR($E407="",G407=""),"",G407-N(K407)-N(L407))</f>
        <v/>
      </c>
      <c r="O407" s="19">
        <f>IF(N407="","",N407*H407)</f>
        <v/>
      </c>
      <c r="P407" s="19">
        <f>IF($E407="","",N(K407)*H407)</f>
        <v/>
      </c>
      <c r="Q407" s="17" t="n"/>
      <c r="R407" s="17">
        <f>IF(N407="","",IF(N407&lt;0,"CONFERIR",IF(N407=0,"ACERTADO",IF(M407="","EM CONSIGNAÇÃO",IF(TODAY()&gt;M407,"ACERTO VENCIDO","EM CONSIGNAÇÃO")))))</f>
        <v/>
      </c>
      <c r="S407" s="17" t="n"/>
    </row>
    <row r="408">
      <c r="A408" s="16" t="n"/>
      <c r="B408" s="17" t="n"/>
      <c r="C408" s="17" t="n"/>
      <c r="D408" s="17" t="n"/>
      <c r="E408" s="17" t="n"/>
      <c r="F408" s="17">
        <f>IF($E408="","",IFERROR(INDEX(Produtos!$B$6:$B$305,MATCH($E408,Produtos!$A$6:$A$305,0)),"Código não cadastrado"))</f>
        <v/>
      </c>
      <c r="G408" s="18" t="n"/>
      <c r="H408" s="19">
        <f>IF($E408="","",IFERROR(INDEX(Produtos!$C$6:$C$305,MATCH($E408,Produtos!$A$6:$A$305,0)),0))</f>
        <v/>
      </c>
      <c r="I408" s="17" t="n"/>
      <c r="J408" s="17">
        <f>IF(OR($E408="",D408=""),"",IF(D408=$C$4,"5917","6917"))</f>
        <v/>
      </c>
      <c r="K408" s="18" t="n"/>
      <c r="L408" s="18" t="n"/>
      <c r="M408" s="16" t="n"/>
      <c r="N408" s="18">
        <f>IF(OR($E408="",G408=""),"",G408-N(K408)-N(L408))</f>
        <v/>
      </c>
      <c r="O408" s="19">
        <f>IF(N408="","",N408*H408)</f>
        <v/>
      </c>
      <c r="P408" s="19">
        <f>IF($E408="","",N(K408)*H408)</f>
        <v/>
      </c>
      <c r="Q408" s="17" t="n"/>
      <c r="R408" s="17">
        <f>IF(N408="","",IF(N408&lt;0,"CONFERIR",IF(N408=0,"ACERTADO",IF(M408="","EM CONSIGNAÇÃO",IF(TODAY()&gt;M408,"ACERTO VENCIDO","EM CONSIGNAÇÃO")))))</f>
        <v/>
      </c>
      <c r="S408" s="17" t="n"/>
    </row>
    <row r="409">
      <c r="A409" s="16" t="n"/>
      <c r="B409" s="17" t="n"/>
      <c r="C409" s="17" t="n"/>
      <c r="D409" s="17" t="n"/>
      <c r="E409" s="17" t="n"/>
      <c r="F409" s="17">
        <f>IF($E409="","",IFERROR(INDEX(Produtos!$B$6:$B$305,MATCH($E409,Produtos!$A$6:$A$305,0)),"Código não cadastrado"))</f>
        <v/>
      </c>
      <c r="G409" s="18" t="n"/>
      <c r="H409" s="19">
        <f>IF($E409="","",IFERROR(INDEX(Produtos!$C$6:$C$305,MATCH($E409,Produtos!$A$6:$A$305,0)),0))</f>
        <v/>
      </c>
      <c r="I409" s="17" t="n"/>
      <c r="J409" s="17">
        <f>IF(OR($E409="",D409=""),"",IF(D409=$C$4,"5917","6917"))</f>
        <v/>
      </c>
      <c r="K409" s="18" t="n"/>
      <c r="L409" s="18" t="n"/>
      <c r="M409" s="16" t="n"/>
      <c r="N409" s="18">
        <f>IF(OR($E409="",G409=""),"",G409-N(K409)-N(L409))</f>
        <v/>
      </c>
      <c r="O409" s="19">
        <f>IF(N409="","",N409*H409)</f>
        <v/>
      </c>
      <c r="P409" s="19">
        <f>IF($E409="","",N(K409)*H409)</f>
        <v/>
      </c>
      <c r="Q409" s="17" t="n"/>
      <c r="R409" s="17">
        <f>IF(N409="","",IF(N409&lt;0,"CONFERIR",IF(N409=0,"ACERTADO",IF(M409="","EM CONSIGNAÇÃO",IF(TODAY()&gt;M409,"ACERTO VENCIDO","EM CONSIGNAÇÃO")))))</f>
        <v/>
      </c>
      <c r="S409" s="17" t="n"/>
    </row>
    <row r="410">
      <c r="A410" s="16" t="n"/>
      <c r="B410" s="17" t="n"/>
      <c r="C410" s="17" t="n"/>
      <c r="D410" s="17" t="n"/>
      <c r="E410" s="17" t="n"/>
      <c r="F410" s="17">
        <f>IF($E410="","",IFERROR(INDEX(Produtos!$B$6:$B$305,MATCH($E410,Produtos!$A$6:$A$305,0)),"Código não cadastrado"))</f>
        <v/>
      </c>
      <c r="G410" s="18" t="n"/>
      <c r="H410" s="19">
        <f>IF($E410="","",IFERROR(INDEX(Produtos!$C$6:$C$305,MATCH($E410,Produtos!$A$6:$A$305,0)),0))</f>
        <v/>
      </c>
      <c r="I410" s="17" t="n"/>
      <c r="J410" s="17">
        <f>IF(OR($E410="",D410=""),"",IF(D410=$C$4,"5917","6917"))</f>
        <v/>
      </c>
      <c r="K410" s="18" t="n"/>
      <c r="L410" s="18" t="n"/>
      <c r="M410" s="16" t="n"/>
      <c r="N410" s="18">
        <f>IF(OR($E410="",G410=""),"",G410-N(K410)-N(L410))</f>
        <v/>
      </c>
      <c r="O410" s="19">
        <f>IF(N410="","",N410*H410)</f>
        <v/>
      </c>
      <c r="P410" s="19">
        <f>IF($E410="","",N(K410)*H410)</f>
        <v/>
      </c>
      <c r="Q410" s="17" t="n"/>
      <c r="R410" s="17">
        <f>IF(N410="","",IF(N410&lt;0,"CONFERIR",IF(N410=0,"ACERTADO",IF(M410="","EM CONSIGNAÇÃO",IF(TODAY()&gt;M410,"ACERTO VENCIDO","EM CONSIGNAÇÃO")))))</f>
        <v/>
      </c>
      <c r="S410" s="17" t="n"/>
    </row>
    <row r="411">
      <c r="A411" s="16" t="n"/>
      <c r="B411" s="17" t="n"/>
      <c r="C411" s="17" t="n"/>
      <c r="D411" s="17" t="n"/>
      <c r="E411" s="17" t="n"/>
      <c r="F411" s="17">
        <f>IF($E411="","",IFERROR(INDEX(Produtos!$B$6:$B$305,MATCH($E411,Produtos!$A$6:$A$305,0)),"Código não cadastrado"))</f>
        <v/>
      </c>
      <c r="G411" s="18" t="n"/>
      <c r="H411" s="19">
        <f>IF($E411="","",IFERROR(INDEX(Produtos!$C$6:$C$305,MATCH($E411,Produtos!$A$6:$A$305,0)),0))</f>
        <v/>
      </c>
      <c r="I411" s="17" t="n"/>
      <c r="J411" s="17">
        <f>IF(OR($E411="",D411=""),"",IF(D411=$C$4,"5917","6917"))</f>
        <v/>
      </c>
      <c r="K411" s="18" t="n"/>
      <c r="L411" s="18" t="n"/>
      <c r="M411" s="16" t="n"/>
      <c r="N411" s="18">
        <f>IF(OR($E411="",G411=""),"",G411-N(K411)-N(L411))</f>
        <v/>
      </c>
      <c r="O411" s="19">
        <f>IF(N411="","",N411*H411)</f>
        <v/>
      </c>
      <c r="P411" s="19">
        <f>IF($E411="","",N(K411)*H411)</f>
        <v/>
      </c>
      <c r="Q411" s="17" t="n"/>
      <c r="R411" s="17">
        <f>IF(N411="","",IF(N411&lt;0,"CONFERIR",IF(N411=0,"ACERTADO",IF(M411="","EM CONSIGNAÇÃO",IF(TODAY()&gt;M411,"ACERTO VENCIDO","EM CONSIGNAÇÃO")))))</f>
        <v/>
      </c>
      <c r="S411" s="17" t="n"/>
    </row>
    <row r="412">
      <c r="A412" s="16" t="n"/>
      <c r="B412" s="17" t="n"/>
      <c r="C412" s="17" t="n"/>
      <c r="D412" s="17" t="n"/>
      <c r="E412" s="17" t="n"/>
      <c r="F412" s="17">
        <f>IF($E412="","",IFERROR(INDEX(Produtos!$B$6:$B$305,MATCH($E412,Produtos!$A$6:$A$305,0)),"Código não cadastrado"))</f>
        <v/>
      </c>
      <c r="G412" s="18" t="n"/>
      <c r="H412" s="19">
        <f>IF($E412="","",IFERROR(INDEX(Produtos!$C$6:$C$305,MATCH($E412,Produtos!$A$6:$A$305,0)),0))</f>
        <v/>
      </c>
      <c r="I412" s="17" t="n"/>
      <c r="J412" s="17">
        <f>IF(OR($E412="",D412=""),"",IF(D412=$C$4,"5917","6917"))</f>
        <v/>
      </c>
      <c r="K412" s="18" t="n"/>
      <c r="L412" s="18" t="n"/>
      <c r="M412" s="16" t="n"/>
      <c r="N412" s="18">
        <f>IF(OR($E412="",G412=""),"",G412-N(K412)-N(L412))</f>
        <v/>
      </c>
      <c r="O412" s="19">
        <f>IF(N412="","",N412*H412)</f>
        <v/>
      </c>
      <c r="P412" s="19">
        <f>IF($E412="","",N(K412)*H412)</f>
        <v/>
      </c>
      <c r="Q412" s="17" t="n"/>
      <c r="R412" s="17">
        <f>IF(N412="","",IF(N412&lt;0,"CONFERIR",IF(N412=0,"ACERTADO",IF(M412="","EM CONSIGNAÇÃO",IF(TODAY()&gt;M412,"ACERTO VENCIDO","EM CONSIGNAÇÃO")))))</f>
        <v/>
      </c>
      <c r="S412" s="17" t="n"/>
    </row>
    <row r="413">
      <c r="A413" s="16" t="n"/>
      <c r="B413" s="17" t="n"/>
      <c r="C413" s="17" t="n"/>
      <c r="D413" s="17" t="n"/>
      <c r="E413" s="17" t="n"/>
      <c r="F413" s="17">
        <f>IF($E413="","",IFERROR(INDEX(Produtos!$B$6:$B$305,MATCH($E413,Produtos!$A$6:$A$305,0)),"Código não cadastrado"))</f>
        <v/>
      </c>
      <c r="G413" s="18" t="n"/>
      <c r="H413" s="19">
        <f>IF($E413="","",IFERROR(INDEX(Produtos!$C$6:$C$305,MATCH($E413,Produtos!$A$6:$A$305,0)),0))</f>
        <v/>
      </c>
      <c r="I413" s="17" t="n"/>
      <c r="J413" s="17">
        <f>IF(OR($E413="",D413=""),"",IF(D413=$C$4,"5917","6917"))</f>
        <v/>
      </c>
      <c r="K413" s="18" t="n"/>
      <c r="L413" s="18" t="n"/>
      <c r="M413" s="16" t="n"/>
      <c r="N413" s="18">
        <f>IF(OR($E413="",G413=""),"",G413-N(K413)-N(L413))</f>
        <v/>
      </c>
      <c r="O413" s="19">
        <f>IF(N413="","",N413*H413)</f>
        <v/>
      </c>
      <c r="P413" s="19">
        <f>IF($E413="","",N(K413)*H413)</f>
        <v/>
      </c>
      <c r="Q413" s="17" t="n"/>
      <c r="R413" s="17">
        <f>IF(N413="","",IF(N413&lt;0,"CONFERIR",IF(N413=0,"ACERTADO",IF(M413="","EM CONSIGNAÇÃO",IF(TODAY()&gt;M413,"ACERTO VENCIDO","EM CONSIGNAÇÃO")))))</f>
        <v/>
      </c>
      <c r="S413" s="17" t="n"/>
    </row>
    <row r="414">
      <c r="A414" s="16" t="n"/>
      <c r="B414" s="17" t="n"/>
      <c r="C414" s="17" t="n"/>
      <c r="D414" s="17" t="n"/>
      <c r="E414" s="17" t="n"/>
      <c r="F414" s="17">
        <f>IF($E414="","",IFERROR(INDEX(Produtos!$B$6:$B$305,MATCH($E414,Produtos!$A$6:$A$305,0)),"Código não cadastrado"))</f>
        <v/>
      </c>
      <c r="G414" s="18" t="n"/>
      <c r="H414" s="19">
        <f>IF($E414="","",IFERROR(INDEX(Produtos!$C$6:$C$305,MATCH($E414,Produtos!$A$6:$A$305,0)),0))</f>
        <v/>
      </c>
      <c r="I414" s="17" t="n"/>
      <c r="J414" s="17">
        <f>IF(OR($E414="",D414=""),"",IF(D414=$C$4,"5917","6917"))</f>
        <v/>
      </c>
      <c r="K414" s="18" t="n"/>
      <c r="L414" s="18" t="n"/>
      <c r="M414" s="16" t="n"/>
      <c r="N414" s="18">
        <f>IF(OR($E414="",G414=""),"",G414-N(K414)-N(L414))</f>
        <v/>
      </c>
      <c r="O414" s="19">
        <f>IF(N414="","",N414*H414)</f>
        <v/>
      </c>
      <c r="P414" s="19">
        <f>IF($E414="","",N(K414)*H414)</f>
        <v/>
      </c>
      <c r="Q414" s="17" t="n"/>
      <c r="R414" s="17">
        <f>IF(N414="","",IF(N414&lt;0,"CONFERIR",IF(N414=0,"ACERTADO",IF(M414="","EM CONSIGNAÇÃO",IF(TODAY()&gt;M414,"ACERTO VENCIDO","EM CONSIGNAÇÃO")))))</f>
        <v/>
      </c>
      <c r="S414" s="17" t="n"/>
    </row>
    <row r="415">
      <c r="A415" s="16" t="n"/>
      <c r="B415" s="17" t="n"/>
      <c r="C415" s="17" t="n"/>
      <c r="D415" s="17" t="n"/>
      <c r="E415" s="17" t="n"/>
      <c r="F415" s="17">
        <f>IF($E415="","",IFERROR(INDEX(Produtos!$B$6:$B$305,MATCH($E415,Produtos!$A$6:$A$305,0)),"Código não cadastrado"))</f>
        <v/>
      </c>
      <c r="G415" s="18" t="n"/>
      <c r="H415" s="19">
        <f>IF($E415="","",IFERROR(INDEX(Produtos!$C$6:$C$305,MATCH($E415,Produtos!$A$6:$A$305,0)),0))</f>
        <v/>
      </c>
      <c r="I415" s="17" t="n"/>
      <c r="J415" s="17">
        <f>IF(OR($E415="",D415=""),"",IF(D415=$C$4,"5917","6917"))</f>
        <v/>
      </c>
      <c r="K415" s="18" t="n"/>
      <c r="L415" s="18" t="n"/>
      <c r="M415" s="16" t="n"/>
      <c r="N415" s="18">
        <f>IF(OR($E415="",G415=""),"",G415-N(K415)-N(L415))</f>
        <v/>
      </c>
      <c r="O415" s="19">
        <f>IF(N415="","",N415*H415)</f>
        <v/>
      </c>
      <c r="P415" s="19">
        <f>IF($E415="","",N(K415)*H415)</f>
        <v/>
      </c>
      <c r="Q415" s="17" t="n"/>
      <c r="R415" s="17">
        <f>IF(N415="","",IF(N415&lt;0,"CONFERIR",IF(N415=0,"ACERTADO",IF(M415="","EM CONSIGNAÇÃO",IF(TODAY()&gt;M415,"ACERTO VENCIDO","EM CONSIGNAÇÃO")))))</f>
        <v/>
      </c>
      <c r="S415" s="17" t="n"/>
    </row>
    <row r="416">
      <c r="A416" s="16" t="n"/>
      <c r="B416" s="17" t="n"/>
      <c r="C416" s="17" t="n"/>
      <c r="D416" s="17" t="n"/>
      <c r="E416" s="17" t="n"/>
      <c r="F416" s="17">
        <f>IF($E416="","",IFERROR(INDEX(Produtos!$B$6:$B$305,MATCH($E416,Produtos!$A$6:$A$305,0)),"Código não cadastrado"))</f>
        <v/>
      </c>
      <c r="G416" s="18" t="n"/>
      <c r="H416" s="19">
        <f>IF($E416="","",IFERROR(INDEX(Produtos!$C$6:$C$305,MATCH($E416,Produtos!$A$6:$A$305,0)),0))</f>
        <v/>
      </c>
      <c r="I416" s="17" t="n"/>
      <c r="J416" s="17">
        <f>IF(OR($E416="",D416=""),"",IF(D416=$C$4,"5917","6917"))</f>
        <v/>
      </c>
      <c r="K416" s="18" t="n"/>
      <c r="L416" s="18" t="n"/>
      <c r="M416" s="16" t="n"/>
      <c r="N416" s="18">
        <f>IF(OR($E416="",G416=""),"",G416-N(K416)-N(L416))</f>
        <v/>
      </c>
      <c r="O416" s="19">
        <f>IF(N416="","",N416*H416)</f>
        <v/>
      </c>
      <c r="P416" s="19">
        <f>IF($E416="","",N(K416)*H416)</f>
        <v/>
      </c>
      <c r="Q416" s="17" t="n"/>
      <c r="R416" s="17">
        <f>IF(N416="","",IF(N416&lt;0,"CONFERIR",IF(N416=0,"ACERTADO",IF(M416="","EM CONSIGNAÇÃO",IF(TODAY()&gt;M416,"ACERTO VENCIDO","EM CONSIGNAÇÃO")))))</f>
        <v/>
      </c>
      <c r="S416" s="17" t="n"/>
    </row>
    <row r="417">
      <c r="A417" s="16" t="n"/>
      <c r="B417" s="17" t="n"/>
      <c r="C417" s="17" t="n"/>
      <c r="D417" s="17" t="n"/>
      <c r="E417" s="17" t="n"/>
      <c r="F417" s="17">
        <f>IF($E417="","",IFERROR(INDEX(Produtos!$B$6:$B$305,MATCH($E417,Produtos!$A$6:$A$305,0)),"Código não cadastrado"))</f>
        <v/>
      </c>
      <c r="G417" s="18" t="n"/>
      <c r="H417" s="19">
        <f>IF($E417="","",IFERROR(INDEX(Produtos!$C$6:$C$305,MATCH($E417,Produtos!$A$6:$A$305,0)),0))</f>
        <v/>
      </c>
      <c r="I417" s="17" t="n"/>
      <c r="J417" s="17">
        <f>IF(OR($E417="",D417=""),"",IF(D417=$C$4,"5917","6917"))</f>
        <v/>
      </c>
      <c r="K417" s="18" t="n"/>
      <c r="L417" s="18" t="n"/>
      <c r="M417" s="16" t="n"/>
      <c r="N417" s="18">
        <f>IF(OR($E417="",G417=""),"",G417-N(K417)-N(L417))</f>
        <v/>
      </c>
      <c r="O417" s="19">
        <f>IF(N417="","",N417*H417)</f>
        <v/>
      </c>
      <c r="P417" s="19">
        <f>IF($E417="","",N(K417)*H417)</f>
        <v/>
      </c>
      <c r="Q417" s="17" t="n"/>
      <c r="R417" s="17">
        <f>IF(N417="","",IF(N417&lt;0,"CONFERIR",IF(N417=0,"ACERTADO",IF(M417="","EM CONSIGNAÇÃO",IF(TODAY()&gt;M417,"ACERTO VENCIDO","EM CONSIGNAÇÃO")))))</f>
        <v/>
      </c>
      <c r="S417" s="17" t="n"/>
    </row>
    <row r="418">
      <c r="A418" s="16" t="n"/>
      <c r="B418" s="17" t="n"/>
      <c r="C418" s="17" t="n"/>
      <c r="D418" s="17" t="n"/>
      <c r="E418" s="17" t="n"/>
      <c r="F418" s="17">
        <f>IF($E418="","",IFERROR(INDEX(Produtos!$B$6:$B$305,MATCH($E418,Produtos!$A$6:$A$305,0)),"Código não cadastrado"))</f>
        <v/>
      </c>
      <c r="G418" s="18" t="n"/>
      <c r="H418" s="19">
        <f>IF($E418="","",IFERROR(INDEX(Produtos!$C$6:$C$305,MATCH($E418,Produtos!$A$6:$A$305,0)),0))</f>
        <v/>
      </c>
      <c r="I418" s="17" t="n"/>
      <c r="J418" s="17">
        <f>IF(OR($E418="",D418=""),"",IF(D418=$C$4,"5917","6917"))</f>
        <v/>
      </c>
      <c r="K418" s="18" t="n"/>
      <c r="L418" s="18" t="n"/>
      <c r="M418" s="16" t="n"/>
      <c r="N418" s="18">
        <f>IF(OR($E418="",G418=""),"",G418-N(K418)-N(L418))</f>
        <v/>
      </c>
      <c r="O418" s="19">
        <f>IF(N418="","",N418*H418)</f>
        <v/>
      </c>
      <c r="P418" s="19">
        <f>IF($E418="","",N(K418)*H418)</f>
        <v/>
      </c>
      <c r="Q418" s="17" t="n"/>
      <c r="R418" s="17">
        <f>IF(N418="","",IF(N418&lt;0,"CONFERIR",IF(N418=0,"ACERTADO",IF(M418="","EM CONSIGNAÇÃO",IF(TODAY()&gt;M418,"ACERTO VENCIDO","EM CONSIGNAÇÃO")))))</f>
        <v/>
      </c>
      <c r="S418" s="17" t="n"/>
    </row>
    <row r="419">
      <c r="A419" s="16" t="n"/>
      <c r="B419" s="17" t="n"/>
      <c r="C419" s="17" t="n"/>
      <c r="D419" s="17" t="n"/>
      <c r="E419" s="17" t="n"/>
      <c r="F419" s="17">
        <f>IF($E419="","",IFERROR(INDEX(Produtos!$B$6:$B$305,MATCH($E419,Produtos!$A$6:$A$305,0)),"Código não cadastrado"))</f>
        <v/>
      </c>
      <c r="G419" s="18" t="n"/>
      <c r="H419" s="19">
        <f>IF($E419="","",IFERROR(INDEX(Produtos!$C$6:$C$305,MATCH($E419,Produtos!$A$6:$A$305,0)),0))</f>
        <v/>
      </c>
      <c r="I419" s="17" t="n"/>
      <c r="J419" s="17">
        <f>IF(OR($E419="",D419=""),"",IF(D419=$C$4,"5917","6917"))</f>
        <v/>
      </c>
      <c r="K419" s="18" t="n"/>
      <c r="L419" s="18" t="n"/>
      <c r="M419" s="16" t="n"/>
      <c r="N419" s="18">
        <f>IF(OR($E419="",G419=""),"",G419-N(K419)-N(L419))</f>
        <v/>
      </c>
      <c r="O419" s="19">
        <f>IF(N419="","",N419*H419)</f>
        <v/>
      </c>
      <c r="P419" s="19">
        <f>IF($E419="","",N(K419)*H419)</f>
        <v/>
      </c>
      <c r="Q419" s="17" t="n"/>
      <c r="R419" s="17">
        <f>IF(N419="","",IF(N419&lt;0,"CONFERIR",IF(N419=0,"ACERTADO",IF(M419="","EM CONSIGNAÇÃO",IF(TODAY()&gt;M419,"ACERTO VENCIDO","EM CONSIGNAÇÃO")))))</f>
        <v/>
      </c>
      <c r="S419" s="17" t="n"/>
    </row>
    <row r="420">
      <c r="A420" s="16" t="n"/>
      <c r="B420" s="17" t="n"/>
      <c r="C420" s="17" t="n"/>
      <c r="D420" s="17" t="n"/>
      <c r="E420" s="17" t="n"/>
      <c r="F420" s="17">
        <f>IF($E420="","",IFERROR(INDEX(Produtos!$B$6:$B$305,MATCH($E420,Produtos!$A$6:$A$305,0)),"Código não cadastrado"))</f>
        <v/>
      </c>
      <c r="G420" s="18" t="n"/>
      <c r="H420" s="19">
        <f>IF($E420="","",IFERROR(INDEX(Produtos!$C$6:$C$305,MATCH($E420,Produtos!$A$6:$A$305,0)),0))</f>
        <v/>
      </c>
      <c r="I420" s="17" t="n"/>
      <c r="J420" s="17">
        <f>IF(OR($E420="",D420=""),"",IF(D420=$C$4,"5917","6917"))</f>
        <v/>
      </c>
      <c r="K420" s="18" t="n"/>
      <c r="L420" s="18" t="n"/>
      <c r="M420" s="16" t="n"/>
      <c r="N420" s="18">
        <f>IF(OR($E420="",G420=""),"",G420-N(K420)-N(L420))</f>
        <v/>
      </c>
      <c r="O420" s="19">
        <f>IF(N420="","",N420*H420)</f>
        <v/>
      </c>
      <c r="P420" s="19">
        <f>IF($E420="","",N(K420)*H420)</f>
        <v/>
      </c>
      <c r="Q420" s="17" t="n"/>
      <c r="R420" s="17">
        <f>IF(N420="","",IF(N420&lt;0,"CONFERIR",IF(N420=0,"ACERTADO",IF(M420="","EM CONSIGNAÇÃO",IF(TODAY()&gt;M420,"ACERTO VENCIDO","EM CONSIGNAÇÃO")))))</f>
        <v/>
      </c>
      <c r="S420" s="17" t="n"/>
    </row>
    <row r="421">
      <c r="A421" s="16" t="n"/>
      <c r="B421" s="17" t="n"/>
      <c r="C421" s="17" t="n"/>
      <c r="D421" s="17" t="n"/>
      <c r="E421" s="17" t="n"/>
      <c r="F421" s="17">
        <f>IF($E421="","",IFERROR(INDEX(Produtos!$B$6:$B$305,MATCH($E421,Produtos!$A$6:$A$305,0)),"Código não cadastrado"))</f>
        <v/>
      </c>
      <c r="G421" s="18" t="n"/>
      <c r="H421" s="19">
        <f>IF($E421="","",IFERROR(INDEX(Produtos!$C$6:$C$305,MATCH($E421,Produtos!$A$6:$A$305,0)),0))</f>
        <v/>
      </c>
      <c r="I421" s="17" t="n"/>
      <c r="J421" s="17">
        <f>IF(OR($E421="",D421=""),"",IF(D421=$C$4,"5917","6917"))</f>
        <v/>
      </c>
      <c r="K421" s="18" t="n"/>
      <c r="L421" s="18" t="n"/>
      <c r="M421" s="16" t="n"/>
      <c r="N421" s="18">
        <f>IF(OR($E421="",G421=""),"",G421-N(K421)-N(L421))</f>
        <v/>
      </c>
      <c r="O421" s="19">
        <f>IF(N421="","",N421*H421)</f>
        <v/>
      </c>
      <c r="P421" s="19">
        <f>IF($E421="","",N(K421)*H421)</f>
        <v/>
      </c>
      <c r="Q421" s="17" t="n"/>
      <c r="R421" s="17">
        <f>IF(N421="","",IF(N421&lt;0,"CONFERIR",IF(N421=0,"ACERTADO",IF(M421="","EM CONSIGNAÇÃO",IF(TODAY()&gt;M421,"ACERTO VENCIDO","EM CONSIGNAÇÃO")))))</f>
        <v/>
      </c>
      <c r="S421" s="17" t="n"/>
    </row>
    <row r="422">
      <c r="A422" s="16" t="n"/>
      <c r="B422" s="17" t="n"/>
      <c r="C422" s="17" t="n"/>
      <c r="D422" s="17" t="n"/>
      <c r="E422" s="17" t="n"/>
      <c r="F422" s="17">
        <f>IF($E422="","",IFERROR(INDEX(Produtos!$B$6:$B$305,MATCH($E422,Produtos!$A$6:$A$305,0)),"Código não cadastrado"))</f>
        <v/>
      </c>
      <c r="G422" s="18" t="n"/>
      <c r="H422" s="19">
        <f>IF($E422="","",IFERROR(INDEX(Produtos!$C$6:$C$305,MATCH($E422,Produtos!$A$6:$A$305,0)),0))</f>
        <v/>
      </c>
      <c r="I422" s="17" t="n"/>
      <c r="J422" s="17">
        <f>IF(OR($E422="",D422=""),"",IF(D422=$C$4,"5917","6917"))</f>
        <v/>
      </c>
      <c r="K422" s="18" t="n"/>
      <c r="L422" s="18" t="n"/>
      <c r="M422" s="16" t="n"/>
      <c r="N422" s="18">
        <f>IF(OR($E422="",G422=""),"",G422-N(K422)-N(L422))</f>
        <v/>
      </c>
      <c r="O422" s="19">
        <f>IF(N422="","",N422*H422)</f>
        <v/>
      </c>
      <c r="P422" s="19">
        <f>IF($E422="","",N(K422)*H422)</f>
        <v/>
      </c>
      <c r="Q422" s="17" t="n"/>
      <c r="R422" s="17">
        <f>IF(N422="","",IF(N422&lt;0,"CONFERIR",IF(N422=0,"ACERTADO",IF(M422="","EM CONSIGNAÇÃO",IF(TODAY()&gt;M422,"ACERTO VENCIDO","EM CONSIGNAÇÃO")))))</f>
        <v/>
      </c>
      <c r="S422" s="17" t="n"/>
    </row>
    <row r="423">
      <c r="A423" s="16" t="n"/>
      <c r="B423" s="17" t="n"/>
      <c r="C423" s="17" t="n"/>
      <c r="D423" s="17" t="n"/>
      <c r="E423" s="17" t="n"/>
      <c r="F423" s="17">
        <f>IF($E423="","",IFERROR(INDEX(Produtos!$B$6:$B$305,MATCH($E423,Produtos!$A$6:$A$305,0)),"Código não cadastrado"))</f>
        <v/>
      </c>
      <c r="G423" s="18" t="n"/>
      <c r="H423" s="19">
        <f>IF($E423="","",IFERROR(INDEX(Produtos!$C$6:$C$305,MATCH($E423,Produtos!$A$6:$A$305,0)),0))</f>
        <v/>
      </c>
      <c r="I423" s="17" t="n"/>
      <c r="J423" s="17">
        <f>IF(OR($E423="",D423=""),"",IF(D423=$C$4,"5917","6917"))</f>
        <v/>
      </c>
      <c r="K423" s="18" t="n"/>
      <c r="L423" s="18" t="n"/>
      <c r="M423" s="16" t="n"/>
      <c r="N423" s="18">
        <f>IF(OR($E423="",G423=""),"",G423-N(K423)-N(L423))</f>
        <v/>
      </c>
      <c r="O423" s="19">
        <f>IF(N423="","",N423*H423)</f>
        <v/>
      </c>
      <c r="P423" s="19">
        <f>IF($E423="","",N(K423)*H423)</f>
        <v/>
      </c>
      <c r="Q423" s="17" t="n"/>
      <c r="R423" s="17">
        <f>IF(N423="","",IF(N423&lt;0,"CONFERIR",IF(N423=0,"ACERTADO",IF(M423="","EM CONSIGNAÇÃO",IF(TODAY()&gt;M423,"ACERTO VENCIDO","EM CONSIGNAÇÃO")))))</f>
        <v/>
      </c>
      <c r="S423" s="17" t="n"/>
    </row>
    <row r="424">
      <c r="A424" s="16" t="n"/>
      <c r="B424" s="17" t="n"/>
      <c r="C424" s="17" t="n"/>
      <c r="D424" s="17" t="n"/>
      <c r="E424" s="17" t="n"/>
      <c r="F424" s="17">
        <f>IF($E424="","",IFERROR(INDEX(Produtos!$B$6:$B$305,MATCH($E424,Produtos!$A$6:$A$305,0)),"Código não cadastrado"))</f>
        <v/>
      </c>
      <c r="G424" s="18" t="n"/>
      <c r="H424" s="19">
        <f>IF($E424="","",IFERROR(INDEX(Produtos!$C$6:$C$305,MATCH($E424,Produtos!$A$6:$A$305,0)),0))</f>
        <v/>
      </c>
      <c r="I424" s="17" t="n"/>
      <c r="J424" s="17">
        <f>IF(OR($E424="",D424=""),"",IF(D424=$C$4,"5917","6917"))</f>
        <v/>
      </c>
      <c r="K424" s="18" t="n"/>
      <c r="L424" s="18" t="n"/>
      <c r="M424" s="16" t="n"/>
      <c r="N424" s="18">
        <f>IF(OR($E424="",G424=""),"",G424-N(K424)-N(L424))</f>
        <v/>
      </c>
      <c r="O424" s="19">
        <f>IF(N424="","",N424*H424)</f>
        <v/>
      </c>
      <c r="P424" s="19">
        <f>IF($E424="","",N(K424)*H424)</f>
        <v/>
      </c>
      <c r="Q424" s="17" t="n"/>
      <c r="R424" s="17">
        <f>IF(N424="","",IF(N424&lt;0,"CONFERIR",IF(N424=0,"ACERTADO",IF(M424="","EM CONSIGNAÇÃO",IF(TODAY()&gt;M424,"ACERTO VENCIDO","EM CONSIGNAÇÃO")))))</f>
        <v/>
      </c>
      <c r="S424" s="17" t="n"/>
    </row>
    <row r="425">
      <c r="A425" s="16" t="n"/>
      <c r="B425" s="17" t="n"/>
      <c r="C425" s="17" t="n"/>
      <c r="D425" s="17" t="n"/>
      <c r="E425" s="17" t="n"/>
      <c r="F425" s="17">
        <f>IF($E425="","",IFERROR(INDEX(Produtos!$B$6:$B$305,MATCH($E425,Produtos!$A$6:$A$305,0)),"Código não cadastrado"))</f>
        <v/>
      </c>
      <c r="G425" s="18" t="n"/>
      <c r="H425" s="19">
        <f>IF($E425="","",IFERROR(INDEX(Produtos!$C$6:$C$305,MATCH($E425,Produtos!$A$6:$A$305,0)),0))</f>
        <v/>
      </c>
      <c r="I425" s="17" t="n"/>
      <c r="J425" s="17">
        <f>IF(OR($E425="",D425=""),"",IF(D425=$C$4,"5917","6917"))</f>
        <v/>
      </c>
      <c r="K425" s="18" t="n"/>
      <c r="L425" s="18" t="n"/>
      <c r="M425" s="16" t="n"/>
      <c r="N425" s="18">
        <f>IF(OR($E425="",G425=""),"",G425-N(K425)-N(L425))</f>
        <v/>
      </c>
      <c r="O425" s="19">
        <f>IF(N425="","",N425*H425)</f>
        <v/>
      </c>
      <c r="P425" s="19">
        <f>IF($E425="","",N(K425)*H425)</f>
        <v/>
      </c>
      <c r="Q425" s="17" t="n"/>
      <c r="R425" s="17">
        <f>IF(N425="","",IF(N425&lt;0,"CONFERIR",IF(N425=0,"ACERTADO",IF(M425="","EM CONSIGNAÇÃO",IF(TODAY()&gt;M425,"ACERTO VENCIDO","EM CONSIGNAÇÃO")))))</f>
        <v/>
      </c>
      <c r="S425" s="17" t="n"/>
    </row>
    <row r="426">
      <c r="A426" s="16" t="n"/>
      <c r="B426" s="17" t="n"/>
      <c r="C426" s="17" t="n"/>
      <c r="D426" s="17" t="n"/>
      <c r="E426" s="17" t="n"/>
      <c r="F426" s="17">
        <f>IF($E426="","",IFERROR(INDEX(Produtos!$B$6:$B$305,MATCH($E426,Produtos!$A$6:$A$305,0)),"Código não cadastrado"))</f>
        <v/>
      </c>
      <c r="G426" s="18" t="n"/>
      <c r="H426" s="19">
        <f>IF($E426="","",IFERROR(INDEX(Produtos!$C$6:$C$305,MATCH($E426,Produtos!$A$6:$A$305,0)),0))</f>
        <v/>
      </c>
      <c r="I426" s="17" t="n"/>
      <c r="J426" s="17">
        <f>IF(OR($E426="",D426=""),"",IF(D426=$C$4,"5917","6917"))</f>
        <v/>
      </c>
      <c r="K426" s="18" t="n"/>
      <c r="L426" s="18" t="n"/>
      <c r="M426" s="16" t="n"/>
      <c r="N426" s="18">
        <f>IF(OR($E426="",G426=""),"",G426-N(K426)-N(L426))</f>
        <v/>
      </c>
      <c r="O426" s="19">
        <f>IF(N426="","",N426*H426)</f>
        <v/>
      </c>
      <c r="P426" s="19">
        <f>IF($E426="","",N(K426)*H426)</f>
        <v/>
      </c>
      <c r="Q426" s="17" t="n"/>
      <c r="R426" s="17">
        <f>IF(N426="","",IF(N426&lt;0,"CONFERIR",IF(N426=0,"ACERTADO",IF(M426="","EM CONSIGNAÇÃO",IF(TODAY()&gt;M426,"ACERTO VENCIDO","EM CONSIGNAÇÃO")))))</f>
        <v/>
      </c>
      <c r="S426" s="17" t="n"/>
    </row>
    <row r="427">
      <c r="A427" s="16" t="n"/>
      <c r="B427" s="17" t="n"/>
      <c r="C427" s="17" t="n"/>
      <c r="D427" s="17" t="n"/>
      <c r="E427" s="17" t="n"/>
      <c r="F427" s="17">
        <f>IF($E427="","",IFERROR(INDEX(Produtos!$B$6:$B$305,MATCH($E427,Produtos!$A$6:$A$305,0)),"Código não cadastrado"))</f>
        <v/>
      </c>
      <c r="G427" s="18" t="n"/>
      <c r="H427" s="19">
        <f>IF($E427="","",IFERROR(INDEX(Produtos!$C$6:$C$305,MATCH($E427,Produtos!$A$6:$A$305,0)),0))</f>
        <v/>
      </c>
      <c r="I427" s="17" t="n"/>
      <c r="J427" s="17">
        <f>IF(OR($E427="",D427=""),"",IF(D427=$C$4,"5917","6917"))</f>
        <v/>
      </c>
      <c r="K427" s="18" t="n"/>
      <c r="L427" s="18" t="n"/>
      <c r="M427" s="16" t="n"/>
      <c r="N427" s="18">
        <f>IF(OR($E427="",G427=""),"",G427-N(K427)-N(L427))</f>
        <v/>
      </c>
      <c r="O427" s="19">
        <f>IF(N427="","",N427*H427)</f>
        <v/>
      </c>
      <c r="P427" s="19">
        <f>IF($E427="","",N(K427)*H427)</f>
        <v/>
      </c>
      <c r="Q427" s="17" t="n"/>
      <c r="R427" s="17">
        <f>IF(N427="","",IF(N427&lt;0,"CONFERIR",IF(N427=0,"ACERTADO",IF(M427="","EM CONSIGNAÇÃO",IF(TODAY()&gt;M427,"ACERTO VENCIDO","EM CONSIGNAÇÃO")))))</f>
        <v/>
      </c>
      <c r="S427" s="17" t="n"/>
    </row>
    <row r="428">
      <c r="A428" s="16" t="n"/>
      <c r="B428" s="17" t="n"/>
      <c r="C428" s="17" t="n"/>
      <c r="D428" s="17" t="n"/>
      <c r="E428" s="17" t="n"/>
      <c r="F428" s="17">
        <f>IF($E428="","",IFERROR(INDEX(Produtos!$B$6:$B$305,MATCH($E428,Produtos!$A$6:$A$305,0)),"Código não cadastrado"))</f>
        <v/>
      </c>
      <c r="G428" s="18" t="n"/>
      <c r="H428" s="19">
        <f>IF($E428="","",IFERROR(INDEX(Produtos!$C$6:$C$305,MATCH($E428,Produtos!$A$6:$A$305,0)),0))</f>
        <v/>
      </c>
      <c r="I428" s="17" t="n"/>
      <c r="J428" s="17">
        <f>IF(OR($E428="",D428=""),"",IF(D428=$C$4,"5917","6917"))</f>
        <v/>
      </c>
      <c r="K428" s="18" t="n"/>
      <c r="L428" s="18" t="n"/>
      <c r="M428" s="16" t="n"/>
      <c r="N428" s="18">
        <f>IF(OR($E428="",G428=""),"",G428-N(K428)-N(L428))</f>
        <v/>
      </c>
      <c r="O428" s="19">
        <f>IF(N428="","",N428*H428)</f>
        <v/>
      </c>
      <c r="P428" s="19">
        <f>IF($E428="","",N(K428)*H428)</f>
        <v/>
      </c>
      <c r="Q428" s="17" t="n"/>
      <c r="R428" s="17">
        <f>IF(N428="","",IF(N428&lt;0,"CONFERIR",IF(N428=0,"ACERTADO",IF(M428="","EM CONSIGNAÇÃO",IF(TODAY()&gt;M428,"ACERTO VENCIDO","EM CONSIGNAÇÃO")))))</f>
        <v/>
      </c>
      <c r="S428" s="17" t="n"/>
    </row>
    <row r="429">
      <c r="A429" s="16" t="n"/>
      <c r="B429" s="17" t="n"/>
      <c r="C429" s="17" t="n"/>
      <c r="D429" s="17" t="n"/>
      <c r="E429" s="17" t="n"/>
      <c r="F429" s="17">
        <f>IF($E429="","",IFERROR(INDEX(Produtos!$B$6:$B$305,MATCH($E429,Produtos!$A$6:$A$305,0)),"Código não cadastrado"))</f>
        <v/>
      </c>
      <c r="G429" s="18" t="n"/>
      <c r="H429" s="19">
        <f>IF($E429="","",IFERROR(INDEX(Produtos!$C$6:$C$305,MATCH($E429,Produtos!$A$6:$A$305,0)),0))</f>
        <v/>
      </c>
      <c r="I429" s="17" t="n"/>
      <c r="J429" s="17">
        <f>IF(OR($E429="",D429=""),"",IF(D429=$C$4,"5917","6917"))</f>
        <v/>
      </c>
      <c r="K429" s="18" t="n"/>
      <c r="L429" s="18" t="n"/>
      <c r="M429" s="16" t="n"/>
      <c r="N429" s="18">
        <f>IF(OR($E429="",G429=""),"",G429-N(K429)-N(L429))</f>
        <v/>
      </c>
      <c r="O429" s="19">
        <f>IF(N429="","",N429*H429)</f>
        <v/>
      </c>
      <c r="P429" s="19">
        <f>IF($E429="","",N(K429)*H429)</f>
        <v/>
      </c>
      <c r="Q429" s="17" t="n"/>
      <c r="R429" s="17">
        <f>IF(N429="","",IF(N429&lt;0,"CONFERIR",IF(N429=0,"ACERTADO",IF(M429="","EM CONSIGNAÇÃO",IF(TODAY()&gt;M429,"ACERTO VENCIDO","EM CONSIGNAÇÃO")))))</f>
        <v/>
      </c>
      <c r="S429" s="17" t="n"/>
    </row>
    <row r="430">
      <c r="A430" s="16" t="n"/>
      <c r="B430" s="17" t="n"/>
      <c r="C430" s="17" t="n"/>
      <c r="D430" s="17" t="n"/>
      <c r="E430" s="17" t="n"/>
      <c r="F430" s="17">
        <f>IF($E430="","",IFERROR(INDEX(Produtos!$B$6:$B$305,MATCH($E430,Produtos!$A$6:$A$305,0)),"Código não cadastrado"))</f>
        <v/>
      </c>
      <c r="G430" s="18" t="n"/>
      <c r="H430" s="19">
        <f>IF($E430="","",IFERROR(INDEX(Produtos!$C$6:$C$305,MATCH($E430,Produtos!$A$6:$A$305,0)),0))</f>
        <v/>
      </c>
      <c r="I430" s="17" t="n"/>
      <c r="J430" s="17">
        <f>IF(OR($E430="",D430=""),"",IF(D430=$C$4,"5917","6917"))</f>
        <v/>
      </c>
      <c r="K430" s="18" t="n"/>
      <c r="L430" s="18" t="n"/>
      <c r="M430" s="16" t="n"/>
      <c r="N430" s="18">
        <f>IF(OR($E430="",G430=""),"",G430-N(K430)-N(L430))</f>
        <v/>
      </c>
      <c r="O430" s="19">
        <f>IF(N430="","",N430*H430)</f>
        <v/>
      </c>
      <c r="P430" s="19">
        <f>IF($E430="","",N(K430)*H430)</f>
        <v/>
      </c>
      <c r="Q430" s="17" t="n"/>
      <c r="R430" s="17">
        <f>IF(N430="","",IF(N430&lt;0,"CONFERIR",IF(N430=0,"ACERTADO",IF(M430="","EM CONSIGNAÇÃO",IF(TODAY()&gt;M430,"ACERTO VENCIDO","EM CONSIGNAÇÃO")))))</f>
        <v/>
      </c>
      <c r="S430" s="17" t="n"/>
    </row>
    <row r="431">
      <c r="A431" s="16" t="n"/>
      <c r="B431" s="17" t="n"/>
      <c r="C431" s="17" t="n"/>
      <c r="D431" s="17" t="n"/>
      <c r="E431" s="17" t="n"/>
      <c r="F431" s="17">
        <f>IF($E431="","",IFERROR(INDEX(Produtos!$B$6:$B$305,MATCH($E431,Produtos!$A$6:$A$305,0)),"Código não cadastrado"))</f>
        <v/>
      </c>
      <c r="G431" s="18" t="n"/>
      <c r="H431" s="19">
        <f>IF($E431="","",IFERROR(INDEX(Produtos!$C$6:$C$305,MATCH($E431,Produtos!$A$6:$A$305,0)),0))</f>
        <v/>
      </c>
      <c r="I431" s="17" t="n"/>
      <c r="J431" s="17">
        <f>IF(OR($E431="",D431=""),"",IF(D431=$C$4,"5917","6917"))</f>
        <v/>
      </c>
      <c r="K431" s="18" t="n"/>
      <c r="L431" s="18" t="n"/>
      <c r="M431" s="16" t="n"/>
      <c r="N431" s="18">
        <f>IF(OR($E431="",G431=""),"",G431-N(K431)-N(L431))</f>
        <v/>
      </c>
      <c r="O431" s="19">
        <f>IF(N431="","",N431*H431)</f>
        <v/>
      </c>
      <c r="P431" s="19">
        <f>IF($E431="","",N(K431)*H431)</f>
        <v/>
      </c>
      <c r="Q431" s="17" t="n"/>
      <c r="R431" s="17">
        <f>IF(N431="","",IF(N431&lt;0,"CONFERIR",IF(N431=0,"ACERTADO",IF(M431="","EM CONSIGNAÇÃO",IF(TODAY()&gt;M431,"ACERTO VENCIDO","EM CONSIGNAÇÃO")))))</f>
        <v/>
      </c>
      <c r="S431" s="17" t="n"/>
    </row>
    <row r="432">
      <c r="A432" s="16" t="n"/>
      <c r="B432" s="17" t="n"/>
      <c r="C432" s="17" t="n"/>
      <c r="D432" s="17" t="n"/>
      <c r="E432" s="17" t="n"/>
      <c r="F432" s="17">
        <f>IF($E432="","",IFERROR(INDEX(Produtos!$B$6:$B$305,MATCH($E432,Produtos!$A$6:$A$305,0)),"Código não cadastrado"))</f>
        <v/>
      </c>
      <c r="G432" s="18" t="n"/>
      <c r="H432" s="19">
        <f>IF($E432="","",IFERROR(INDEX(Produtos!$C$6:$C$305,MATCH($E432,Produtos!$A$6:$A$305,0)),0))</f>
        <v/>
      </c>
      <c r="I432" s="17" t="n"/>
      <c r="J432" s="17">
        <f>IF(OR($E432="",D432=""),"",IF(D432=$C$4,"5917","6917"))</f>
        <v/>
      </c>
      <c r="K432" s="18" t="n"/>
      <c r="L432" s="18" t="n"/>
      <c r="M432" s="16" t="n"/>
      <c r="N432" s="18">
        <f>IF(OR($E432="",G432=""),"",G432-N(K432)-N(L432))</f>
        <v/>
      </c>
      <c r="O432" s="19">
        <f>IF(N432="","",N432*H432)</f>
        <v/>
      </c>
      <c r="P432" s="19">
        <f>IF($E432="","",N(K432)*H432)</f>
        <v/>
      </c>
      <c r="Q432" s="17" t="n"/>
      <c r="R432" s="17">
        <f>IF(N432="","",IF(N432&lt;0,"CONFERIR",IF(N432=0,"ACERTADO",IF(M432="","EM CONSIGNAÇÃO",IF(TODAY()&gt;M432,"ACERTO VENCIDO","EM CONSIGNAÇÃO")))))</f>
        <v/>
      </c>
      <c r="S432" s="17" t="n"/>
    </row>
    <row r="433">
      <c r="A433" s="16" t="n"/>
      <c r="B433" s="17" t="n"/>
      <c r="C433" s="17" t="n"/>
      <c r="D433" s="17" t="n"/>
      <c r="E433" s="17" t="n"/>
      <c r="F433" s="17">
        <f>IF($E433="","",IFERROR(INDEX(Produtos!$B$6:$B$305,MATCH($E433,Produtos!$A$6:$A$305,0)),"Código não cadastrado"))</f>
        <v/>
      </c>
      <c r="G433" s="18" t="n"/>
      <c r="H433" s="19">
        <f>IF($E433="","",IFERROR(INDEX(Produtos!$C$6:$C$305,MATCH($E433,Produtos!$A$6:$A$305,0)),0))</f>
        <v/>
      </c>
      <c r="I433" s="17" t="n"/>
      <c r="J433" s="17">
        <f>IF(OR($E433="",D433=""),"",IF(D433=$C$4,"5917","6917"))</f>
        <v/>
      </c>
      <c r="K433" s="18" t="n"/>
      <c r="L433" s="18" t="n"/>
      <c r="M433" s="16" t="n"/>
      <c r="N433" s="18">
        <f>IF(OR($E433="",G433=""),"",G433-N(K433)-N(L433))</f>
        <v/>
      </c>
      <c r="O433" s="19">
        <f>IF(N433="","",N433*H433)</f>
        <v/>
      </c>
      <c r="P433" s="19">
        <f>IF($E433="","",N(K433)*H433)</f>
        <v/>
      </c>
      <c r="Q433" s="17" t="n"/>
      <c r="R433" s="17">
        <f>IF(N433="","",IF(N433&lt;0,"CONFERIR",IF(N433=0,"ACERTADO",IF(M433="","EM CONSIGNAÇÃO",IF(TODAY()&gt;M433,"ACERTO VENCIDO","EM CONSIGNAÇÃO")))))</f>
        <v/>
      </c>
      <c r="S433" s="17" t="n"/>
    </row>
    <row r="434">
      <c r="A434" s="16" t="n"/>
      <c r="B434" s="17" t="n"/>
      <c r="C434" s="17" t="n"/>
      <c r="D434" s="17" t="n"/>
      <c r="E434" s="17" t="n"/>
      <c r="F434" s="17">
        <f>IF($E434="","",IFERROR(INDEX(Produtos!$B$6:$B$305,MATCH($E434,Produtos!$A$6:$A$305,0)),"Código não cadastrado"))</f>
        <v/>
      </c>
      <c r="G434" s="18" t="n"/>
      <c r="H434" s="19">
        <f>IF($E434="","",IFERROR(INDEX(Produtos!$C$6:$C$305,MATCH($E434,Produtos!$A$6:$A$305,0)),0))</f>
        <v/>
      </c>
      <c r="I434" s="17" t="n"/>
      <c r="J434" s="17">
        <f>IF(OR($E434="",D434=""),"",IF(D434=$C$4,"5917","6917"))</f>
        <v/>
      </c>
      <c r="K434" s="18" t="n"/>
      <c r="L434" s="18" t="n"/>
      <c r="M434" s="16" t="n"/>
      <c r="N434" s="18">
        <f>IF(OR($E434="",G434=""),"",G434-N(K434)-N(L434))</f>
        <v/>
      </c>
      <c r="O434" s="19">
        <f>IF(N434="","",N434*H434)</f>
        <v/>
      </c>
      <c r="P434" s="19">
        <f>IF($E434="","",N(K434)*H434)</f>
        <v/>
      </c>
      <c r="Q434" s="17" t="n"/>
      <c r="R434" s="17">
        <f>IF(N434="","",IF(N434&lt;0,"CONFERIR",IF(N434=0,"ACERTADO",IF(M434="","EM CONSIGNAÇÃO",IF(TODAY()&gt;M434,"ACERTO VENCIDO","EM CONSIGNAÇÃO")))))</f>
        <v/>
      </c>
      <c r="S434" s="17" t="n"/>
    </row>
    <row r="435">
      <c r="A435" s="16" t="n"/>
      <c r="B435" s="17" t="n"/>
      <c r="C435" s="17" t="n"/>
      <c r="D435" s="17" t="n"/>
      <c r="E435" s="17" t="n"/>
      <c r="F435" s="17">
        <f>IF($E435="","",IFERROR(INDEX(Produtos!$B$6:$B$305,MATCH($E435,Produtos!$A$6:$A$305,0)),"Código não cadastrado"))</f>
        <v/>
      </c>
      <c r="G435" s="18" t="n"/>
      <c r="H435" s="19">
        <f>IF($E435="","",IFERROR(INDEX(Produtos!$C$6:$C$305,MATCH($E435,Produtos!$A$6:$A$305,0)),0))</f>
        <v/>
      </c>
      <c r="I435" s="17" t="n"/>
      <c r="J435" s="17">
        <f>IF(OR($E435="",D435=""),"",IF(D435=$C$4,"5917","6917"))</f>
        <v/>
      </c>
      <c r="K435" s="18" t="n"/>
      <c r="L435" s="18" t="n"/>
      <c r="M435" s="16" t="n"/>
      <c r="N435" s="18">
        <f>IF(OR($E435="",G435=""),"",G435-N(K435)-N(L435))</f>
        <v/>
      </c>
      <c r="O435" s="19">
        <f>IF(N435="","",N435*H435)</f>
        <v/>
      </c>
      <c r="P435" s="19">
        <f>IF($E435="","",N(K435)*H435)</f>
        <v/>
      </c>
      <c r="Q435" s="17" t="n"/>
      <c r="R435" s="17">
        <f>IF(N435="","",IF(N435&lt;0,"CONFERIR",IF(N435=0,"ACERTADO",IF(M435="","EM CONSIGNAÇÃO",IF(TODAY()&gt;M435,"ACERTO VENCIDO","EM CONSIGNAÇÃO")))))</f>
        <v/>
      </c>
      <c r="S435" s="17" t="n"/>
    </row>
    <row r="436">
      <c r="A436" s="16" t="n"/>
      <c r="B436" s="17" t="n"/>
      <c r="C436" s="17" t="n"/>
      <c r="D436" s="17" t="n"/>
      <c r="E436" s="17" t="n"/>
      <c r="F436" s="17">
        <f>IF($E436="","",IFERROR(INDEX(Produtos!$B$6:$B$305,MATCH($E436,Produtos!$A$6:$A$305,0)),"Código não cadastrado"))</f>
        <v/>
      </c>
      <c r="G436" s="18" t="n"/>
      <c r="H436" s="19">
        <f>IF($E436="","",IFERROR(INDEX(Produtos!$C$6:$C$305,MATCH($E436,Produtos!$A$6:$A$305,0)),0))</f>
        <v/>
      </c>
      <c r="I436" s="17" t="n"/>
      <c r="J436" s="17">
        <f>IF(OR($E436="",D436=""),"",IF(D436=$C$4,"5917","6917"))</f>
        <v/>
      </c>
      <c r="K436" s="18" t="n"/>
      <c r="L436" s="18" t="n"/>
      <c r="M436" s="16" t="n"/>
      <c r="N436" s="18">
        <f>IF(OR($E436="",G436=""),"",G436-N(K436)-N(L436))</f>
        <v/>
      </c>
      <c r="O436" s="19">
        <f>IF(N436="","",N436*H436)</f>
        <v/>
      </c>
      <c r="P436" s="19">
        <f>IF($E436="","",N(K436)*H436)</f>
        <v/>
      </c>
      <c r="Q436" s="17" t="n"/>
      <c r="R436" s="17">
        <f>IF(N436="","",IF(N436&lt;0,"CONFERIR",IF(N436=0,"ACERTADO",IF(M436="","EM CONSIGNAÇÃO",IF(TODAY()&gt;M436,"ACERTO VENCIDO","EM CONSIGNAÇÃO")))))</f>
        <v/>
      </c>
      <c r="S436" s="17" t="n"/>
    </row>
    <row r="437">
      <c r="A437" s="16" t="n"/>
      <c r="B437" s="17" t="n"/>
      <c r="C437" s="17" t="n"/>
      <c r="D437" s="17" t="n"/>
      <c r="E437" s="17" t="n"/>
      <c r="F437" s="17">
        <f>IF($E437="","",IFERROR(INDEX(Produtos!$B$6:$B$305,MATCH($E437,Produtos!$A$6:$A$305,0)),"Código não cadastrado"))</f>
        <v/>
      </c>
      <c r="G437" s="18" t="n"/>
      <c r="H437" s="19">
        <f>IF($E437="","",IFERROR(INDEX(Produtos!$C$6:$C$305,MATCH($E437,Produtos!$A$6:$A$305,0)),0))</f>
        <v/>
      </c>
      <c r="I437" s="17" t="n"/>
      <c r="J437" s="17">
        <f>IF(OR($E437="",D437=""),"",IF(D437=$C$4,"5917","6917"))</f>
        <v/>
      </c>
      <c r="K437" s="18" t="n"/>
      <c r="L437" s="18" t="n"/>
      <c r="M437" s="16" t="n"/>
      <c r="N437" s="18">
        <f>IF(OR($E437="",G437=""),"",G437-N(K437)-N(L437))</f>
        <v/>
      </c>
      <c r="O437" s="19">
        <f>IF(N437="","",N437*H437)</f>
        <v/>
      </c>
      <c r="P437" s="19">
        <f>IF($E437="","",N(K437)*H437)</f>
        <v/>
      </c>
      <c r="Q437" s="17" t="n"/>
      <c r="R437" s="17">
        <f>IF(N437="","",IF(N437&lt;0,"CONFERIR",IF(N437=0,"ACERTADO",IF(M437="","EM CONSIGNAÇÃO",IF(TODAY()&gt;M437,"ACERTO VENCIDO","EM CONSIGNAÇÃO")))))</f>
        <v/>
      </c>
      <c r="S437" s="17" t="n"/>
    </row>
    <row r="438">
      <c r="A438" s="16" t="n"/>
      <c r="B438" s="17" t="n"/>
      <c r="C438" s="17" t="n"/>
      <c r="D438" s="17" t="n"/>
      <c r="E438" s="17" t="n"/>
      <c r="F438" s="17">
        <f>IF($E438="","",IFERROR(INDEX(Produtos!$B$6:$B$305,MATCH($E438,Produtos!$A$6:$A$305,0)),"Código não cadastrado"))</f>
        <v/>
      </c>
      <c r="G438" s="18" t="n"/>
      <c r="H438" s="19">
        <f>IF($E438="","",IFERROR(INDEX(Produtos!$C$6:$C$305,MATCH($E438,Produtos!$A$6:$A$305,0)),0))</f>
        <v/>
      </c>
      <c r="I438" s="17" t="n"/>
      <c r="J438" s="17">
        <f>IF(OR($E438="",D438=""),"",IF(D438=$C$4,"5917","6917"))</f>
        <v/>
      </c>
      <c r="K438" s="18" t="n"/>
      <c r="L438" s="18" t="n"/>
      <c r="M438" s="16" t="n"/>
      <c r="N438" s="18">
        <f>IF(OR($E438="",G438=""),"",G438-N(K438)-N(L438))</f>
        <v/>
      </c>
      <c r="O438" s="19">
        <f>IF(N438="","",N438*H438)</f>
        <v/>
      </c>
      <c r="P438" s="19">
        <f>IF($E438="","",N(K438)*H438)</f>
        <v/>
      </c>
      <c r="Q438" s="17" t="n"/>
      <c r="R438" s="17">
        <f>IF(N438="","",IF(N438&lt;0,"CONFERIR",IF(N438=0,"ACERTADO",IF(M438="","EM CONSIGNAÇÃO",IF(TODAY()&gt;M438,"ACERTO VENCIDO","EM CONSIGNAÇÃO")))))</f>
        <v/>
      </c>
      <c r="S438" s="17" t="n"/>
    </row>
    <row r="439">
      <c r="A439" s="16" t="n"/>
      <c r="B439" s="17" t="n"/>
      <c r="C439" s="17" t="n"/>
      <c r="D439" s="17" t="n"/>
      <c r="E439" s="17" t="n"/>
      <c r="F439" s="17">
        <f>IF($E439="","",IFERROR(INDEX(Produtos!$B$6:$B$305,MATCH($E439,Produtos!$A$6:$A$305,0)),"Código não cadastrado"))</f>
        <v/>
      </c>
      <c r="G439" s="18" t="n"/>
      <c r="H439" s="19">
        <f>IF($E439="","",IFERROR(INDEX(Produtos!$C$6:$C$305,MATCH($E439,Produtos!$A$6:$A$305,0)),0))</f>
        <v/>
      </c>
      <c r="I439" s="17" t="n"/>
      <c r="J439" s="17">
        <f>IF(OR($E439="",D439=""),"",IF(D439=$C$4,"5917","6917"))</f>
        <v/>
      </c>
      <c r="K439" s="18" t="n"/>
      <c r="L439" s="18" t="n"/>
      <c r="M439" s="16" t="n"/>
      <c r="N439" s="18">
        <f>IF(OR($E439="",G439=""),"",G439-N(K439)-N(L439))</f>
        <v/>
      </c>
      <c r="O439" s="19">
        <f>IF(N439="","",N439*H439)</f>
        <v/>
      </c>
      <c r="P439" s="19">
        <f>IF($E439="","",N(K439)*H439)</f>
        <v/>
      </c>
      <c r="Q439" s="17" t="n"/>
      <c r="R439" s="17">
        <f>IF(N439="","",IF(N439&lt;0,"CONFERIR",IF(N439=0,"ACERTADO",IF(M439="","EM CONSIGNAÇÃO",IF(TODAY()&gt;M439,"ACERTO VENCIDO","EM CONSIGNAÇÃO")))))</f>
        <v/>
      </c>
      <c r="S439" s="17" t="n"/>
    </row>
    <row r="440">
      <c r="A440" s="16" t="n"/>
      <c r="B440" s="17" t="n"/>
      <c r="C440" s="17" t="n"/>
      <c r="D440" s="17" t="n"/>
      <c r="E440" s="17" t="n"/>
      <c r="F440" s="17">
        <f>IF($E440="","",IFERROR(INDEX(Produtos!$B$6:$B$305,MATCH($E440,Produtos!$A$6:$A$305,0)),"Código não cadastrado"))</f>
        <v/>
      </c>
      <c r="G440" s="18" t="n"/>
      <c r="H440" s="19">
        <f>IF($E440="","",IFERROR(INDEX(Produtos!$C$6:$C$305,MATCH($E440,Produtos!$A$6:$A$305,0)),0))</f>
        <v/>
      </c>
      <c r="I440" s="17" t="n"/>
      <c r="J440" s="17">
        <f>IF(OR($E440="",D440=""),"",IF(D440=$C$4,"5917","6917"))</f>
        <v/>
      </c>
      <c r="K440" s="18" t="n"/>
      <c r="L440" s="18" t="n"/>
      <c r="M440" s="16" t="n"/>
      <c r="N440" s="18">
        <f>IF(OR($E440="",G440=""),"",G440-N(K440)-N(L440))</f>
        <v/>
      </c>
      <c r="O440" s="19">
        <f>IF(N440="","",N440*H440)</f>
        <v/>
      </c>
      <c r="P440" s="19">
        <f>IF($E440="","",N(K440)*H440)</f>
        <v/>
      </c>
      <c r="Q440" s="17" t="n"/>
      <c r="R440" s="17">
        <f>IF(N440="","",IF(N440&lt;0,"CONFERIR",IF(N440=0,"ACERTADO",IF(M440="","EM CONSIGNAÇÃO",IF(TODAY()&gt;M440,"ACERTO VENCIDO","EM CONSIGNAÇÃO")))))</f>
        <v/>
      </c>
      <c r="S440" s="17" t="n"/>
    </row>
    <row r="441">
      <c r="A441" s="16" t="n"/>
      <c r="B441" s="17" t="n"/>
      <c r="C441" s="17" t="n"/>
      <c r="D441" s="17" t="n"/>
      <c r="E441" s="17" t="n"/>
      <c r="F441" s="17">
        <f>IF($E441="","",IFERROR(INDEX(Produtos!$B$6:$B$305,MATCH($E441,Produtos!$A$6:$A$305,0)),"Código não cadastrado"))</f>
        <v/>
      </c>
      <c r="G441" s="18" t="n"/>
      <c r="H441" s="19">
        <f>IF($E441="","",IFERROR(INDEX(Produtos!$C$6:$C$305,MATCH($E441,Produtos!$A$6:$A$305,0)),0))</f>
        <v/>
      </c>
      <c r="I441" s="17" t="n"/>
      <c r="J441" s="17">
        <f>IF(OR($E441="",D441=""),"",IF(D441=$C$4,"5917","6917"))</f>
        <v/>
      </c>
      <c r="K441" s="18" t="n"/>
      <c r="L441" s="18" t="n"/>
      <c r="M441" s="16" t="n"/>
      <c r="N441" s="18">
        <f>IF(OR($E441="",G441=""),"",G441-N(K441)-N(L441))</f>
        <v/>
      </c>
      <c r="O441" s="19">
        <f>IF(N441="","",N441*H441)</f>
        <v/>
      </c>
      <c r="P441" s="19">
        <f>IF($E441="","",N(K441)*H441)</f>
        <v/>
      </c>
      <c r="Q441" s="17" t="n"/>
      <c r="R441" s="17">
        <f>IF(N441="","",IF(N441&lt;0,"CONFERIR",IF(N441=0,"ACERTADO",IF(M441="","EM CONSIGNAÇÃO",IF(TODAY()&gt;M441,"ACERTO VENCIDO","EM CONSIGNAÇÃO")))))</f>
        <v/>
      </c>
      <c r="S441" s="17" t="n"/>
    </row>
    <row r="442">
      <c r="A442" s="16" t="n"/>
      <c r="B442" s="17" t="n"/>
      <c r="C442" s="17" t="n"/>
      <c r="D442" s="17" t="n"/>
      <c r="E442" s="17" t="n"/>
      <c r="F442" s="17">
        <f>IF($E442="","",IFERROR(INDEX(Produtos!$B$6:$B$305,MATCH($E442,Produtos!$A$6:$A$305,0)),"Código não cadastrado"))</f>
        <v/>
      </c>
      <c r="G442" s="18" t="n"/>
      <c r="H442" s="19">
        <f>IF($E442="","",IFERROR(INDEX(Produtos!$C$6:$C$305,MATCH($E442,Produtos!$A$6:$A$305,0)),0))</f>
        <v/>
      </c>
      <c r="I442" s="17" t="n"/>
      <c r="J442" s="17">
        <f>IF(OR($E442="",D442=""),"",IF(D442=$C$4,"5917","6917"))</f>
        <v/>
      </c>
      <c r="K442" s="18" t="n"/>
      <c r="L442" s="18" t="n"/>
      <c r="M442" s="16" t="n"/>
      <c r="N442" s="18">
        <f>IF(OR($E442="",G442=""),"",G442-N(K442)-N(L442))</f>
        <v/>
      </c>
      <c r="O442" s="19">
        <f>IF(N442="","",N442*H442)</f>
        <v/>
      </c>
      <c r="P442" s="19">
        <f>IF($E442="","",N(K442)*H442)</f>
        <v/>
      </c>
      <c r="Q442" s="17" t="n"/>
      <c r="R442" s="17">
        <f>IF(N442="","",IF(N442&lt;0,"CONFERIR",IF(N442=0,"ACERTADO",IF(M442="","EM CONSIGNAÇÃO",IF(TODAY()&gt;M442,"ACERTO VENCIDO","EM CONSIGNAÇÃO")))))</f>
        <v/>
      </c>
      <c r="S442" s="17" t="n"/>
    </row>
    <row r="443">
      <c r="A443" s="16" t="n"/>
      <c r="B443" s="17" t="n"/>
      <c r="C443" s="17" t="n"/>
      <c r="D443" s="17" t="n"/>
      <c r="E443" s="17" t="n"/>
      <c r="F443" s="17">
        <f>IF($E443="","",IFERROR(INDEX(Produtos!$B$6:$B$305,MATCH($E443,Produtos!$A$6:$A$305,0)),"Código não cadastrado"))</f>
        <v/>
      </c>
      <c r="G443" s="18" t="n"/>
      <c r="H443" s="19">
        <f>IF($E443="","",IFERROR(INDEX(Produtos!$C$6:$C$305,MATCH($E443,Produtos!$A$6:$A$305,0)),0))</f>
        <v/>
      </c>
      <c r="I443" s="17" t="n"/>
      <c r="J443" s="17">
        <f>IF(OR($E443="",D443=""),"",IF(D443=$C$4,"5917","6917"))</f>
        <v/>
      </c>
      <c r="K443" s="18" t="n"/>
      <c r="L443" s="18" t="n"/>
      <c r="M443" s="16" t="n"/>
      <c r="N443" s="18">
        <f>IF(OR($E443="",G443=""),"",G443-N(K443)-N(L443))</f>
        <v/>
      </c>
      <c r="O443" s="19">
        <f>IF(N443="","",N443*H443)</f>
        <v/>
      </c>
      <c r="P443" s="19">
        <f>IF($E443="","",N(K443)*H443)</f>
        <v/>
      </c>
      <c r="Q443" s="17" t="n"/>
      <c r="R443" s="17">
        <f>IF(N443="","",IF(N443&lt;0,"CONFERIR",IF(N443=0,"ACERTADO",IF(M443="","EM CONSIGNAÇÃO",IF(TODAY()&gt;M443,"ACERTO VENCIDO","EM CONSIGNAÇÃO")))))</f>
        <v/>
      </c>
      <c r="S443" s="17" t="n"/>
    </row>
    <row r="444">
      <c r="A444" s="16" t="n"/>
      <c r="B444" s="17" t="n"/>
      <c r="C444" s="17" t="n"/>
      <c r="D444" s="17" t="n"/>
      <c r="E444" s="17" t="n"/>
      <c r="F444" s="17">
        <f>IF($E444="","",IFERROR(INDEX(Produtos!$B$6:$B$305,MATCH($E444,Produtos!$A$6:$A$305,0)),"Código não cadastrado"))</f>
        <v/>
      </c>
      <c r="G444" s="18" t="n"/>
      <c r="H444" s="19">
        <f>IF($E444="","",IFERROR(INDEX(Produtos!$C$6:$C$305,MATCH($E444,Produtos!$A$6:$A$305,0)),0))</f>
        <v/>
      </c>
      <c r="I444" s="17" t="n"/>
      <c r="J444" s="17">
        <f>IF(OR($E444="",D444=""),"",IF(D444=$C$4,"5917","6917"))</f>
        <v/>
      </c>
      <c r="K444" s="18" t="n"/>
      <c r="L444" s="18" t="n"/>
      <c r="M444" s="16" t="n"/>
      <c r="N444" s="18">
        <f>IF(OR($E444="",G444=""),"",G444-N(K444)-N(L444))</f>
        <v/>
      </c>
      <c r="O444" s="19">
        <f>IF(N444="","",N444*H444)</f>
        <v/>
      </c>
      <c r="P444" s="19">
        <f>IF($E444="","",N(K444)*H444)</f>
        <v/>
      </c>
      <c r="Q444" s="17" t="n"/>
      <c r="R444" s="17">
        <f>IF(N444="","",IF(N444&lt;0,"CONFERIR",IF(N444=0,"ACERTADO",IF(M444="","EM CONSIGNAÇÃO",IF(TODAY()&gt;M444,"ACERTO VENCIDO","EM CONSIGNAÇÃO")))))</f>
        <v/>
      </c>
      <c r="S444" s="17" t="n"/>
    </row>
    <row r="445">
      <c r="A445" s="16" t="n"/>
      <c r="B445" s="17" t="n"/>
      <c r="C445" s="17" t="n"/>
      <c r="D445" s="17" t="n"/>
      <c r="E445" s="17" t="n"/>
      <c r="F445" s="17">
        <f>IF($E445="","",IFERROR(INDEX(Produtos!$B$6:$B$305,MATCH($E445,Produtos!$A$6:$A$305,0)),"Código não cadastrado"))</f>
        <v/>
      </c>
      <c r="G445" s="18" t="n"/>
      <c r="H445" s="19">
        <f>IF($E445="","",IFERROR(INDEX(Produtos!$C$6:$C$305,MATCH($E445,Produtos!$A$6:$A$305,0)),0))</f>
        <v/>
      </c>
      <c r="I445" s="17" t="n"/>
      <c r="J445" s="17">
        <f>IF(OR($E445="",D445=""),"",IF(D445=$C$4,"5917","6917"))</f>
        <v/>
      </c>
      <c r="K445" s="18" t="n"/>
      <c r="L445" s="18" t="n"/>
      <c r="M445" s="16" t="n"/>
      <c r="N445" s="18">
        <f>IF(OR($E445="",G445=""),"",G445-N(K445)-N(L445))</f>
        <v/>
      </c>
      <c r="O445" s="19">
        <f>IF(N445="","",N445*H445)</f>
        <v/>
      </c>
      <c r="P445" s="19">
        <f>IF($E445="","",N(K445)*H445)</f>
        <v/>
      </c>
      <c r="Q445" s="17" t="n"/>
      <c r="R445" s="17">
        <f>IF(N445="","",IF(N445&lt;0,"CONFERIR",IF(N445=0,"ACERTADO",IF(M445="","EM CONSIGNAÇÃO",IF(TODAY()&gt;M445,"ACERTO VENCIDO","EM CONSIGNAÇÃO")))))</f>
        <v/>
      </c>
      <c r="S445" s="17" t="n"/>
    </row>
    <row r="446">
      <c r="A446" s="16" t="n"/>
      <c r="B446" s="17" t="n"/>
      <c r="C446" s="17" t="n"/>
      <c r="D446" s="17" t="n"/>
      <c r="E446" s="17" t="n"/>
      <c r="F446" s="17">
        <f>IF($E446="","",IFERROR(INDEX(Produtos!$B$6:$B$305,MATCH($E446,Produtos!$A$6:$A$305,0)),"Código não cadastrado"))</f>
        <v/>
      </c>
      <c r="G446" s="18" t="n"/>
      <c r="H446" s="19">
        <f>IF($E446="","",IFERROR(INDEX(Produtos!$C$6:$C$305,MATCH($E446,Produtos!$A$6:$A$305,0)),0))</f>
        <v/>
      </c>
      <c r="I446" s="17" t="n"/>
      <c r="J446" s="17">
        <f>IF(OR($E446="",D446=""),"",IF(D446=$C$4,"5917","6917"))</f>
        <v/>
      </c>
      <c r="K446" s="18" t="n"/>
      <c r="L446" s="18" t="n"/>
      <c r="M446" s="16" t="n"/>
      <c r="N446" s="18">
        <f>IF(OR($E446="",G446=""),"",G446-N(K446)-N(L446))</f>
        <v/>
      </c>
      <c r="O446" s="19">
        <f>IF(N446="","",N446*H446)</f>
        <v/>
      </c>
      <c r="P446" s="19">
        <f>IF($E446="","",N(K446)*H446)</f>
        <v/>
      </c>
      <c r="Q446" s="17" t="n"/>
      <c r="R446" s="17">
        <f>IF(N446="","",IF(N446&lt;0,"CONFERIR",IF(N446=0,"ACERTADO",IF(M446="","EM CONSIGNAÇÃO",IF(TODAY()&gt;M446,"ACERTO VENCIDO","EM CONSIGNAÇÃO")))))</f>
        <v/>
      </c>
      <c r="S446" s="17" t="n"/>
    </row>
    <row r="447">
      <c r="A447" s="16" t="n"/>
      <c r="B447" s="17" t="n"/>
      <c r="C447" s="17" t="n"/>
      <c r="D447" s="17" t="n"/>
      <c r="E447" s="17" t="n"/>
      <c r="F447" s="17">
        <f>IF($E447="","",IFERROR(INDEX(Produtos!$B$6:$B$305,MATCH($E447,Produtos!$A$6:$A$305,0)),"Código não cadastrado"))</f>
        <v/>
      </c>
      <c r="G447" s="18" t="n"/>
      <c r="H447" s="19">
        <f>IF($E447="","",IFERROR(INDEX(Produtos!$C$6:$C$305,MATCH($E447,Produtos!$A$6:$A$305,0)),0))</f>
        <v/>
      </c>
      <c r="I447" s="17" t="n"/>
      <c r="J447" s="17">
        <f>IF(OR($E447="",D447=""),"",IF(D447=$C$4,"5917","6917"))</f>
        <v/>
      </c>
      <c r="K447" s="18" t="n"/>
      <c r="L447" s="18" t="n"/>
      <c r="M447" s="16" t="n"/>
      <c r="N447" s="18">
        <f>IF(OR($E447="",G447=""),"",G447-N(K447)-N(L447))</f>
        <v/>
      </c>
      <c r="O447" s="19">
        <f>IF(N447="","",N447*H447)</f>
        <v/>
      </c>
      <c r="P447" s="19">
        <f>IF($E447="","",N(K447)*H447)</f>
        <v/>
      </c>
      <c r="Q447" s="17" t="n"/>
      <c r="R447" s="17">
        <f>IF(N447="","",IF(N447&lt;0,"CONFERIR",IF(N447=0,"ACERTADO",IF(M447="","EM CONSIGNAÇÃO",IF(TODAY()&gt;M447,"ACERTO VENCIDO","EM CONSIGNAÇÃO")))))</f>
        <v/>
      </c>
      <c r="S447" s="17" t="n"/>
    </row>
    <row r="448">
      <c r="A448" s="16" t="n"/>
      <c r="B448" s="17" t="n"/>
      <c r="C448" s="17" t="n"/>
      <c r="D448" s="17" t="n"/>
      <c r="E448" s="17" t="n"/>
      <c r="F448" s="17">
        <f>IF($E448="","",IFERROR(INDEX(Produtos!$B$6:$B$305,MATCH($E448,Produtos!$A$6:$A$305,0)),"Código não cadastrado"))</f>
        <v/>
      </c>
      <c r="G448" s="18" t="n"/>
      <c r="H448" s="19">
        <f>IF($E448="","",IFERROR(INDEX(Produtos!$C$6:$C$305,MATCH($E448,Produtos!$A$6:$A$305,0)),0))</f>
        <v/>
      </c>
      <c r="I448" s="17" t="n"/>
      <c r="J448" s="17">
        <f>IF(OR($E448="",D448=""),"",IF(D448=$C$4,"5917","6917"))</f>
        <v/>
      </c>
      <c r="K448" s="18" t="n"/>
      <c r="L448" s="18" t="n"/>
      <c r="M448" s="16" t="n"/>
      <c r="N448" s="18">
        <f>IF(OR($E448="",G448=""),"",G448-N(K448)-N(L448))</f>
        <v/>
      </c>
      <c r="O448" s="19">
        <f>IF(N448="","",N448*H448)</f>
        <v/>
      </c>
      <c r="P448" s="19">
        <f>IF($E448="","",N(K448)*H448)</f>
        <v/>
      </c>
      <c r="Q448" s="17" t="n"/>
      <c r="R448" s="17">
        <f>IF(N448="","",IF(N448&lt;0,"CONFERIR",IF(N448=0,"ACERTADO",IF(M448="","EM CONSIGNAÇÃO",IF(TODAY()&gt;M448,"ACERTO VENCIDO","EM CONSIGNAÇÃO")))))</f>
        <v/>
      </c>
      <c r="S448" s="17" t="n"/>
    </row>
    <row r="449">
      <c r="A449" s="16" t="n"/>
      <c r="B449" s="17" t="n"/>
      <c r="C449" s="17" t="n"/>
      <c r="D449" s="17" t="n"/>
      <c r="E449" s="17" t="n"/>
      <c r="F449" s="17">
        <f>IF($E449="","",IFERROR(INDEX(Produtos!$B$6:$B$305,MATCH($E449,Produtos!$A$6:$A$305,0)),"Código não cadastrado"))</f>
        <v/>
      </c>
      <c r="G449" s="18" t="n"/>
      <c r="H449" s="19">
        <f>IF($E449="","",IFERROR(INDEX(Produtos!$C$6:$C$305,MATCH($E449,Produtos!$A$6:$A$305,0)),0))</f>
        <v/>
      </c>
      <c r="I449" s="17" t="n"/>
      <c r="J449" s="17">
        <f>IF(OR($E449="",D449=""),"",IF(D449=$C$4,"5917","6917"))</f>
        <v/>
      </c>
      <c r="K449" s="18" t="n"/>
      <c r="L449" s="18" t="n"/>
      <c r="M449" s="16" t="n"/>
      <c r="N449" s="18">
        <f>IF(OR($E449="",G449=""),"",G449-N(K449)-N(L449))</f>
        <v/>
      </c>
      <c r="O449" s="19">
        <f>IF(N449="","",N449*H449)</f>
        <v/>
      </c>
      <c r="P449" s="19">
        <f>IF($E449="","",N(K449)*H449)</f>
        <v/>
      </c>
      <c r="Q449" s="17" t="n"/>
      <c r="R449" s="17">
        <f>IF(N449="","",IF(N449&lt;0,"CONFERIR",IF(N449=0,"ACERTADO",IF(M449="","EM CONSIGNAÇÃO",IF(TODAY()&gt;M449,"ACERTO VENCIDO","EM CONSIGNAÇÃO")))))</f>
        <v/>
      </c>
      <c r="S449" s="17" t="n"/>
    </row>
    <row r="450">
      <c r="A450" s="16" t="n"/>
      <c r="B450" s="17" t="n"/>
      <c r="C450" s="17" t="n"/>
      <c r="D450" s="17" t="n"/>
      <c r="E450" s="17" t="n"/>
      <c r="F450" s="17">
        <f>IF($E450="","",IFERROR(INDEX(Produtos!$B$6:$B$305,MATCH($E450,Produtos!$A$6:$A$305,0)),"Código não cadastrado"))</f>
        <v/>
      </c>
      <c r="G450" s="18" t="n"/>
      <c r="H450" s="19">
        <f>IF($E450="","",IFERROR(INDEX(Produtos!$C$6:$C$305,MATCH($E450,Produtos!$A$6:$A$305,0)),0))</f>
        <v/>
      </c>
      <c r="I450" s="17" t="n"/>
      <c r="J450" s="17">
        <f>IF(OR($E450="",D450=""),"",IF(D450=$C$4,"5917","6917"))</f>
        <v/>
      </c>
      <c r="K450" s="18" t="n"/>
      <c r="L450" s="18" t="n"/>
      <c r="M450" s="16" t="n"/>
      <c r="N450" s="18">
        <f>IF(OR($E450="",G450=""),"",G450-N(K450)-N(L450))</f>
        <v/>
      </c>
      <c r="O450" s="19">
        <f>IF(N450="","",N450*H450)</f>
        <v/>
      </c>
      <c r="P450" s="19">
        <f>IF($E450="","",N(K450)*H450)</f>
        <v/>
      </c>
      <c r="Q450" s="17" t="n"/>
      <c r="R450" s="17">
        <f>IF(N450="","",IF(N450&lt;0,"CONFERIR",IF(N450=0,"ACERTADO",IF(M450="","EM CONSIGNAÇÃO",IF(TODAY()&gt;M450,"ACERTO VENCIDO","EM CONSIGNAÇÃO")))))</f>
        <v/>
      </c>
      <c r="S450" s="17" t="n"/>
    </row>
    <row r="451">
      <c r="A451" s="16" t="n"/>
      <c r="B451" s="17" t="n"/>
      <c r="C451" s="17" t="n"/>
      <c r="D451" s="17" t="n"/>
      <c r="E451" s="17" t="n"/>
      <c r="F451" s="17">
        <f>IF($E451="","",IFERROR(INDEX(Produtos!$B$6:$B$305,MATCH($E451,Produtos!$A$6:$A$305,0)),"Código não cadastrado"))</f>
        <v/>
      </c>
      <c r="G451" s="18" t="n"/>
      <c r="H451" s="19">
        <f>IF($E451="","",IFERROR(INDEX(Produtos!$C$6:$C$305,MATCH($E451,Produtos!$A$6:$A$305,0)),0))</f>
        <v/>
      </c>
      <c r="I451" s="17" t="n"/>
      <c r="J451" s="17">
        <f>IF(OR($E451="",D451=""),"",IF(D451=$C$4,"5917","6917"))</f>
        <v/>
      </c>
      <c r="K451" s="18" t="n"/>
      <c r="L451" s="18" t="n"/>
      <c r="M451" s="16" t="n"/>
      <c r="N451" s="18">
        <f>IF(OR($E451="",G451=""),"",G451-N(K451)-N(L451))</f>
        <v/>
      </c>
      <c r="O451" s="19">
        <f>IF(N451="","",N451*H451)</f>
        <v/>
      </c>
      <c r="P451" s="19">
        <f>IF($E451="","",N(K451)*H451)</f>
        <v/>
      </c>
      <c r="Q451" s="17" t="n"/>
      <c r="R451" s="17">
        <f>IF(N451="","",IF(N451&lt;0,"CONFERIR",IF(N451=0,"ACERTADO",IF(M451="","EM CONSIGNAÇÃO",IF(TODAY()&gt;M451,"ACERTO VENCIDO","EM CONSIGNAÇÃO")))))</f>
        <v/>
      </c>
      <c r="S451" s="17" t="n"/>
    </row>
    <row r="452">
      <c r="A452" s="16" t="n"/>
      <c r="B452" s="17" t="n"/>
      <c r="C452" s="17" t="n"/>
      <c r="D452" s="17" t="n"/>
      <c r="E452" s="17" t="n"/>
      <c r="F452" s="17">
        <f>IF($E452="","",IFERROR(INDEX(Produtos!$B$6:$B$305,MATCH($E452,Produtos!$A$6:$A$305,0)),"Código não cadastrado"))</f>
        <v/>
      </c>
      <c r="G452" s="18" t="n"/>
      <c r="H452" s="19">
        <f>IF($E452="","",IFERROR(INDEX(Produtos!$C$6:$C$305,MATCH($E452,Produtos!$A$6:$A$305,0)),0))</f>
        <v/>
      </c>
      <c r="I452" s="17" t="n"/>
      <c r="J452" s="17">
        <f>IF(OR($E452="",D452=""),"",IF(D452=$C$4,"5917","6917"))</f>
        <v/>
      </c>
      <c r="K452" s="18" t="n"/>
      <c r="L452" s="18" t="n"/>
      <c r="M452" s="16" t="n"/>
      <c r="N452" s="18">
        <f>IF(OR($E452="",G452=""),"",G452-N(K452)-N(L452))</f>
        <v/>
      </c>
      <c r="O452" s="19">
        <f>IF(N452="","",N452*H452)</f>
        <v/>
      </c>
      <c r="P452" s="19">
        <f>IF($E452="","",N(K452)*H452)</f>
        <v/>
      </c>
      <c r="Q452" s="17" t="n"/>
      <c r="R452" s="17">
        <f>IF(N452="","",IF(N452&lt;0,"CONFERIR",IF(N452=0,"ACERTADO",IF(M452="","EM CONSIGNAÇÃO",IF(TODAY()&gt;M452,"ACERTO VENCIDO","EM CONSIGNAÇÃO")))))</f>
        <v/>
      </c>
      <c r="S452" s="17" t="n"/>
    </row>
    <row r="453">
      <c r="A453" s="16" t="n"/>
      <c r="B453" s="17" t="n"/>
      <c r="C453" s="17" t="n"/>
      <c r="D453" s="17" t="n"/>
      <c r="E453" s="17" t="n"/>
      <c r="F453" s="17">
        <f>IF($E453="","",IFERROR(INDEX(Produtos!$B$6:$B$305,MATCH($E453,Produtos!$A$6:$A$305,0)),"Código não cadastrado"))</f>
        <v/>
      </c>
      <c r="G453" s="18" t="n"/>
      <c r="H453" s="19">
        <f>IF($E453="","",IFERROR(INDEX(Produtos!$C$6:$C$305,MATCH($E453,Produtos!$A$6:$A$305,0)),0))</f>
        <v/>
      </c>
      <c r="I453" s="17" t="n"/>
      <c r="J453" s="17">
        <f>IF(OR($E453="",D453=""),"",IF(D453=$C$4,"5917","6917"))</f>
        <v/>
      </c>
      <c r="K453" s="18" t="n"/>
      <c r="L453" s="18" t="n"/>
      <c r="M453" s="16" t="n"/>
      <c r="N453" s="18">
        <f>IF(OR($E453="",G453=""),"",G453-N(K453)-N(L453))</f>
        <v/>
      </c>
      <c r="O453" s="19">
        <f>IF(N453="","",N453*H453)</f>
        <v/>
      </c>
      <c r="P453" s="19">
        <f>IF($E453="","",N(K453)*H453)</f>
        <v/>
      </c>
      <c r="Q453" s="17" t="n"/>
      <c r="R453" s="17">
        <f>IF(N453="","",IF(N453&lt;0,"CONFERIR",IF(N453=0,"ACERTADO",IF(M453="","EM CONSIGNAÇÃO",IF(TODAY()&gt;M453,"ACERTO VENCIDO","EM CONSIGNAÇÃO")))))</f>
        <v/>
      </c>
      <c r="S453" s="17" t="n"/>
    </row>
    <row r="454">
      <c r="A454" s="16" t="n"/>
      <c r="B454" s="17" t="n"/>
      <c r="C454" s="17" t="n"/>
      <c r="D454" s="17" t="n"/>
      <c r="E454" s="17" t="n"/>
      <c r="F454" s="17">
        <f>IF($E454="","",IFERROR(INDEX(Produtos!$B$6:$B$305,MATCH($E454,Produtos!$A$6:$A$305,0)),"Código não cadastrado"))</f>
        <v/>
      </c>
      <c r="G454" s="18" t="n"/>
      <c r="H454" s="19">
        <f>IF($E454="","",IFERROR(INDEX(Produtos!$C$6:$C$305,MATCH($E454,Produtos!$A$6:$A$305,0)),0))</f>
        <v/>
      </c>
      <c r="I454" s="17" t="n"/>
      <c r="J454" s="17">
        <f>IF(OR($E454="",D454=""),"",IF(D454=$C$4,"5917","6917"))</f>
        <v/>
      </c>
      <c r="K454" s="18" t="n"/>
      <c r="L454" s="18" t="n"/>
      <c r="M454" s="16" t="n"/>
      <c r="N454" s="18">
        <f>IF(OR($E454="",G454=""),"",G454-N(K454)-N(L454))</f>
        <v/>
      </c>
      <c r="O454" s="19">
        <f>IF(N454="","",N454*H454)</f>
        <v/>
      </c>
      <c r="P454" s="19">
        <f>IF($E454="","",N(K454)*H454)</f>
        <v/>
      </c>
      <c r="Q454" s="17" t="n"/>
      <c r="R454" s="17">
        <f>IF(N454="","",IF(N454&lt;0,"CONFERIR",IF(N454=0,"ACERTADO",IF(M454="","EM CONSIGNAÇÃO",IF(TODAY()&gt;M454,"ACERTO VENCIDO","EM CONSIGNAÇÃO")))))</f>
        <v/>
      </c>
      <c r="S454" s="17" t="n"/>
    </row>
    <row r="455">
      <c r="A455" s="16" t="n"/>
      <c r="B455" s="17" t="n"/>
      <c r="C455" s="17" t="n"/>
      <c r="D455" s="17" t="n"/>
      <c r="E455" s="17" t="n"/>
      <c r="F455" s="17">
        <f>IF($E455="","",IFERROR(INDEX(Produtos!$B$6:$B$305,MATCH($E455,Produtos!$A$6:$A$305,0)),"Código não cadastrado"))</f>
        <v/>
      </c>
      <c r="G455" s="18" t="n"/>
      <c r="H455" s="19">
        <f>IF($E455="","",IFERROR(INDEX(Produtos!$C$6:$C$305,MATCH($E455,Produtos!$A$6:$A$305,0)),0))</f>
        <v/>
      </c>
      <c r="I455" s="17" t="n"/>
      <c r="J455" s="17">
        <f>IF(OR($E455="",D455=""),"",IF(D455=$C$4,"5917","6917"))</f>
        <v/>
      </c>
      <c r="K455" s="18" t="n"/>
      <c r="L455" s="18" t="n"/>
      <c r="M455" s="16" t="n"/>
      <c r="N455" s="18">
        <f>IF(OR($E455="",G455=""),"",G455-N(K455)-N(L455))</f>
        <v/>
      </c>
      <c r="O455" s="19">
        <f>IF(N455="","",N455*H455)</f>
        <v/>
      </c>
      <c r="P455" s="19">
        <f>IF($E455="","",N(K455)*H455)</f>
        <v/>
      </c>
      <c r="Q455" s="17" t="n"/>
      <c r="R455" s="17">
        <f>IF(N455="","",IF(N455&lt;0,"CONFERIR",IF(N455=0,"ACERTADO",IF(M455="","EM CONSIGNAÇÃO",IF(TODAY()&gt;M455,"ACERTO VENCIDO","EM CONSIGNAÇÃO")))))</f>
        <v/>
      </c>
      <c r="S455" s="17" t="n"/>
    </row>
    <row r="456">
      <c r="A456" s="16" t="n"/>
      <c r="B456" s="17" t="n"/>
      <c r="C456" s="17" t="n"/>
      <c r="D456" s="17" t="n"/>
      <c r="E456" s="17" t="n"/>
      <c r="F456" s="17">
        <f>IF($E456="","",IFERROR(INDEX(Produtos!$B$6:$B$305,MATCH($E456,Produtos!$A$6:$A$305,0)),"Código não cadastrado"))</f>
        <v/>
      </c>
      <c r="G456" s="18" t="n"/>
      <c r="H456" s="19">
        <f>IF($E456="","",IFERROR(INDEX(Produtos!$C$6:$C$305,MATCH($E456,Produtos!$A$6:$A$305,0)),0))</f>
        <v/>
      </c>
      <c r="I456" s="17" t="n"/>
      <c r="J456" s="17">
        <f>IF(OR($E456="",D456=""),"",IF(D456=$C$4,"5917","6917"))</f>
        <v/>
      </c>
      <c r="K456" s="18" t="n"/>
      <c r="L456" s="18" t="n"/>
      <c r="M456" s="16" t="n"/>
      <c r="N456" s="18">
        <f>IF(OR($E456="",G456=""),"",G456-N(K456)-N(L456))</f>
        <v/>
      </c>
      <c r="O456" s="19">
        <f>IF(N456="","",N456*H456)</f>
        <v/>
      </c>
      <c r="P456" s="19">
        <f>IF($E456="","",N(K456)*H456)</f>
        <v/>
      </c>
      <c r="Q456" s="17" t="n"/>
      <c r="R456" s="17">
        <f>IF(N456="","",IF(N456&lt;0,"CONFERIR",IF(N456=0,"ACERTADO",IF(M456="","EM CONSIGNAÇÃO",IF(TODAY()&gt;M456,"ACERTO VENCIDO","EM CONSIGNAÇÃO")))))</f>
        <v/>
      </c>
      <c r="S456" s="17" t="n"/>
    </row>
    <row r="457">
      <c r="A457" s="16" t="n"/>
      <c r="B457" s="17" t="n"/>
      <c r="C457" s="17" t="n"/>
      <c r="D457" s="17" t="n"/>
      <c r="E457" s="17" t="n"/>
      <c r="F457" s="17">
        <f>IF($E457="","",IFERROR(INDEX(Produtos!$B$6:$B$305,MATCH($E457,Produtos!$A$6:$A$305,0)),"Código não cadastrado"))</f>
        <v/>
      </c>
      <c r="G457" s="18" t="n"/>
      <c r="H457" s="19">
        <f>IF($E457="","",IFERROR(INDEX(Produtos!$C$6:$C$305,MATCH($E457,Produtos!$A$6:$A$305,0)),0))</f>
        <v/>
      </c>
      <c r="I457" s="17" t="n"/>
      <c r="J457" s="17">
        <f>IF(OR($E457="",D457=""),"",IF(D457=$C$4,"5917","6917"))</f>
        <v/>
      </c>
      <c r="K457" s="18" t="n"/>
      <c r="L457" s="18" t="n"/>
      <c r="M457" s="16" t="n"/>
      <c r="N457" s="18">
        <f>IF(OR($E457="",G457=""),"",G457-N(K457)-N(L457))</f>
        <v/>
      </c>
      <c r="O457" s="19">
        <f>IF(N457="","",N457*H457)</f>
        <v/>
      </c>
      <c r="P457" s="19">
        <f>IF($E457="","",N(K457)*H457)</f>
        <v/>
      </c>
      <c r="Q457" s="17" t="n"/>
      <c r="R457" s="17">
        <f>IF(N457="","",IF(N457&lt;0,"CONFERIR",IF(N457=0,"ACERTADO",IF(M457="","EM CONSIGNAÇÃO",IF(TODAY()&gt;M457,"ACERTO VENCIDO","EM CONSIGNAÇÃO")))))</f>
        <v/>
      </c>
      <c r="S457" s="17" t="n"/>
    </row>
    <row r="458">
      <c r="A458" s="16" t="n"/>
      <c r="B458" s="17" t="n"/>
      <c r="C458" s="17" t="n"/>
      <c r="D458" s="17" t="n"/>
      <c r="E458" s="17" t="n"/>
      <c r="F458" s="17">
        <f>IF($E458="","",IFERROR(INDEX(Produtos!$B$6:$B$305,MATCH($E458,Produtos!$A$6:$A$305,0)),"Código não cadastrado"))</f>
        <v/>
      </c>
      <c r="G458" s="18" t="n"/>
      <c r="H458" s="19">
        <f>IF($E458="","",IFERROR(INDEX(Produtos!$C$6:$C$305,MATCH($E458,Produtos!$A$6:$A$305,0)),0))</f>
        <v/>
      </c>
      <c r="I458" s="17" t="n"/>
      <c r="J458" s="17">
        <f>IF(OR($E458="",D458=""),"",IF(D458=$C$4,"5917","6917"))</f>
        <v/>
      </c>
      <c r="K458" s="18" t="n"/>
      <c r="L458" s="18" t="n"/>
      <c r="M458" s="16" t="n"/>
      <c r="N458" s="18">
        <f>IF(OR($E458="",G458=""),"",G458-N(K458)-N(L458))</f>
        <v/>
      </c>
      <c r="O458" s="19">
        <f>IF(N458="","",N458*H458)</f>
        <v/>
      </c>
      <c r="P458" s="19">
        <f>IF($E458="","",N(K458)*H458)</f>
        <v/>
      </c>
      <c r="Q458" s="17" t="n"/>
      <c r="R458" s="17">
        <f>IF(N458="","",IF(N458&lt;0,"CONFERIR",IF(N458=0,"ACERTADO",IF(M458="","EM CONSIGNAÇÃO",IF(TODAY()&gt;M458,"ACERTO VENCIDO","EM CONSIGNAÇÃO")))))</f>
        <v/>
      </c>
      <c r="S458" s="17" t="n"/>
    </row>
    <row r="459">
      <c r="A459" s="16" t="n"/>
      <c r="B459" s="17" t="n"/>
      <c r="C459" s="17" t="n"/>
      <c r="D459" s="17" t="n"/>
      <c r="E459" s="17" t="n"/>
      <c r="F459" s="17">
        <f>IF($E459="","",IFERROR(INDEX(Produtos!$B$6:$B$305,MATCH($E459,Produtos!$A$6:$A$305,0)),"Código não cadastrado"))</f>
        <v/>
      </c>
      <c r="G459" s="18" t="n"/>
      <c r="H459" s="19">
        <f>IF($E459="","",IFERROR(INDEX(Produtos!$C$6:$C$305,MATCH($E459,Produtos!$A$6:$A$305,0)),0))</f>
        <v/>
      </c>
      <c r="I459" s="17" t="n"/>
      <c r="J459" s="17">
        <f>IF(OR($E459="",D459=""),"",IF(D459=$C$4,"5917","6917"))</f>
        <v/>
      </c>
      <c r="K459" s="18" t="n"/>
      <c r="L459" s="18" t="n"/>
      <c r="M459" s="16" t="n"/>
      <c r="N459" s="18">
        <f>IF(OR($E459="",G459=""),"",G459-N(K459)-N(L459))</f>
        <v/>
      </c>
      <c r="O459" s="19">
        <f>IF(N459="","",N459*H459)</f>
        <v/>
      </c>
      <c r="P459" s="19">
        <f>IF($E459="","",N(K459)*H459)</f>
        <v/>
      </c>
      <c r="Q459" s="17" t="n"/>
      <c r="R459" s="17">
        <f>IF(N459="","",IF(N459&lt;0,"CONFERIR",IF(N459=0,"ACERTADO",IF(M459="","EM CONSIGNAÇÃO",IF(TODAY()&gt;M459,"ACERTO VENCIDO","EM CONSIGNAÇÃO")))))</f>
        <v/>
      </c>
      <c r="S459" s="17" t="n"/>
    </row>
    <row r="460">
      <c r="A460" s="16" t="n"/>
      <c r="B460" s="17" t="n"/>
      <c r="C460" s="17" t="n"/>
      <c r="D460" s="17" t="n"/>
      <c r="E460" s="17" t="n"/>
      <c r="F460" s="17">
        <f>IF($E460="","",IFERROR(INDEX(Produtos!$B$6:$B$305,MATCH($E460,Produtos!$A$6:$A$305,0)),"Código não cadastrado"))</f>
        <v/>
      </c>
      <c r="G460" s="18" t="n"/>
      <c r="H460" s="19">
        <f>IF($E460="","",IFERROR(INDEX(Produtos!$C$6:$C$305,MATCH($E460,Produtos!$A$6:$A$305,0)),0))</f>
        <v/>
      </c>
      <c r="I460" s="17" t="n"/>
      <c r="J460" s="17">
        <f>IF(OR($E460="",D460=""),"",IF(D460=$C$4,"5917","6917"))</f>
        <v/>
      </c>
      <c r="K460" s="18" t="n"/>
      <c r="L460" s="18" t="n"/>
      <c r="M460" s="16" t="n"/>
      <c r="N460" s="18">
        <f>IF(OR($E460="",G460=""),"",G460-N(K460)-N(L460))</f>
        <v/>
      </c>
      <c r="O460" s="19">
        <f>IF(N460="","",N460*H460)</f>
        <v/>
      </c>
      <c r="P460" s="19">
        <f>IF($E460="","",N(K460)*H460)</f>
        <v/>
      </c>
      <c r="Q460" s="17" t="n"/>
      <c r="R460" s="17">
        <f>IF(N460="","",IF(N460&lt;0,"CONFERIR",IF(N460=0,"ACERTADO",IF(M460="","EM CONSIGNAÇÃO",IF(TODAY()&gt;M460,"ACERTO VENCIDO","EM CONSIGNAÇÃO")))))</f>
        <v/>
      </c>
      <c r="S460" s="17" t="n"/>
    </row>
    <row r="461">
      <c r="A461" s="16" t="n"/>
      <c r="B461" s="17" t="n"/>
      <c r="C461" s="17" t="n"/>
      <c r="D461" s="17" t="n"/>
      <c r="E461" s="17" t="n"/>
      <c r="F461" s="17">
        <f>IF($E461="","",IFERROR(INDEX(Produtos!$B$6:$B$305,MATCH($E461,Produtos!$A$6:$A$305,0)),"Código não cadastrado"))</f>
        <v/>
      </c>
      <c r="G461" s="18" t="n"/>
      <c r="H461" s="19">
        <f>IF($E461="","",IFERROR(INDEX(Produtos!$C$6:$C$305,MATCH($E461,Produtos!$A$6:$A$305,0)),0))</f>
        <v/>
      </c>
      <c r="I461" s="17" t="n"/>
      <c r="J461" s="17">
        <f>IF(OR($E461="",D461=""),"",IF(D461=$C$4,"5917","6917"))</f>
        <v/>
      </c>
      <c r="K461" s="18" t="n"/>
      <c r="L461" s="18" t="n"/>
      <c r="M461" s="16" t="n"/>
      <c r="N461" s="18">
        <f>IF(OR($E461="",G461=""),"",G461-N(K461)-N(L461))</f>
        <v/>
      </c>
      <c r="O461" s="19">
        <f>IF(N461="","",N461*H461)</f>
        <v/>
      </c>
      <c r="P461" s="19">
        <f>IF($E461="","",N(K461)*H461)</f>
        <v/>
      </c>
      <c r="Q461" s="17" t="n"/>
      <c r="R461" s="17">
        <f>IF(N461="","",IF(N461&lt;0,"CONFERIR",IF(N461=0,"ACERTADO",IF(M461="","EM CONSIGNAÇÃO",IF(TODAY()&gt;M461,"ACERTO VENCIDO","EM CONSIGNAÇÃO")))))</f>
        <v/>
      </c>
      <c r="S461" s="17" t="n"/>
    </row>
    <row r="462">
      <c r="A462" s="16" t="n"/>
      <c r="B462" s="17" t="n"/>
      <c r="C462" s="17" t="n"/>
      <c r="D462" s="17" t="n"/>
      <c r="E462" s="17" t="n"/>
      <c r="F462" s="17">
        <f>IF($E462="","",IFERROR(INDEX(Produtos!$B$6:$B$305,MATCH($E462,Produtos!$A$6:$A$305,0)),"Código não cadastrado"))</f>
        <v/>
      </c>
      <c r="G462" s="18" t="n"/>
      <c r="H462" s="19">
        <f>IF($E462="","",IFERROR(INDEX(Produtos!$C$6:$C$305,MATCH($E462,Produtos!$A$6:$A$305,0)),0))</f>
        <v/>
      </c>
      <c r="I462" s="17" t="n"/>
      <c r="J462" s="17">
        <f>IF(OR($E462="",D462=""),"",IF(D462=$C$4,"5917","6917"))</f>
        <v/>
      </c>
      <c r="K462" s="18" t="n"/>
      <c r="L462" s="18" t="n"/>
      <c r="M462" s="16" t="n"/>
      <c r="N462" s="18">
        <f>IF(OR($E462="",G462=""),"",G462-N(K462)-N(L462))</f>
        <v/>
      </c>
      <c r="O462" s="19">
        <f>IF(N462="","",N462*H462)</f>
        <v/>
      </c>
      <c r="P462" s="19">
        <f>IF($E462="","",N(K462)*H462)</f>
        <v/>
      </c>
      <c r="Q462" s="17" t="n"/>
      <c r="R462" s="17">
        <f>IF(N462="","",IF(N462&lt;0,"CONFERIR",IF(N462=0,"ACERTADO",IF(M462="","EM CONSIGNAÇÃO",IF(TODAY()&gt;M462,"ACERTO VENCIDO","EM CONSIGNAÇÃO")))))</f>
        <v/>
      </c>
      <c r="S462" s="17" t="n"/>
    </row>
    <row r="463">
      <c r="A463" s="16" t="n"/>
      <c r="B463" s="17" t="n"/>
      <c r="C463" s="17" t="n"/>
      <c r="D463" s="17" t="n"/>
      <c r="E463" s="17" t="n"/>
      <c r="F463" s="17">
        <f>IF($E463="","",IFERROR(INDEX(Produtos!$B$6:$B$305,MATCH($E463,Produtos!$A$6:$A$305,0)),"Código não cadastrado"))</f>
        <v/>
      </c>
      <c r="G463" s="18" t="n"/>
      <c r="H463" s="19">
        <f>IF($E463="","",IFERROR(INDEX(Produtos!$C$6:$C$305,MATCH($E463,Produtos!$A$6:$A$305,0)),0))</f>
        <v/>
      </c>
      <c r="I463" s="17" t="n"/>
      <c r="J463" s="17">
        <f>IF(OR($E463="",D463=""),"",IF(D463=$C$4,"5917","6917"))</f>
        <v/>
      </c>
      <c r="K463" s="18" t="n"/>
      <c r="L463" s="18" t="n"/>
      <c r="M463" s="16" t="n"/>
      <c r="N463" s="18">
        <f>IF(OR($E463="",G463=""),"",G463-N(K463)-N(L463))</f>
        <v/>
      </c>
      <c r="O463" s="19">
        <f>IF(N463="","",N463*H463)</f>
        <v/>
      </c>
      <c r="P463" s="19">
        <f>IF($E463="","",N(K463)*H463)</f>
        <v/>
      </c>
      <c r="Q463" s="17" t="n"/>
      <c r="R463" s="17">
        <f>IF(N463="","",IF(N463&lt;0,"CONFERIR",IF(N463=0,"ACERTADO",IF(M463="","EM CONSIGNAÇÃO",IF(TODAY()&gt;M463,"ACERTO VENCIDO","EM CONSIGNAÇÃO")))))</f>
        <v/>
      </c>
      <c r="S463" s="17" t="n"/>
    </row>
    <row r="464">
      <c r="A464" s="16" t="n"/>
      <c r="B464" s="17" t="n"/>
      <c r="C464" s="17" t="n"/>
      <c r="D464" s="17" t="n"/>
      <c r="E464" s="17" t="n"/>
      <c r="F464" s="17">
        <f>IF($E464="","",IFERROR(INDEX(Produtos!$B$6:$B$305,MATCH($E464,Produtos!$A$6:$A$305,0)),"Código não cadastrado"))</f>
        <v/>
      </c>
      <c r="G464" s="18" t="n"/>
      <c r="H464" s="19">
        <f>IF($E464="","",IFERROR(INDEX(Produtos!$C$6:$C$305,MATCH($E464,Produtos!$A$6:$A$305,0)),0))</f>
        <v/>
      </c>
      <c r="I464" s="17" t="n"/>
      <c r="J464" s="17">
        <f>IF(OR($E464="",D464=""),"",IF(D464=$C$4,"5917","6917"))</f>
        <v/>
      </c>
      <c r="K464" s="18" t="n"/>
      <c r="L464" s="18" t="n"/>
      <c r="M464" s="16" t="n"/>
      <c r="N464" s="18">
        <f>IF(OR($E464="",G464=""),"",G464-N(K464)-N(L464))</f>
        <v/>
      </c>
      <c r="O464" s="19">
        <f>IF(N464="","",N464*H464)</f>
        <v/>
      </c>
      <c r="P464" s="19">
        <f>IF($E464="","",N(K464)*H464)</f>
        <v/>
      </c>
      <c r="Q464" s="17" t="n"/>
      <c r="R464" s="17">
        <f>IF(N464="","",IF(N464&lt;0,"CONFERIR",IF(N464=0,"ACERTADO",IF(M464="","EM CONSIGNAÇÃO",IF(TODAY()&gt;M464,"ACERTO VENCIDO","EM CONSIGNAÇÃO")))))</f>
        <v/>
      </c>
      <c r="S464" s="17" t="n"/>
    </row>
    <row r="465">
      <c r="A465" s="16" t="n"/>
      <c r="B465" s="17" t="n"/>
      <c r="C465" s="17" t="n"/>
      <c r="D465" s="17" t="n"/>
      <c r="E465" s="17" t="n"/>
      <c r="F465" s="17">
        <f>IF($E465="","",IFERROR(INDEX(Produtos!$B$6:$B$305,MATCH($E465,Produtos!$A$6:$A$305,0)),"Código não cadastrado"))</f>
        <v/>
      </c>
      <c r="G465" s="18" t="n"/>
      <c r="H465" s="19">
        <f>IF($E465="","",IFERROR(INDEX(Produtos!$C$6:$C$305,MATCH($E465,Produtos!$A$6:$A$305,0)),0))</f>
        <v/>
      </c>
      <c r="I465" s="17" t="n"/>
      <c r="J465" s="17">
        <f>IF(OR($E465="",D465=""),"",IF(D465=$C$4,"5917","6917"))</f>
        <v/>
      </c>
      <c r="K465" s="18" t="n"/>
      <c r="L465" s="18" t="n"/>
      <c r="M465" s="16" t="n"/>
      <c r="N465" s="18">
        <f>IF(OR($E465="",G465=""),"",G465-N(K465)-N(L465))</f>
        <v/>
      </c>
      <c r="O465" s="19">
        <f>IF(N465="","",N465*H465)</f>
        <v/>
      </c>
      <c r="P465" s="19">
        <f>IF($E465="","",N(K465)*H465)</f>
        <v/>
      </c>
      <c r="Q465" s="17" t="n"/>
      <c r="R465" s="17">
        <f>IF(N465="","",IF(N465&lt;0,"CONFERIR",IF(N465=0,"ACERTADO",IF(M465="","EM CONSIGNAÇÃO",IF(TODAY()&gt;M465,"ACERTO VENCIDO","EM CONSIGNAÇÃO")))))</f>
        <v/>
      </c>
      <c r="S465" s="17" t="n"/>
    </row>
    <row r="466">
      <c r="A466" s="16" t="n"/>
      <c r="B466" s="17" t="n"/>
      <c r="C466" s="17" t="n"/>
      <c r="D466" s="17" t="n"/>
      <c r="E466" s="17" t="n"/>
      <c r="F466" s="17">
        <f>IF($E466="","",IFERROR(INDEX(Produtos!$B$6:$B$305,MATCH($E466,Produtos!$A$6:$A$305,0)),"Código não cadastrado"))</f>
        <v/>
      </c>
      <c r="G466" s="18" t="n"/>
      <c r="H466" s="19">
        <f>IF($E466="","",IFERROR(INDEX(Produtos!$C$6:$C$305,MATCH($E466,Produtos!$A$6:$A$305,0)),0))</f>
        <v/>
      </c>
      <c r="I466" s="17" t="n"/>
      <c r="J466" s="17">
        <f>IF(OR($E466="",D466=""),"",IF(D466=$C$4,"5917","6917"))</f>
        <v/>
      </c>
      <c r="K466" s="18" t="n"/>
      <c r="L466" s="18" t="n"/>
      <c r="M466" s="16" t="n"/>
      <c r="N466" s="18">
        <f>IF(OR($E466="",G466=""),"",G466-N(K466)-N(L466))</f>
        <v/>
      </c>
      <c r="O466" s="19">
        <f>IF(N466="","",N466*H466)</f>
        <v/>
      </c>
      <c r="P466" s="19">
        <f>IF($E466="","",N(K466)*H466)</f>
        <v/>
      </c>
      <c r="Q466" s="17" t="n"/>
      <c r="R466" s="17">
        <f>IF(N466="","",IF(N466&lt;0,"CONFERIR",IF(N466=0,"ACERTADO",IF(M466="","EM CONSIGNAÇÃO",IF(TODAY()&gt;M466,"ACERTO VENCIDO","EM CONSIGNAÇÃO")))))</f>
        <v/>
      </c>
      <c r="S466" s="17" t="n"/>
    </row>
    <row r="467">
      <c r="A467" s="16" t="n"/>
      <c r="B467" s="17" t="n"/>
      <c r="C467" s="17" t="n"/>
      <c r="D467" s="17" t="n"/>
      <c r="E467" s="17" t="n"/>
      <c r="F467" s="17">
        <f>IF($E467="","",IFERROR(INDEX(Produtos!$B$6:$B$305,MATCH($E467,Produtos!$A$6:$A$305,0)),"Código não cadastrado"))</f>
        <v/>
      </c>
      <c r="G467" s="18" t="n"/>
      <c r="H467" s="19">
        <f>IF($E467="","",IFERROR(INDEX(Produtos!$C$6:$C$305,MATCH($E467,Produtos!$A$6:$A$305,0)),0))</f>
        <v/>
      </c>
      <c r="I467" s="17" t="n"/>
      <c r="J467" s="17">
        <f>IF(OR($E467="",D467=""),"",IF(D467=$C$4,"5917","6917"))</f>
        <v/>
      </c>
      <c r="K467" s="18" t="n"/>
      <c r="L467" s="18" t="n"/>
      <c r="M467" s="16" t="n"/>
      <c r="N467" s="18">
        <f>IF(OR($E467="",G467=""),"",G467-N(K467)-N(L467))</f>
        <v/>
      </c>
      <c r="O467" s="19">
        <f>IF(N467="","",N467*H467)</f>
        <v/>
      </c>
      <c r="P467" s="19">
        <f>IF($E467="","",N(K467)*H467)</f>
        <v/>
      </c>
      <c r="Q467" s="17" t="n"/>
      <c r="R467" s="17">
        <f>IF(N467="","",IF(N467&lt;0,"CONFERIR",IF(N467=0,"ACERTADO",IF(M467="","EM CONSIGNAÇÃO",IF(TODAY()&gt;M467,"ACERTO VENCIDO","EM CONSIGNAÇÃO")))))</f>
        <v/>
      </c>
      <c r="S467" s="17" t="n"/>
    </row>
    <row r="468">
      <c r="A468" s="16" t="n"/>
      <c r="B468" s="17" t="n"/>
      <c r="C468" s="17" t="n"/>
      <c r="D468" s="17" t="n"/>
      <c r="E468" s="17" t="n"/>
      <c r="F468" s="17">
        <f>IF($E468="","",IFERROR(INDEX(Produtos!$B$6:$B$305,MATCH($E468,Produtos!$A$6:$A$305,0)),"Código não cadastrado"))</f>
        <v/>
      </c>
      <c r="G468" s="18" t="n"/>
      <c r="H468" s="19">
        <f>IF($E468="","",IFERROR(INDEX(Produtos!$C$6:$C$305,MATCH($E468,Produtos!$A$6:$A$305,0)),0))</f>
        <v/>
      </c>
      <c r="I468" s="17" t="n"/>
      <c r="J468" s="17">
        <f>IF(OR($E468="",D468=""),"",IF(D468=$C$4,"5917","6917"))</f>
        <v/>
      </c>
      <c r="K468" s="18" t="n"/>
      <c r="L468" s="18" t="n"/>
      <c r="M468" s="16" t="n"/>
      <c r="N468" s="18">
        <f>IF(OR($E468="",G468=""),"",G468-N(K468)-N(L468))</f>
        <v/>
      </c>
      <c r="O468" s="19">
        <f>IF(N468="","",N468*H468)</f>
        <v/>
      </c>
      <c r="P468" s="19">
        <f>IF($E468="","",N(K468)*H468)</f>
        <v/>
      </c>
      <c r="Q468" s="17" t="n"/>
      <c r="R468" s="17">
        <f>IF(N468="","",IF(N468&lt;0,"CONFERIR",IF(N468=0,"ACERTADO",IF(M468="","EM CONSIGNAÇÃO",IF(TODAY()&gt;M468,"ACERTO VENCIDO","EM CONSIGNAÇÃO")))))</f>
        <v/>
      </c>
      <c r="S468" s="17" t="n"/>
    </row>
    <row r="469">
      <c r="A469" s="16" t="n"/>
      <c r="B469" s="17" t="n"/>
      <c r="C469" s="17" t="n"/>
      <c r="D469" s="17" t="n"/>
      <c r="E469" s="17" t="n"/>
      <c r="F469" s="17">
        <f>IF($E469="","",IFERROR(INDEX(Produtos!$B$6:$B$305,MATCH($E469,Produtos!$A$6:$A$305,0)),"Código não cadastrado"))</f>
        <v/>
      </c>
      <c r="G469" s="18" t="n"/>
      <c r="H469" s="19">
        <f>IF($E469="","",IFERROR(INDEX(Produtos!$C$6:$C$305,MATCH($E469,Produtos!$A$6:$A$305,0)),0))</f>
        <v/>
      </c>
      <c r="I469" s="17" t="n"/>
      <c r="J469" s="17">
        <f>IF(OR($E469="",D469=""),"",IF(D469=$C$4,"5917","6917"))</f>
        <v/>
      </c>
      <c r="K469" s="18" t="n"/>
      <c r="L469" s="18" t="n"/>
      <c r="M469" s="16" t="n"/>
      <c r="N469" s="18">
        <f>IF(OR($E469="",G469=""),"",G469-N(K469)-N(L469))</f>
        <v/>
      </c>
      <c r="O469" s="19">
        <f>IF(N469="","",N469*H469)</f>
        <v/>
      </c>
      <c r="P469" s="19">
        <f>IF($E469="","",N(K469)*H469)</f>
        <v/>
      </c>
      <c r="Q469" s="17" t="n"/>
      <c r="R469" s="17">
        <f>IF(N469="","",IF(N469&lt;0,"CONFERIR",IF(N469=0,"ACERTADO",IF(M469="","EM CONSIGNAÇÃO",IF(TODAY()&gt;M469,"ACERTO VENCIDO","EM CONSIGNAÇÃO")))))</f>
        <v/>
      </c>
      <c r="S469" s="17" t="n"/>
    </row>
    <row r="470">
      <c r="A470" s="16" t="n"/>
      <c r="B470" s="17" t="n"/>
      <c r="C470" s="17" t="n"/>
      <c r="D470" s="17" t="n"/>
      <c r="E470" s="17" t="n"/>
      <c r="F470" s="17">
        <f>IF($E470="","",IFERROR(INDEX(Produtos!$B$6:$B$305,MATCH($E470,Produtos!$A$6:$A$305,0)),"Código não cadastrado"))</f>
        <v/>
      </c>
      <c r="G470" s="18" t="n"/>
      <c r="H470" s="19">
        <f>IF($E470="","",IFERROR(INDEX(Produtos!$C$6:$C$305,MATCH($E470,Produtos!$A$6:$A$305,0)),0))</f>
        <v/>
      </c>
      <c r="I470" s="17" t="n"/>
      <c r="J470" s="17">
        <f>IF(OR($E470="",D470=""),"",IF(D470=$C$4,"5917","6917"))</f>
        <v/>
      </c>
      <c r="K470" s="18" t="n"/>
      <c r="L470" s="18" t="n"/>
      <c r="M470" s="16" t="n"/>
      <c r="N470" s="18">
        <f>IF(OR($E470="",G470=""),"",G470-N(K470)-N(L470))</f>
        <v/>
      </c>
      <c r="O470" s="19">
        <f>IF(N470="","",N470*H470)</f>
        <v/>
      </c>
      <c r="P470" s="19">
        <f>IF($E470="","",N(K470)*H470)</f>
        <v/>
      </c>
      <c r="Q470" s="17" t="n"/>
      <c r="R470" s="17">
        <f>IF(N470="","",IF(N470&lt;0,"CONFERIR",IF(N470=0,"ACERTADO",IF(M470="","EM CONSIGNAÇÃO",IF(TODAY()&gt;M470,"ACERTO VENCIDO","EM CONSIGNAÇÃO")))))</f>
        <v/>
      </c>
      <c r="S470" s="17" t="n"/>
    </row>
    <row r="471">
      <c r="A471" s="16" t="n"/>
      <c r="B471" s="17" t="n"/>
      <c r="C471" s="17" t="n"/>
      <c r="D471" s="17" t="n"/>
      <c r="E471" s="17" t="n"/>
      <c r="F471" s="17">
        <f>IF($E471="","",IFERROR(INDEX(Produtos!$B$6:$B$305,MATCH($E471,Produtos!$A$6:$A$305,0)),"Código não cadastrado"))</f>
        <v/>
      </c>
      <c r="G471" s="18" t="n"/>
      <c r="H471" s="19">
        <f>IF($E471="","",IFERROR(INDEX(Produtos!$C$6:$C$305,MATCH($E471,Produtos!$A$6:$A$305,0)),0))</f>
        <v/>
      </c>
      <c r="I471" s="17" t="n"/>
      <c r="J471" s="17">
        <f>IF(OR($E471="",D471=""),"",IF(D471=$C$4,"5917","6917"))</f>
        <v/>
      </c>
      <c r="K471" s="18" t="n"/>
      <c r="L471" s="18" t="n"/>
      <c r="M471" s="16" t="n"/>
      <c r="N471" s="18">
        <f>IF(OR($E471="",G471=""),"",G471-N(K471)-N(L471))</f>
        <v/>
      </c>
      <c r="O471" s="19">
        <f>IF(N471="","",N471*H471)</f>
        <v/>
      </c>
      <c r="P471" s="19">
        <f>IF($E471="","",N(K471)*H471)</f>
        <v/>
      </c>
      <c r="Q471" s="17" t="n"/>
      <c r="R471" s="17">
        <f>IF(N471="","",IF(N471&lt;0,"CONFERIR",IF(N471=0,"ACERTADO",IF(M471="","EM CONSIGNAÇÃO",IF(TODAY()&gt;M471,"ACERTO VENCIDO","EM CONSIGNAÇÃO")))))</f>
        <v/>
      </c>
      <c r="S471" s="17" t="n"/>
    </row>
    <row r="472">
      <c r="A472" s="16" t="n"/>
      <c r="B472" s="17" t="n"/>
      <c r="C472" s="17" t="n"/>
      <c r="D472" s="17" t="n"/>
      <c r="E472" s="17" t="n"/>
      <c r="F472" s="17">
        <f>IF($E472="","",IFERROR(INDEX(Produtos!$B$6:$B$305,MATCH($E472,Produtos!$A$6:$A$305,0)),"Código não cadastrado"))</f>
        <v/>
      </c>
      <c r="G472" s="18" t="n"/>
      <c r="H472" s="19">
        <f>IF($E472="","",IFERROR(INDEX(Produtos!$C$6:$C$305,MATCH($E472,Produtos!$A$6:$A$305,0)),0))</f>
        <v/>
      </c>
      <c r="I472" s="17" t="n"/>
      <c r="J472" s="17">
        <f>IF(OR($E472="",D472=""),"",IF(D472=$C$4,"5917","6917"))</f>
        <v/>
      </c>
      <c r="K472" s="18" t="n"/>
      <c r="L472" s="18" t="n"/>
      <c r="M472" s="16" t="n"/>
      <c r="N472" s="18">
        <f>IF(OR($E472="",G472=""),"",G472-N(K472)-N(L472))</f>
        <v/>
      </c>
      <c r="O472" s="19">
        <f>IF(N472="","",N472*H472)</f>
        <v/>
      </c>
      <c r="P472" s="19">
        <f>IF($E472="","",N(K472)*H472)</f>
        <v/>
      </c>
      <c r="Q472" s="17" t="n"/>
      <c r="R472" s="17">
        <f>IF(N472="","",IF(N472&lt;0,"CONFERIR",IF(N472=0,"ACERTADO",IF(M472="","EM CONSIGNAÇÃO",IF(TODAY()&gt;M472,"ACERTO VENCIDO","EM CONSIGNAÇÃO")))))</f>
        <v/>
      </c>
      <c r="S472" s="17" t="n"/>
    </row>
    <row r="473">
      <c r="A473" s="16" t="n"/>
      <c r="B473" s="17" t="n"/>
      <c r="C473" s="17" t="n"/>
      <c r="D473" s="17" t="n"/>
      <c r="E473" s="17" t="n"/>
      <c r="F473" s="17">
        <f>IF($E473="","",IFERROR(INDEX(Produtos!$B$6:$B$305,MATCH($E473,Produtos!$A$6:$A$305,0)),"Código não cadastrado"))</f>
        <v/>
      </c>
      <c r="G473" s="18" t="n"/>
      <c r="H473" s="19">
        <f>IF($E473="","",IFERROR(INDEX(Produtos!$C$6:$C$305,MATCH($E473,Produtos!$A$6:$A$305,0)),0))</f>
        <v/>
      </c>
      <c r="I473" s="17" t="n"/>
      <c r="J473" s="17">
        <f>IF(OR($E473="",D473=""),"",IF(D473=$C$4,"5917","6917"))</f>
        <v/>
      </c>
      <c r="K473" s="18" t="n"/>
      <c r="L473" s="18" t="n"/>
      <c r="M473" s="16" t="n"/>
      <c r="N473" s="18">
        <f>IF(OR($E473="",G473=""),"",G473-N(K473)-N(L473))</f>
        <v/>
      </c>
      <c r="O473" s="19">
        <f>IF(N473="","",N473*H473)</f>
        <v/>
      </c>
      <c r="P473" s="19">
        <f>IF($E473="","",N(K473)*H473)</f>
        <v/>
      </c>
      <c r="Q473" s="17" t="n"/>
      <c r="R473" s="17">
        <f>IF(N473="","",IF(N473&lt;0,"CONFERIR",IF(N473=0,"ACERTADO",IF(M473="","EM CONSIGNAÇÃO",IF(TODAY()&gt;M473,"ACERTO VENCIDO","EM CONSIGNAÇÃO")))))</f>
        <v/>
      </c>
      <c r="S473" s="17" t="n"/>
    </row>
    <row r="474">
      <c r="A474" s="16" t="n"/>
      <c r="B474" s="17" t="n"/>
      <c r="C474" s="17" t="n"/>
      <c r="D474" s="17" t="n"/>
      <c r="E474" s="17" t="n"/>
      <c r="F474" s="17">
        <f>IF($E474="","",IFERROR(INDEX(Produtos!$B$6:$B$305,MATCH($E474,Produtos!$A$6:$A$305,0)),"Código não cadastrado"))</f>
        <v/>
      </c>
      <c r="G474" s="18" t="n"/>
      <c r="H474" s="19">
        <f>IF($E474="","",IFERROR(INDEX(Produtos!$C$6:$C$305,MATCH($E474,Produtos!$A$6:$A$305,0)),0))</f>
        <v/>
      </c>
      <c r="I474" s="17" t="n"/>
      <c r="J474" s="17">
        <f>IF(OR($E474="",D474=""),"",IF(D474=$C$4,"5917","6917"))</f>
        <v/>
      </c>
      <c r="K474" s="18" t="n"/>
      <c r="L474" s="18" t="n"/>
      <c r="M474" s="16" t="n"/>
      <c r="N474" s="18">
        <f>IF(OR($E474="",G474=""),"",G474-N(K474)-N(L474))</f>
        <v/>
      </c>
      <c r="O474" s="19">
        <f>IF(N474="","",N474*H474)</f>
        <v/>
      </c>
      <c r="P474" s="19">
        <f>IF($E474="","",N(K474)*H474)</f>
        <v/>
      </c>
      <c r="Q474" s="17" t="n"/>
      <c r="R474" s="17">
        <f>IF(N474="","",IF(N474&lt;0,"CONFERIR",IF(N474=0,"ACERTADO",IF(M474="","EM CONSIGNAÇÃO",IF(TODAY()&gt;M474,"ACERTO VENCIDO","EM CONSIGNAÇÃO")))))</f>
        <v/>
      </c>
      <c r="S474" s="17" t="n"/>
    </row>
    <row r="475">
      <c r="A475" s="16" t="n"/>
      <c r="B475" s="17" t="n"/>
      <c r="C475" s="17" t="n"/>
      <c r="D475" s="17" t="n"/>
      <c r="E475" s="17" t="n"/>
      <c r="F475" s="17">
        <f>IF($E475="","",IFERROR(INDEX(Produtos!$B$6:$B$305,MATCH($E475,Produtos!$A$6:$A$305,0)),"Código não cadastrado"))</f>
        <v/>
      </c>
      <c r="G475" s="18" t="n"/>
      <c r="H475" s="19">
        <f>IF($E475="","",IFERROR(INDEX(Produtos!$C$6:$C$305,MATCH($E475,Produtos!$A$6:$A$305,0)),0))</f>
        <v/>
      </c>
      <c r="I475" s="17" t="n"/>
      <c r="J475" s="17">
        <f>IF(OR($E475="",D475=""),"",IF(D475=$C$4,"5917","6917"))</f>
        <v/>
      </c>
      <c r="K475" s="18" t="n"/>
      <c r="L475" s="18" t="n"/>
      <c r="M475" s="16" t="n"/>
      <c r="N475" s="18">
        <f>IF(OR($E475="",G475=""),"",G475-N(K475)-N(L475))</f>
        <v/>
      </c>
      <c r="O475" s="19">
        <f>IF(N475="","",N475*H475)</f>
        <v/>
      </c>
      <c r="P475" s="19">
        <f>IF($E475="","",N(K475)*H475)</f>
        <v/>
      </c>
      <c r="Q475" s="17" t="n"/>
      <c r="R475" s="17">
        <f>IF(N475="","",IF(N475&lt;0,"CONFERIR",IF(N475=0,"ACERTADO",IF(M475="","EM CONSIGNAÇÃO",IF(TODAY()&gt;M475,"ACERTO VENCIDO","EM CONSIGNAÇÃO")))))</f>
        <v/>
      </c>
      <c r="S475" s="17" t="n"/>
    </row>
    <row r="476">
      <c r="A476" s="16" t="n"/>
      <c r="B476" s="17" t="n"/>
      <c r="C476" s="17" t="n"/>
      <c r="D476" s="17" t="n"/>
      <c r="E476" s="17" t="n"/>
      <c r="F476" s="17">
        <f>IF($E476="","",IFERROR(INDEX(Produtos!$B$6:$B$305,MATCH($E476,Produtos!$A$6:$A$305,0)),"Código não cadastrado"))</f>
        <v/>
      </c>
      <c r="G476" s="18" t="n"/>
      <c r="H476" s="19">
        <f>IF($E476="","",IFERROR(INDEX(Produtos!$C$6:$C$305,MATCH($E476,Produtos!$A$6:$A$305,0)),0))</f>
        <v/>
      </c>
      <c r="I476" s="17" t="n"/>
      <c r="J476" s="17">
        <f>IF(OR($E476="",D476=""),"",IF(D476=$C$4,"5917","6917"))</f>
        <v/>
      </c>
      <c r="K476" s="18" t="n"/>
      <c r="L476" s="18" t="n"/>
      <c r="M476" s="16" t="n"/>
      <c r="N476" s="18">
        <f>IF(OR($E476="",G476=""),"",G476-N(K476)-N(L476))</f>
        <v/>
      </c>
      <c r="O476" s="19">
        <f>IF(N476="","",N476*H476)</f>
        <v/>
      </c>
      <c r="P476" s="19">
        <f>IF($E476="","",N(K476)*H476)</f>
        <v/>
      </c>
      <c r="Q476" s="17" t="n"/>
      <c r="R476" s="17">
        <f>IF(N476="","",IF(N476&lt;0,"CONFERIR",IF(N476=0,"ACERTADO",IF(M476="","EM CONSIGNAÇÃO",IF(TODAY()&gt;M476,"ACERTO VENCIDO","EM CONSIGNAÇÃO")))))</f>
        <v/>
      </c>
      <c r="S476" s="17" t="n"/>
    </row>
    <row r="477">
      <c r="A477" s="16" t="n"/>
      <c r="B477" s="17" t="n"/>
      <c r="C477" s="17" t="n"/>
      <c r="D477" s="17" t="n"/>
      <c r="E477" s="17" t="n"/>
      <c r="F477" s="17">
        <f>IF($E477="","",IFERROR(INDEX(Produtos!$B$6:$B$305,MATCH($E477,Produtos!$A$6:$A$305,0)),"Código não cadastrado"))</f>
        <v/>
      </c>
      <c r="G477" s="18" t="n"/>
      <c r="H477" s="19">
        <f>IF($E477="","",IFERROR(INDEX(Produtos!$C$6:$C$305,MATCH($E477,Produtos!$A$6:$A$305,0)),0))</f>
        <v/>
      </c>
      <c r="I477" s="17" t="n"/>
      <c r="J477" s="17">
        <f>IF(OR($E477="",D477=""),"",IF(D477=$C$4,"5917","6917"))</f>
        <v/>
      </c>
      <c r="K477" s="18" t="n"/>
      <c r="L477" s="18" t="n"/>
      <c r="M477" s="16" t="n"/>
      <c r="N477" s="18">
        <f>IF(OR($E477="",G477=""),"",G477-N(K477)-N(L477))</f>
        <v/>
      </c>
      <c r="O477" s="19">
        <f>IF(N477="","",N477*H477)</f>
        <v/>
      </c>
      <c r="P477" s="19">
        <f>IF($E477="","",N(K477)*H477)</f>
        <v/>
      </c>
      <c r="Q477" s="17" t="n"/>
      <c r="R477" s="17">
        <f>IF(N477="","",IF(N477&lt;0,"CONFERIR",IF(N477=0,"ACERTADO",IF(M477="","EM CONSIGNAÇÃO",IF(TODAY()&gt;M477,"ACERTO VENCIDO","EM CONSIGNAÇÃO")))))</f>
        <v/>
      </c>
      <c r="S477" s="17" t="n"/>
    </row>
    <row r="478">
      <c r="A478" s="16" t="n"/>
      <c r="B478" s="17" t="n"/>
      <c r="C478" s="17" t="n"/>
      <c r="D478" s="17" t="n"/>
      <c r="E478" s="17" t="n"/>
      <c r="F478" s="17">
        <f>IF($E478="","",IFERROR(INDEX(Produtos!$B$6:$B$305,MATCH($E478,Produtos!$A$6:$A$305,0)),"Código não cadastrado"))</f>
        <v/>
      </c>
      <c r="G478" s="18" t="n"/>
      <c r="H478" s="19">
        <f>IF($E478="","",IFERROR(INDEX(Produtos!$C$6:$C$305,MATCH($E478,Produtos!$A$6:$A$305,0)),0))</f>
        <v/>
      </c>
      <c r="I478" s="17" t="n"/>
      <c r="J478" s="17">
        <f>IF(OR($E478="",D478=""),"",IF(D478=$C$4,"5917","6917"))</f>
        <v/>
      </c>
      <c r="K478" s="18" t="n"/>
      <c r="L478" s="18" t="n"/>
      <c r="M478" s="16" t="n"/>
      <c r="N478" s="18">
        <f>IF(OR($E478="",G478=""),"",G478-N(K478)-N(L478))</f>
        <v/>
      </c>
      <c r="O478" s="19">
        <f>IF(N478="","",N478*H478)</f>
        <v/>
      </c>
      <c r="P478" s="19">
        <f>IF($E478="","",N(K478)*H478)</f>
        <v/>
      </c>
      <c r="Q478" s="17" t="n"/>
      <c r="R478" s="17">
        <f>IF(N478="","",IF(N478&lt;0,"CONFERIR",IF(N478=0,"ACERTADO",IF(M478="","EM CONSIGNAÇÃO",IF(TODAY()&gt;M478,"ACERTO VENCIDO","EM CONSIGNAÇÃO")))))</f>
        <v/>
      </c>
      <c r="S478" s="17" t="n"/>
    </row>
    <row r="479">
      <c r="A479" s="16" t="n"/>
      <c r="B479" s="17" t="n"/>
      <c r="C479" s="17" t="n"/>
      <c r="D479" s="17" t="n"/>
      <c r="E479" s="17" t="n"/>
      <c r="F479" s="17">
        <f>IF($E479="","",IFERROR(INDEX(Produtos!$B$6:$B$305,MATCH($E479,Produtos!$A$6:$A$305,0)),"Código não cadastrado"))</f>
        <v/>
      </c>
      <c r="G479" s="18" t="n"/>
      <c r="H479" s="19">
        <f>IF($E479="","",IFERROR(INDEX(Produtos!$C$6:$C$305,MATCH($E479,Produtos!$A$6:$A$305,0)),0))</f>
        <v/>
      </c>
      <c r="I479" s="17" t="n"/>
      <c r="J479" s="17">
        <f>IF(OR($E479="",D479=""),"",IF(D479=$C$4,"5917","6917"))</f>
        <v/>
      </c>
      <c r="K479" s="18" t="n"/>
      <c r="L479" s="18" t="n"/>
      <c r="M479" s="16" t="n"/>
      <c r="N479" s="18">
        <f>IF(OR($E479="",G479=""),"",G479-N(K479)-N(L479))</f>
        <v/>
      </c>
      <c r="O479" s="19">
        <f>IF(N479="","",N479*H479)</f>
        <v/>
      </c>
      <c r="P479" s="19">
        <f>IF($E479="","",N(K479)*H479)</f>
        <v/>
      </c>
      <c r="Q479" s="17" t="n"/>
      <c r="R479" s="17">
        <f>IF(N479="","",IF(N479&lt;0,"CONFERIR",IF(N479=0,"ACERTADO",IF(M479="","EM CONSIGNAÇÃO",IF(TODAY()&gt;M479,"ACERTO VENCIDO","EM CONSIGNAÇÃO")))))</f>
        <v/>
      </c>
      <c r="S479" s="17" t="n"/>
    </row>
    <row r="480">
      <c r="A480" s="16" t="n"/>
      <c r="B480" s="17" t="n"/>
      <c r="C480" s="17" t="n"/>
      <c r="D480" s="17" t="n"/>
      <c r="E480" s="17" t="n"/>
      <c r="F480" s="17">
        <f>IF($E480="","",IFERROR(INDEX(Produtos!$B$6:$B$305,MATCH($E480,Produtos!$A$6:$A$305,0)),"Código não cadastrado"))</f>
        <v/>
      </c>
      <c r="G480" s="18" t="n"/>
      <c r="H480" s="19">
        <f>IF($E480="","",IFERROR(INDEX(Produtos!$C$6:$C$305,MATCH($E480,Produtos!$A$6:$A$305,0)),0))</f>
        <v/>
      </c>
      <c r="I480" s="17" t="n"/>
      <c r="J480" s="17">
        <f>IF(OR($E480="",D480=""),"",IF(D480=$C$4,"5917","6917"))</f>
        <v/>
      </c>
      <c r="K480" s="18" t="n"/>
      <c r="L480" s="18" t="n"/>
      <c r="M480" s="16" t="n"/>
      <c r="N480" s="18">
        <f>IF(OR($E480="",G480=""),"",G480-N(K480)-N(L480))</f>
        <v/>
      </c>
      <c r="O480" s="19">
        <f>IF(N480="","",N480*H480)</f>
        <v/>
      </c>
      <c r="P480" s="19">
        <f>IF($E480="","",N(K480)*H480)</f>
        <v/>
      </c>
      <c r="Q480" s="17" t="n"/>
      <c r="R480" s="17">
        <f>IF(N480="","",IF(N480&lt;0,"CONFERIR",IF(N480=0,"ACERTADO",IF(M480="","EM CONSIGNAÇÃO",IF(TODAY()&gt;M480,"ACERTO VENCIDO","EM CONSIGNAÇÃO")))))</f>
        <v/>
      </c>
      <c r="S480" s="17" t="n"/>
    </row>
    <row r="481">
      <c r="A481" s="16" t="n"/>
      <c r="B481" s="17" t="n"/>
      <c r="C481" s="17" t="n"/>
      <c r="D481" s="17" t="n"/>
      <c r="E481" s="17" t="n"/>
      <c r="F481" s="17">
        <f>IF($E481="","",IFERROR(INDEX(Produtos!$B$6:$B$305,MATCH($E481,Produtos!$A$6:$A$305,0)),"Código não cadastrado"))</f>
        <v/>
      </c>
      <c r="G481" s="18" t="n"/>
      <c r="H481" s="19">
        <f>IF($E481="","",IFERROR(INDEX(Produtos!$C$6:$C$305,MATCH($E481,Produtos!$A$6:$A$305,0)),0))</f>
        <v/>
      </c>
      <c r="I481" s="17" t="n"/>
      <c r="J481" s="17">
        <f>IF(OR($E481="",D481=""),"",IF(D481=$C$4,"5917","6917"))</f>
        <v/>
      </c>
      <c r="K481" s="18" t="n"/>
      <c r="L481" s="18" t="n"/>
      <c r="M481" s="16" t="n"/>
      <c r="N481" s="18">
        <f>IF(OR($E481="",G481=""),"",G481-N(K481)-N(L481))</f>
        <v/>
      </c>
      <c r="O481" s="19">
        <f>IF(N481="","",N481*H481)</f>
        <v/>
      </c>
      <c r="P481" s="19">
        <f>IF($E481="","",N(K481)*H481)</f>
        <v/>
      </c>
      <c r="Q481" s="17" t="n"/>
      <c r="R481" s="17">
        <f>IF(N481="","",IF(N481&lt;0,"CONFERIR",IF(N481=0,"ACERTADO",IF(M481="","EM CONSIGNAÇÃO",IF(TODAY()&gt;M481,"ACERTO VENCIDO","EM CONSIGNAÇÃO")))))</f>
        <v/>
      </c>
      <c r="S481" s="17" t="n"/>
    </row>
    <row r="482">
      <c r="A482" s="16" t="n"/>
      <c r="B482" s="17" t="n"/>
      <c r="C482" s="17" t="n"/>
      <c r="D482" s="17" t="n"/>
      <c r="E482" s="17" t="n"/>
      <c r="F482" s="17">
        <f>IF($E482="","",IFERROR(INDEX(Produtos!$B$6:$B$305,MATCH($E482,Produtos!$A$6:$A$305,0)),"Código não cadastrado"))</f>
        <v/>
      </c>
      <c r="G482" s="18" t="n"/>
      <c r="H482" s="19">
        <f>IF($E482="","",IFERROR(INDEX(Produtos!$C$6:$C$305,MATCH($E482,Produtos!$A$6:$A$305,0)),0))</f>
        <v/>
      </c>
      <c r="I482" s="17" t="n"/>
      <c r="J482" s="17">
        <f>IF(OR($E482="",D482=""),"",IF(D482=$C$4,"5917","6917"))</f>
        <v/>
      </c>
      <c r="K482" s="18" t="n"/>
      <c r="L482" s="18" t="n"/>
      <c r="M482" s="16" t="n"/>
      <c r="N482" s="18">
        <f>IF(OR($E482="",G482=""),"",G482-N(K482)-N(L482))</f>
        <v/>
      </c>
      <c r="O482" s="19">
        <f>IF(N482="","",N482*H482)</f>
        <v/>
      </c>
      <c r="P482" s="19">
        <f>IF($E482="","",N(K482)*H482)</f>
        <v/>
      </c>
      <c r="Q482" s="17" t="n"/>
      <c r="R482" s="17">
        <f>IF(N482="","",IF(N482&lt;0,"CONFERIR",IF(N482=0,"ACERTADO",IF(M482="","EM CONSIGNAÇÃO",IF(TODAY()&gt;M482,"ACERTO VENCIDO","EM CONSIGNAÇÃO")))))</f>
        <v/>
      </c>
      <c r="S482" s="17" t="n"/>
    </row>
    <row r="483">
      <c r="A483" s="16" t="n"/>
      <c r="B483" s="17" t="n"/>
      <c r="C483" s="17" t="n"/>
      <c r="D483" s="17" t="n"/>
      <c r="E483" s="17" t="n"/>
      <c r="F483" s="17">
        <f>IF($E483="","",IFERROR(INDEX(Produtos!$B$6:$B$305,MATCH($E483,Produtos!$A$6:$A$305,0)),"Código não cadastrado"))</f>
        <v/>
      </c>
      <c r="G483" s="18" t="n"/>
      <c r="H483" s="19">
        <f>IF($E483="","",IFERROR(INDEX(Produtos!$C$6:$C$305,MATCH($E483,Produtos!$A$6:$A$305,0)),0))</f>
        <v/>
      </c>
      <c r="I483" s="17" t="n"/>
      <c r="J483" s="17">
        <f>IF(OR($E483="",D483=""),"",IF(D483=$C$4,"5917","6917"))</f>
        <v/>
      </c>
      <c r="K483" s="18" t="n"/>
      <c r="L483" s="18" t="n"/>
      <c r="M483" s="16" t="n"/>
      <c r="N483" s="18">
        <f>IF(OR($E483="",G483=""),"",G483-N(K483)-N(L483))</f>
        <v/>
      </c>
      <c r="O483" s="19">
        <f>IF(N483="","",N483*H483)</f>
        <v/>
      </c>
      <c r="P483" s="19">
        <f>IF($E483="","",N(K483)*H483)</f>
        <v/>
      </c>
      <c r="Q483" s="17" t="n"/>
      <c r="R483" s="17">
        <f>IF(N483="","",IF(N483&lt;0,"CONFERIR",IF(N483=0,"ACERTADO",IF(M483="","EM CONSIGNAÇÃO",IF(TODAY()&gt;M483,"ACERTO VENCIDO","EM CONSIGNAÇÃO")))))</f>
        <v/>
      </c>
      <c r="S483" s="17" t="n"/>
    </row>
    <row r="484">
      <c r="A484" s="16" t="n"/>
      <c r="B484" s="17" t="n"/>
      <c r="C484" s="17" t="n"/>
      <c r="D484" s="17" t="n"/>
      <c r="E484" s="17" t="n"/>
      <c r="F484" s="17">
        <f>IF($E484="","",IFERROR(INDEX(Produtos!$B$6:$B$305,MATCH($E484,Produtos!$A$6:$A$305,0)),"Código não cadastrado"))</f>
        <v/>
      </c>
      <c r="G484" s="18" t="n"/>
      <c r="H484" s="19">
        <f>IF($E484="","",IFERROR(INDEX(Produtos!$C$6:$C$305,MATCH($E484,Produtos!$A$6:$A$305,0)),0))</f>
        <v/>
      </c>
      <c r="I484" s="17" t="n"/>
      <c r="J484" s="17">
        <f>IF(OR($E484="",D484=""),"",IF(D484=$C$4,"5917","6917"))</f>
        <v/>
      </c>
      <c r="K484" s="18" t="n"/>
      <c r="L484" s="18" t="n"/>
      <c r="M484" s="16" t="n"/>
      <c r="N484" s="18">
        <f>IF(OR($E484="",G484=""),"",G484-N(K484)-N(L484))</f>
        <v/>
      </c>
      <c r="O484" s="19">
        <f>IF(N484="","",N484*H484)</f>
        <v/>
      </c>
      <c r="P484" s="19">
        <f>IF($E484="","",N(K484)*H484)</f>
        <v/>
      </c>
      <c r="Q484" s="17" t="n"/>
      <c r="R484" s="17">
        <f>IF(N484="","",IF(N484&lt;0,"CONFERIR",IF(N484=0,"ACERTADO",IF(M484="","EM CONSIGNAÇÃO",IF(TODAY()&gt;M484,"ACERTO VENCIDO","EM CONSIGNAÇÃO")))))</f>
        <v/>
      </c>
      <c r="S484" s="17" t="n"/>
    </row>
    <row r="485">
      <c r="A485" s="16" t="n"/>
      <c r="B485" s="17" t="n"/>
      <c r="C485" s="17" t="n"/>
      <c r="D485" s="17" t="n"/>
      <c r="E485" s="17" t="n"/>
      <c r="F485" s="17">
        <f>IF($E485="","",IFERROR(INDEX(Produtos!$B$6:$B$305,MATCH($E485,Produtos!$A$6:$A$305,0)),"Código não cadastrado"))</f>
        <v/>
      </c>
      <c r="G485" s="18" t="n"/>
      <c r="H485" s="19">
        <f>IF($E485="","",IFERROR(INDEX(Produtos!$C$6:$C$305,MATCH($E485,Produtos!$A$6:$A$305,0)),0))</f>
        <v/>
      </c>
      <c r="I485" s="17" t="n"/>
      <c r="J485" s="17">
        <f>IF(OR($E485="",D485=""),"",IF(D485=$C$4,"5917","6917"))</f>
        <v/>
      </c>
      <c r="K485" s="18" t="n"/>
      <c r="L485" s="18" t="n"/>
      <c r="M485" s="16" t="n"/>
      <c r="N485" s="18">
        <f>IF(OR($E485="",G485=""),"",G485-N(K485)-N(L485))</f>
        <v/>
      </c>
      <c r="O485" s="19">
        <f>IF(N485="","",N485*H485)</f>
        <v/>
      </c>
      <c r="P485" s="19">
        <f>IF($E485="","",N(K485)*H485)</f>
        <v/>
      </c>
      <c r="Q485" s="17" t="n"/>
      <c r="R485" s="17">
        <f>IF(N485="","",IF(N485&lt;0,"CONFERIR",IF(N485=0,"ACERTADO",IF(M485="","EM CONSIGNAÇÃO",IF(TODAY()&gt;M485,"ACERTO VENCIDO","EM CONSIGNAÇÃO")))))</f>
        <v/>
      </c>
      <c r="S485" s="17" t="n"/>
    </row>
    <row r="486">
      <c r="A486" s="16" t="n"/>
      <c r="B486" s="17" t="n"/>
      <c r="C486" s="17" t="n"/>
      <c r="D486" s="17" t="n"/>
      <c r="E486" s="17" t="n"/>
      <c r="F486" s="17">
        <f>IF($E486="","",IFERROR(INDEX(Produtos!$B$6:$B$305,MATCH($E486,Produtos!$A$6:$A$305,0)),"Código não cadastrado"))</f>
        <v/>
      </c>
      <c r="G486" s="18" t="n"/>
      <c r="H486" s="19">
        <f>IF($E486="","",IFERROR(INDEX(Produtos!$C$6:$C$305,MATCH($E486,Produtos!$A$6:$A$305,0)),0))</f>
        <v/>
      </c>
      <c r="I486" s="17" t="n"/>
      <c r="J486" s="17">
        <f>IF(OR($E486="",D486=""),"",IF(D486=$C$4,"5917","6917"))</f>
        <v/>
      </c>
      <c r="K486" s="18" t="n"/>
      <c r="L486" s="18" t="n"/>
      <c r="M486" s="16" t="n"/>
      <c r="N486" s="18">
        <f>IF(OR($E486="",G486=""),"",G486-N(K486)-N(L486))</f>
        <v/>
      </c>
      <c r="O486" s="19">
        <f>IF(N486="","",N486*H486)</f>
        <v/>
      </c>
      <c r="P486" s="19">
        <f>IF($E486="","",N(K486)*H486)</f>
        <v/>
      </c>
      <c r="Q486" s="17" t="n"/>
      <c r="R486" s="17">
        <f>IF(N486="","",IF(N486&lt;0,"CONFERIR",IF(N486=0,"ACERTADO",IF(M486="","EM CONSIGNAÇÃO",IF(TODAY()&gt;M486,"ACERTO VENCIDO","EM CONSIGNAÇÃO")))))</f>
        <v/>
      </c>
      <c r="S486" s="17" t="n"/>
    </row>
    <row r="487">
      <c r="A487" s="16" t="n"/>
      <c r="B487" s="17" t="n"/>
      <c r="C487" s="17" t="n"/>
      <c r="D487" s="17" t="n"/>
      <c r="E487" s="17" t="n"/>
      <c r="F487" s="17">
        <f>IF($E487="","",IFERROR(INDEX(Produtos!$B$6:$B$305,MATCH($E487,Produtos!$A$6:$A$305,0)),"Código não cadastrado"))</f>
        <v/>
      </c>
      <c r="G487" s="18" t="n"/>
      <c r="H487" s="19">
        <f>IF($E487="","",IFERROR(INDEX(Produtos!$C$6:$C$305,MATCH($E487,Produtos!$A$6:$A$305,0)),0))</f>
        <v/>
      </c>
      <c r="I487" s="17" t="n"/>
      <c r="J487" s="17">
        <f>IF(OR($E487="",D487=""),"",IF(D487=$C$4,"5917","6917"))</f>
        <v/>
      </c>
      <c r="K487" s="18" t="n"/>
      <c r="L487" s="18" t="n"/>
      <c r="M487" s="16" t="n"/>
      <c r="N487" s="18">
        <f>IF(OR($E487="",G487=""),"",G487-N(K487)-N(L487))</f>
        <v/>
      </c>
      <c r="O487" s="19">
        <f>IF(N487="","",N487*H487)</f>
        <v/>
      </c>
      <c r="P487" s="19">
        <f>IF($E487="","",N(K487)*H487)</f>
        <v/>
      </c>
      <c r="Q487" s="17" t="n"/>
      <c r="R487" s="17">
        <f>IF(N487="","",IF(N487&lt;0,"CONFERIR",IF(N487=0,"ACERTADO",IF(M487="","EM CONSIGNAÇÃO",IF(TODAY()&gt;M487,"ACERTO VENCIDO","EM CONSIGNAÇÃO")))))</f>
        <v/>
      </c>
      <c r="S487" s="17" t="n"/>
    </row>
    <row r="488">
      <c r="A488" s="16" t="n"/>
      <c r="B488" s="17" t="n"/>
      <c r="C488" s="17" t="n"/>
      <c r="D488" s="17" t="n"/>
      <c r="E488" s="17" t="n"/>
      <c r="F488" s="17">
        <f>IF($E488="","",IFERROR(INDEX(Produtos!$B$6:$B$305,MATCH($E488,Produtos!$A$6:$A$305,0)),"Código não cadastrado"))</f>
        <v/>
      </c>
      <c r="G488" s="18" t="n"/>
      <c r="H488" s="19">
        <f>IF($E488="","",IFERROR(INDEX(Produtos!$C$6:$C$305,MATCH($E488,Produtos!$A$6:$A$305,0)),0))</f>
        <v/>
      </c>
      <c r="I488" s="17" t="n"/>
      <c r="J488" s="17">
        <f>IF(OR($E488="",D488=""),"",IF(D488=$C$4,"5917","6917"))</f>
        <v/>
      </c>
      <c r="K488" s="18" t="n"/>
      <c r="L488" s="18" t="n"/>
      <c r="M488" s="16" t="n"/>
      <c r="N488" s="18">
        <f>IF(OR($E488="",G488=""),"",G488-N(K488)-N(L488))</f>
        <v/>
      </c>
      <c r="O488" s="19">
        <f>IF(N488="","",N488*H488)</f>
        <v/>
      </c>
      <c r="P488" s="19">
        <f>IF($E488="","",N(K488)*H488)</f>
        <v/>
      </c>
      <c r="Q488" s="17" t="n"/>
      <c r="R488" s="17">
        <f>IF(N488="","",IF(N488&lt;0,"CONFERIR",IF(N488=0,"ACERTADO",IF(M488="","EM CONSIGNAÇÃO",IF(TODAY()&gt;M488,"ACERTO VENCIDO","EM CONSIGNAÇÃO")))))</f>
        <v/>
      </c>
      <c r="S488" s="17" t="n"/>
    </row>
    <row r="489">
      <c r="A489" s="16" t="n"/>
      <c r="B489" s="17" t="n"/>
      <c r="C489" s="17" t="n"/>
      <c r="D489" s="17" t="n"/>
      <c r="E489" s="17" t="n"/>
      <c r="F489" s="17">
        <f>IF($E489="","",IFERROR(INDEX(Produtos!$B$6:$B$305,MATCH($E489,Produtos!$A$6:$A$305,0)),"Código não cadastrado"))</f>
        <v/>
      </c>
      <c r="G489" s="18" t="n"/>
      <c r="H489" s="19">
        <f>IF($E489="","",IFERROR(INDEX(Produtos!$C$6:$C$305,MATCH($E489,Produtos!$A$6:$A$305,0)),0))</f>
        <v/>
      </c>
      <c r="I489" s="17" t="n"/>
      <c r="J489" s="17">
        <f>IF(OR($E489="",D489=""),"",IF(D489=$C$4,"5917","6917"))</f>
        <v/>
      </c>
      <c r="K489" s="18" t="n"/>
      <c r="L489" s="18" t="n"/>
      <c r="M489" s="16" t="n"/>
      <c r="N489" s="18">
        <f>IF(OR($E489="",G489=""),"",G489-N(K489)-N(L489))</f>
        <v/>
      </c>
      <c r="O489" s="19">
        <f>IF(N489="","",N489*H489)</f>
        <v/>
      </c>
      <c r="P489" s="19">
        <f>IF($E489="","",N(K489)*H489)</f>
        <v/>
      </c>
      <c r="Q489" s="17" t="n"/>
      <c r="R489" s="17">
        <f>IF(N489="","",IF(N489&lt;0,"CONFERIR",IF(N489=0,"ACERTADO",IF(M489="","EM CONSIGNAÇÃO",IF(TODAY()&gt;M489,"ACERTO VENCIDO","EM CONSIGNAÇÃO")))))</f>
        <v/>
      </c>
      <c r="S489" s="17" t="n"/>
    </row>
    <row r="490">
      <c r="A490" s="16" t="n"/>
      <c r="B490" s="17" t="n"/>
      <c r="C490" s="17" t="n"/>
      <c r="D490" s="17" t="n"/>
      <c r="E490" s="17" t="n"/>
      <c r="F490" s="17">
        <f>IF($E490="","",IFERROR(INDEX(Produtos!$B$6:$B$305,MATCH($E490,Produtos!$A$6:$A$305,0)),"Código não cadastrado"))</f>
        <v/>
      </c>
      <c r="G490" s="18" t="n"/>
      <c r="H490" s="19">
        <f>IF($E490="","",IFERROR(INDEX(Produtos!$C$6:$C$305,MATCH($E490,Produtos!$A$6:$A$305,0)),0))</f>
        <v/>
      </c>
      <c r="I490" s="17" t="n"/>
      <c r="J490" s="17">
        <f>IF(OR($E490="",D490=""),"",IF(D490=$C$4,"5917","6917"))</f>
        <v/>
      </c>
      <c r="K490" s="18" t="n"/>
      <c r="L490" s="18" t="n"/>
      <c r="M490" s="16" t="n"/>
      <c r="N490" s="18">
        <f>IF(OR($E490="",G490=""),"",G490-N(K490)-N(L490))</f>
        <v/>
      </c>
      <c r="O490" s="19">
        <f>IF(N490="","",N490*H490)</f>
        <v/>
      </c>
      <c r="P490" s="19">
        <f>IF($E490="","",N(K490)*H490)</f>
        <v/>
      </c>
      <c r="Q490" s="17" t="n"/>
      <c r="R490" s="17">
        <f>IF(N490="","",IF(N490&lt;0,"CONFERIR",IF(N490=0,"ACERTADO",IF(M490="","EM CONSIGNAÇÃO",IF(TODAY()&gt;M490,"ACERTO VENCIDO","EM CONSIGNAÇÃO")))))</f>
        <v/>
      </c>
      <c r="S490" s="17" t="n"/>
    </row>
    <row r="491">
      <c r="A491" s="16" t="n"/>
      <c r="B491" s="17" t="n"/>
      <c r="C491" s="17" t="n"/>
      <c r="D491" s="17" t="n"/>
      <c r="E491" s="17" t="n"/>
      <c r="F491" s="17">
        <f>IF($E491="","",IFERROR(INDEX(Produtos!$B$6:$B$305,MATCH($E491,Produtos!$A$6:$A$305,0)),"Código não cadastrado"))</f>
        <v/>
      </c>
      <c r="G491" s="18" t="n"/>
      <c r="H491" s="19">
        <f>IF($E491="","",IFERROR(INDEX(Produtos!$C$6:$C$305,MATCH($E491,Produtos!$A$6:$A$305,0)),0))</f>
        <v/>
      </c>
      <c r="I491" s="17" t="n"/>
      <c r="J491" s="17">
        <f>IF(OR($E491="",D491=""),"",IF(D491=$C$4,"5917","6917"))</f>
        <v/>
      </c>
      <c r="K491" s="18" t="n"/>
      <c r="L491" s="18" t="n"/>
      <c r="M491" s="16" t="n"/>
      <c r="N491" s="18">
        <f>IF(OR($E491="",G491=""),"",G491-N(K491)-N(L491))</f>
        <v/>
      </c>
      <c r="O491" s="19">
        <f>IF(N491="","",N491*H491)</f>
        <v/>
      </c>
      <c r="P491" s="19">
        <f>IF($E491="","",N(K491)*H491)</f>
        <v/>
      </c>
      <c r="Q491" s="17" t="n"/>
      <c r="R491" s="17">
        <f>IF(N491="","",IF(N491&lt;0,"CONFERIR",IF(N491=0,"ACERTADO",IF(M491="","EM CONSIGNAÇÃO",IF(TODAY()&gt;M491,"ACERTO VENCIDO","EM CONSIGNAÇÃO")))))</f>
        <v/>
      </c>
      <c r="S491" s="17" t="n"/>
    </row>
    <row r="492">
      <c r="A492" s="16" t="n"/>
      <c r="B492" s="17" t="n"/>
      <c r="C492" s="17" t="n"/>
      <c r="D492" s="17" t="n"/>
      <c r="E492" s="17" t="n"/>
      <c r="F492" s="17">
        <f>IF($E492="","",IFERROR(INDEX(Produtos!$B$6:$B$305,MATCH($E492,Produtos!$A$6:$A$305,0)),"Código não cadastrado"))</f>
        <v/>
      </c>
      <c r="G492" s="18" t="n"/>
      <c r="H492" s="19">
        <f>IF($E492="","",IFERROR(INDEX(Produtos!$C$6:$C$305,MATCH($E492,Produtos!$A$6:$A$305,0)),0))</f>
        <v/>
      </c>
      <c r="I492" s="17" t="n"/>
      <c r="J492" s="17">
        <f>IF(OR($E492="",D492=""),"",IF(D492=$C$4,"5917","6917"))</f>
        <v/>
      </c>
      <c r="K492" s="18" t="n"/>
      <c r="L492" s="18" t="n"/>
      <c r="M492" s="16" t="n"/>
      <c r="N492" s="18">
        <f>IF(OR($E492="",G492=""),"",G492-N(K492)-N(L492))</f>
        <v/>
      </c>
      <c r="O492" s="19">
        <f>IF(N492="","",N492*H492)</f>
        <v/>
      </c>
      <c r="P492" s="19">
        <f>IF($E492="","",N(K492)*H492)</f>
        <v/>
      </c>
      <c r="Q492" s="17" t="n"/>
      <c r="R492" s="17">
        <f>IF(N492="","",IF(N492&lt;0,"CONFERIR",IF(N492=0,"ACERTADO",IF(M492="","EM CONSIGNAÇÃO",IF(TODAY()&gt;M492,"ACERTO VENCIDO","EM CONSIGNAÇÃO")))))</f>
        <v/>
      </c>
      <c r="S492" s="17" t="n"/>
    </row>
    <row r="493">
      <c r="A493" s="16" t="n"/>
      <c r="B493" s="17" t="n"/>
      <c r="C493" s="17" t="n"/>
      <c r="D493" s="17" t="n"/>
      <c r="E493" s="17" t="n"/>
      <c r="F493" s="17">
        <f>IF($E493="","",IFERROR(INDEX(Produtos!$B$6:$B$305,MATCH($E493,Produtos!$A$6:$A$305,0)),"Código não cadastrado"))</f>
        <v/>
      </c>
      <c r="G493" s="18" t="n"/>
      <c r="H493" s="19">
        <f>IF($E493="","",IFERROR(INDEX(Produtos!$C$6:$C$305,MATCH($E493,Produtos!$A$6:$A$305,0)),0))</f>
        <v/>
      </c>
      <c r="I493" s="17" t="n"/>
      <c r="J493" s="17">
        <f>IF(OR($E493="",D493=""),"",IF(D493=$C$4,"5917","6917"))</f>
        <v/>
      </c>
      <c r="K493" s="18" t="n"/>
      <c r="L493" s="18" t="n"/>
      <c r="M493" s="16" t="n"/>
      <c r="N493" s="18">
        <f>IF(OR($E493="",G493=""),"",G493-N(K493)-N(L493))</f>
        <v/>
      </c>
      <c r="O493" s="19">
        <f>IF(N493="","",N493*H493)</f>
        <v/>
      </c>
      <c r="P493" s="19">
        <f>IF($E493="","",N(K493)*H493)</f>
        <v/>
      </c>
      <c r="Q493" s="17" t="n"/>
      <c r="R493" s="17">
        <f>IF(N493="","",IF(N493&lt;0,"CONFERIR",IF(N493=0,"ACERTADO",IF(M493="","EM CONSIGNAÇÃO",IF(TODAY()&gt;M493,"ACERTO VENCIDO","EM CONSIGNAÇÃO")))))</f>
        <v/>
      </c>
      <c r="S493" s="17" t="n"/>
    </row>
    <row r="494">
      <c r="A494" s="16" t="n"/>
      <c r="B494" s="17" t="n"/>
      <c r="C494" s="17" t="n"/>
      <c r="D494" s="17" t="n"/>
      <c r="E494" s="17" t="n"/>
      <c r="F494" s="17">
        <f>IF($E494="","",IFERROR(INDEX(Produtos!$B$6:$B$305,MATCH($E494,Produtos!$A$6:$A$305,0)),"Código não cadastrado"))</f>
        <v/>
      </c>
      <c r="G494" s="18" t="n"/>
      <c r="H494" s="19">
        <f>IF($E494="","",IFERROR(INDEX(Produtos!$C$6:$C$305,MATCH($E494,Produtos!$A$6:$A$305,0)),0))</f>
        <v/>
      </c>
      <c r="I494" s="17" t="n"/>
      <c r="J494" s="17">
        <f>IF(OR($E494="",D494=""),"",IF(D494=$C$4,"5917","6917"))</f>
        <v/>
      </c>
      <c r="K494" s="18" t="n"/>
      <c r="L494" s="18" t="n"/>
      <c r="M494" s="16" t="n"/>
      <c r="N494" s="18">
        <f>IF(OR($E494="",G494=""),"",G494-N(K494)-N(L494))</f>
        <v/>
      </c>
      <c r="O494" s="19">
        <f>IF(N494="","",N494*H494)</f>
        <v/>
      </c>
      <c r="P494" s="19">
        <f>IF($E494="","",N(K494)*H494)</f>
        <v/>
      </c>
      <c r="Q494" s="17" t="n"/>
      <c r="R494" s="17">
        <f>IF(N494="","",IF(N494&lt;0,"CONFERIR",IF(N494=0,"ACERTADO",IF(M494="","EM CONSIGNAÇÃO",IF(TODAY()&gt;M494,"ACERTO VENCIDO","EM CONSIGNAÇÃO")))))</f>
        <v/>
      </c>
      <c r="S494" s="17" t="n"/>
    </row>
    <row r="495">
      <c r="A495" s="16" t="n"/>
      <c r="B495" s="17" t="n"/>
      <c r="C495" s="17" t="n"/>
      <c r="D495" s="17" t="n"/>
      <c r="E495" s="17" t="n"/>
      <c r="F495" s="17">
        <f>IF($E495="","",IFERROR(INDEX(Produtos!$B$6:$B$305,MATCH($E495,Produtos!$A$6:$A$305,0)),"Código não cadastrado"))</f>
        <v/>
      </c>
      <c r="G495" s="18" t="n"/>
      <c r="H495" s="19">
        <f>IF($E495="","",IFERROR(INDEX(Produtos!$C$6:$C$305,MATCH($E495,Produtos!$A$6:$A$305,0)),0))</f>
        <v/>
      </c>
      <c r="I495" s="17" t="n"/>
      <c r="J495" s="17">
        <f>IF(OR($E495="",D495=""),"",IF(D495=$C$4,"5917","6917"))</f>
        <v/>
      </c>
      <c r="K495" s="18" t="n"/>
      <c r="L495" s="18" t="n"/>
      <c r="M495" s="16" t="n"/>
      <c r="N495" s="18">
        <f>IF(OR($E495="",G495=""),"",G495-N(K495)-N(L495))</f>
        <v/>
      </c>
      <c r="O495" s="19">
        <f>IF(N495="","",N495*H495)</f>
        <v/>
      </c>
      <c r="P495" s="19">
        <f>IF($E495="","",N(K495)*H495)</f>
        <v/>
      </c>
      <c r="Q495" s="17" t="n"/>
      <c r="R495" s="17">
        <f>IF(N495="","",IF(N495&lt;0,"CONFERIR",IF(N495=0,"ACERTADO",IF(M495="","EM CONSIGNAÇÃO",IF(TODAY()&gt;M495,"ACERTO VENCIDO","EM CONSIGNAÇÃO")))))</f>
        <v/>
      </c>
      <c r="S495" s="17" t="n"/>
    </row>
    <row r="496">
      <c r="A496" s="16" t="n"/>
      <c r="B496" s="17" t="n"/>
      <c r="C496" s="17" t="n"/>
      <c r="D496" s="17" t="n"/>
      <c r="E496" s="17" t="n"/>
      <c r="F496" s="17">
        <f>IF($E496="","",IFERROR(INDEX(Produtos!$B$6:$B$305,MATCH($E496,Produtos!$A$6:$A$305,0)),"Código não cadastrado"))</f>
        <v/>
      </c>
      <c r="G496" s="18" t="n"/>
      <c r="H496" s="19">
        <f>IF($E496="","",IFERROR(INDEX(Produtos!$C$6:$C$305,MATCH($E496,Produtos!$A$6:$A$305,0)),0))</f>
        <v/>
      </c>
      <c r="I496" s="17" t="n"/>
      <c r="J496" s="17">
        <f>IF(OR($E496="",D496=""),"",IF(D496=$C$4,"5917","6917"))</f>
        <v/>
      </c>
      <c r="K496" s="18" t="n"/>
      <c r="L496" s="18" t="n"/>
      <c r="M496" s="16" t="n"/>
      <c r="N496" s="18">
        <f>IF(OR($E496="",G496=""),"",G496-N(K496)-N(L496))</f>
        <v/>
      </c>
      <c r="O496" s="19">
        <f>IF(N496="","",N496*H496)</f>
        <v/>
      </c>
      <c r="P496" s="19">
        <f>IF($E496="","",N(K496)*H496)</f>
        <v/>
      </c>
      <c r="Q496" s="17" t="n"/>
      <c r="R496" s="17">
        <f>IF(N496="","",IF(N496&lt;0,"CONFERIR",IF(N496=0,"ACERTADO",IF(M496="","EM CONSIGNAÇÃO",IF(TODAY()&gt;M496,"ACERTO VENCIDO","EM CONSIGNAÇÃO")))))</f>
        <v/>
      </c>
      <c r="S496" s="17" t="n"/>
    </row>
    <row r="497">
      <c r="A497" s="16" t="n"/>
      <c r="B497" s="17" t="n"/>
      <c r="C497" s="17" t="n"/>
      <c r="D497" s="17" t="n"/>
      <c r="E497" s="17" t="n"/>
      <c r="F497" s="17">
        <f>IF($E497="","",IFERROR(INDEX(Produtos!$B$6:$B$305,MATCH($E497,Produtos!$A$6:$A$305,0)),"Código não cadastrado"))</f>
        <v/>
      </c>
      <c r="G497" s="18" t="n"/>
      <c r="H497" s="19">
        <f>IF($E497="","",IFERROR(INDEX(Produtos!$C$6:$C$305,MATCH($E497,Produtos!$A$6:$A$305,0)),0))</f>
        <v/>
      </c>
      <c r="I497" s="17" t="n"/>
      <c r="J497" s="17">
        <f>IF(OR($E497="",D497=""),"",IF(D497=$C$4,"5917","6917"))</f>
        <v/>
      </c>
      <c r="K497" s="18" t="n"/>
      <c r="L497" s="18" t="n"/>
      <c r="M497" s="16" t="n"/>
      <c r="N497" s="18">
        <f>IF(OR($E497="",G497=""),"",G497-N(K497)-N(L497))</f>
        <v/>
      </c>
      <c r="O497" s="19">
        <f>IF(N497="","",N497*H497)</f>
        <v/>
      </c>
      <c r="P497" s="19">
        <f>IF($E497="","",N(K497)*H497)</f>
        <v/>
      </c>
      <c r="Q497" s="17" t="n"/>
      <c r="R497" s="17">
        <f>IF(N497="","",IF(N497&lt;0,"CONFERIR",IF(N497=0,"ACERTADO",IF(M497="","EM CONSIGNAÇÃO",IF(TODAY()&gt;M497,"ACERTO VENCIDO","EM CONSIGNAÇÃO")))))</f>
        <v/>
      </c>
      <c r="S497" s="17" t="n"/>
    </row>
    <row r="498">
      <c r="A498" s="16" t="n"/>
      <c r="B498" s="17" t="n"/>
      <c r="C498" s="17" t="n"/>
      <c r="D498" s="17" t="n"/>
      <c r="E498" s="17" t="n"/>
      <c r="F498" s="17">
        <f>IF($E498="","",IFERROR(INDEX(Produtos!$B$6:$B$305,MATCH($E498,Produtos!$A$6:$A$305,0)),"Código não cadastrado"))</f>
        <v/>
      </c>
      <c r="G498" s="18" t="n"/>
      <c r="H498" s="19">
        <f>IF($E498="","",IFERROR(INDEX(Produtos!$C$6:$C$305,MATCH($E498,Produtos!$A$6:$A$305,0)),0))</f>
        <v/>
      </c>
      <c r="I498" s="17" t="n"/>
      <c r="J498" s="17">
        <f>IF(OR($E498="",D498=""),"",IF(D498=$C$4,"5917","6917"))</f>
        <v/>
      </c>
      <c r="K498" s="18" t="n"/>
      <c r="L498" s="18" t="n"/>
      <c r="M498" s="16" t="n"/>
      <c r="N498" s="18">
        <f>IF(OR($E498="",G498=""),"",G498-N(K498)-N(L498))</f>
        <v/>
      </c>
      <c r="O498" s="19">
        <f>IF(N498="","",N498*H498)</f>
        <v/>
      </c>
      <c r="P498" s="19">
        <f>IF($E498="","",N(K498)*H498)</f>
        <v/>
      </c>
      <c r="Q498" s="17" t="n"/>
      <c r="R498" s="17">
        <f>IF(N498="","",IF(N498&lt;0,"CONFERIR",IF(N498=0,"ACERTADO",IF(M498="","EM CONSIGNAÇÃO",IF(TODAY()&gt;M498,"ACERTO VENCIDO","EM CONSIGNAÇÃO")))))</f>
        <v/>
      </c>
      <c r="S498" s="17" t="n"/>
    </row>
    <row r="499">
      <c r="A499" s="16" t="n"/>
      <c r="B499" s="17" t="n"/>
      <c r="C499" s="17" t="n"/>
      <c r="D499" s="17" t="n"/>
      <c r="E499" s="17" t="n"/>
      <c r="F499" s="17">
        <f>IF($E499="","",IFERROR(INDEX(Produtos!$B$6:$B$305,MATCH($E499,Produtos!$A$6:$A$305,0)),"Código não cadastrado"))</f>
        <v/>
      </c>
      <c r="G499" s="18" t="n"/>
      <c r="H499" s="19">
        <f>IF($E499="","",IFERROR(INDEX(Produtos!$C$6:$C$305,MATCH($E499,Produtos!$A$6:$A$305,0)),0))</f>
        <v/>
      </c>
      <c r="I499" s="17" t="n"/>
      <c r="J499" s="17">
        <f>IF(OR($E499="",D499=""),"",IF(D499=$C$4,"5917","6917"))</f>
        <v/>
      </c>
      <c r="K499" s="18" t="n"/>
      <c r="L499" s="18" t="n"/>
      <c r="M499" s="16" t="n"/>
      <c r="N499" s="18">
        <f>IF(OR($E499="",G499=""),"",G499-N(K499)-N(L499))</f>
        <v/>
      </c>
      <c r="O499" s="19">
        <f>IF(N499="","",N499*H499)</f>
        <v/>
      </c>
      <c r="P499" s="19">
        <f>IF($E499="","",N(K499)*H499)</f>
        <v/>
      </c>
      <c r="Q499" s="17" t="n"/>
      <c r="R499" s="17">
        <f>IF(N499="","",IF(N499&lt;0,"CONFERIR",IF(N499=0,"ACERTADO",IF(M499="","EM CONSIGNAÇÃO",IF(TODAY()&gt;M499,"ACERTO VENCIDO","EM CONSIGNAÇÃO")))))</f>
        <v/>
      </c>
      <c r="S499" s="17" t="n"/>
    </row>
    <row r="500">
      <c r="A500" s="16" t="n"/>
      <c r="B500" s="17" t="n"/>
      <c r="C500" s="17" t="n"/>
      <c r="D500" s="17" t="n"/>
      <c r="E500" s="17" t="n"/>
      <c r="F500" s="17">
        <f>IF($E500="","",IFERROR(INDEX(Produtos!$B$6:$B$305,MATCH($E500,Produtos!$A$6:$A$305,0)),"Código não cadastrado"))</f>
        <v/>
      </c>
      <c r="G500" s="18" t="n"/>
      <c r="H500" s="19">
        <f>IF($E500="","",IFERROR(INDEX(Produtos!$C$6:$C$305,MATCH($E500,Produtos!$A$6:$A$305,0)),0))</f>
        <v/>
      </c>
      <c r="I500" s="17" t="n"/>
      <c r="J500" s="17">
        <f>IF(OR($E500="",D500=""),"",IF(D500=$C$4,"5917","6917"))</f>
        <v/>
      </c>
      <c r="K500" s="18" t="n"/>
      <c r="L500" s="18" t="n"/>
      <c r="M500" s="16" t="n"/>
      <c r="N500" s="18">
        <f>IF(OR($E500="",G500=""),"",G500-N(K500)-N(L500))</f>
        <v/>
      </c>
      <c r="O500" s="19">
        <f>IF(N500="","",N500*H500)</f>
        <v/>
      </c>
      <c r="P500" s="19">
        <f>IF($E500="","",N(K500)*H500)</f>
        <v/>
      </c>
      <c r="Q500" s="17" t="n"/>
      <c r="R500" s="17">
        <f>IF(N500="","",IF(N500&lt;0,"CONFERIR",IF(N500=0,"ACERTADO",IF(M500="","EM CONSIGNAÇÃO",IF(TODAY()&gt;M500,"ACERTO VENCIDO","EM CONSIGNAÇÃO")))))</f>
        <v/>
      </c>
      <c r="S500" s="17" t="n"/>
    </row>
    <row r="501">
      <c r="A501" s="16" t="n"/>
      <c r="B501" s="17" t="n"/>
      <c r="C501" s="17" t="n"/>
      <c r="D501" s="17" t="n"/>
      <c r="E501" s="17" t="n"/>
      <c r="F501" s="17">
        <f>IF($E501="","",IFERROR(INDEX(Produtos!$B$6:$B$305,MATCH($E501,Produtos!$A$6:$A$305,0)),"Código não cadastrado"))</f>
        <v/>
      </c>
      <c r="G501" s="18" t="n"/>
      <c r="H501" s="19">
        <f>IF($E501="","",IFERROR(INDEX(Produtos!$C$6:$C$305,MATCH($E501,Produtos!$A$6:$A$305,0)),0))</f>
        <v/>
      </c>
      <c r="I501" s="17" t="n"/>
      <c r="J501" s="17">
        <f>IF(OR($E501="",D501=""),"",IF(D501=$C$4,"5917","6917"))</f>
        <v/>
      </c>
      <c r="K501" s="18" t="n"/>
      <c r="L501" s="18" t="n"/>
      <c r="M501" s="16" t="n"/>
      <c r="N501" s="18">
        <f>IF(OR($E501="",G501=""),"",G501-N(K501)-N(L501))</f>
        <v/>
      </c>
      <c r="O501" s="19">
        <f>IF(N501="","",N501*H501)</f>
        <v/>
      </c>
      <c r="P501" s="19">
        <f>IF($E501="","",N(K501)*H501)</f>
        <v/>
      </c>
      <c r="Q501" s="17" t="n"/>
      <c r="R501" s="17">
        <f>IF(N501="","",IF(N501&lt;0,"CONFERIR",IF(N501=0,"ACERTADO",IF(M501="","EM CONSIGNAÇÃO",IF(TODAY()&gt;M501,"ACERTO VENCIDO","EM CONSIGNAÇÃO")))))</f>
        <v/>
      </c>
      <c r="S501" s="17" t="n"/>
    </row>
    <row r="502">
      <c r="A502" s="16" t="n"/>
      <c r="B502" s="17" t="n"/>
      <c r="C502" s="17" t="n"/>
      <c r="D502" s="17" t="n"/>
      <c r="E502" s="17" t="n"/>
      <c r="F502" s="17">
        <f>IF($E502="","",IFERROR(INDEX(Produtos!$B$6:$B$305,MATCH($E502,Produtos!$A$6:$A$305,0)),"Código não cadastrado"))</f>
        <v/>
      </c>
      <c r="G502" s="18" t="n"/>
      <c r="H502" s="19">
        <f>IF($E502="","",IFERROR(INDEX(Produtos!$C$6:$C$305,MATCH($E502,Produtos!$A$6:$A$305,0)),0))</f>
        <v/>
      </c>
      <c r="I502" s="17" t="n"/>
      <c r="J502" s="17">
        <f>IF(OR($E502="",D502=""),"",IF(D502=$C$4,"5917","6917"))</f>
        <v/>
      </c>
      <c r="K502" s="18" t="n"/>
      <c r="L502" s="18" t="n"/>
      <c r="M502" s="16" t="n"/>
      <c r="N502" s="18">
        <f>IF(OR($E502="",G502=""),"",G502-N(K502)-N(L502))</f>
        <v/>
      </c>
      <c r="O502" s="19">
        <f>IF(N502="","",N502*H502)</f>
        <v/>
      </c>
      <c r="P502" s="19">
        <f>IF($E502="","",N(K502)*H502)</f>
        <v/>
      </c>
      <c r="Q502" s="17" t="n"/>
      <c r="R502" s="17">
        <f>IF(N502="","",IF(N502&lt;0,"CONFERIR",IF(N502=0,"ACERTADO",IF(M502="","EM CONSIGNAÇÃO",IF(TODAY()&gt;M502,"ACERTO VENCIDO","EM CONSIGNAÇÃO")))))</f>
        <v/>
      </c>
      <c r="S502" s="17" t="n"/>
    </row>
    <row r="503">
      <c r="A503" s="16" t="n"/>
      <c r="B503" s="17" t="n"/>
      <c r="C503" s="17" t="n"/>
      <c r="D503" s="17" t="n"/>
      <c r="E503" s="17" t="n"/>
      <c r="F503" s="17">
        <f>IF($E503="","",IFERROR(INDEX(Produtos!$B$6:$B$305,MATCH($E503,Produtos!$A$6:$A$305,0)),"Código não cadastrado"))</f>
        <v/>
      </c>
      <c r="G503" s="18" t="n"/>
      <c r="H503" s="19">
        <f>IF($E503="","",IFERROR(INDEX(Produtos!$C$6:$C$305,MATCH($E503,Produtos!$A$6:$A$305,0)),0))</f>
        <v/>
      </c>
      <c r="I503" s="17" t="n"/>
      <c r="J503" s="17">
        <f>IF(OR($E503="",D503=""),"",IF(D503=$C$4,"5917","6917"))</f>
        <v/>
      </c>
      <c r="K503" s="18" t="n"/>
      <c r="L503" s="18" t="n"/>
      <c r="M503" s="16" t="n"/>
      <c r="N503" s="18">
        <f>IF(OR($E503="",G503=""),"",G503-N(K503)-N(L503))</f>
        <v/>
      </c>
      <c r="O503" s="19">
        <f>IF(N503="","",N503*H503)</f>
        <v/>
      </c>
      <c r="P503" s="19">
        <f>IF($E503="","",N(K503)*H503)</f>
        <v/>
      </c>
      <c r="Q503" s="17" t="n"/>
      <c r="R503" s="17">
        <f>IF(N503="","",IF(N503&lt;0,"CONFERIR",IF(N503=0,"ACERTADO",IF(M503="","EM CONSIGNAÇÃO",IF(TODAY()&gt;M503,"ACERTO VENCIDO","EM CONSIGNAÇÃO")))))</f>
        <v/>
      </c>
      <c r="S503" s="17" t="n"/>
    </row>
    <row r="504">
      <c r="A504" s="16" t="n"/>
      <c r="B504" s="17" t="n"/>
      <c r="C504" s="17" t="n"/>
      <c r="D504" s="17" t="n"/>
      <c r="E504" s="17" t="n"/>
      <c r="F504" s="17">
        <f>IF($E504="","",IFERROR(INDEX(Produtos!$B$6:$B$305,MATCH($E504,Produtos!$A$6:$A$305,0)),"Código não cadastrado"))</f>
        <v/>
      </c>
      <c r="G504" s="18" t="n"/>
      <c r="H504" s="19">
        <f>IF($E504="","",IFERROR(INDEX(Produtos!$C$6:$C$305,MATCH($E504,Produtos!$A$6:$A$305,0)),0))</f>
        <v/>
      </c>
      <c r="I504" s="17" t="n"/>
      <c r="J504" s="17">
        <f>IF(OR($E504="",D504=""),"",IF(D504=$C$4,"5917","6917"))</f>
        <v/>
      </c>
      <c r="K504" s="18" t="n"/>
      <c r="L504" s="18" t="n"/>
      <c r="M504" s="16" t="n"/>
      <c r="N504" s="18">
        <f>IF(OR($E504="",G504=""),"",G504-N(K504)-N(L504))</f>
        <v/>
      </c>
      <c r="O504" s="19">
        <f>IF(N504="","",N504*H504)</f>
        <v/>
      </c>
      <c r="P504" s="19">
        <f>IF($E504="","",N(K504)*H504)</f>
        <v/>
      </c>
      <c r="Q504" s="17" t="n"/>
      <c r="R504" s="17">
        <f>IF(N504="","",IF(N504&lt;0,"CONFERIR",IF(N504=0,"ACERTADO",IF(M504="","EM CONSIGNAÇÃO",IF(TODAY()&gt;M504,"ACERTO VENCIDO","EM CONSIGNAÇÃO")))))</f>
        <v/>
      </c>
      <c r="S504" s="17" t="n"/>
    </row>
    <row r="505">
      <c r="A505" s="16" t="n"/>
      <c r="B505" s="17" t="n"/>
      <c r="C505" s="17" t="n"/>
      <c r="D505" s="17" t="n"/>
      <c r="E505" s="17" t="n"/>
      <c r="F505" s="17">
        <f>IF($E505="","",IFERROR(INDEX(Produtos!$B$6:$B$305,MATCH($E505,Produtos!$A$6:$A$305,0)),"Código não cadastrado"))</f>
        <v/>
      </c>
      <c r="G505" s="18" t="n"/>
      <c r="H505" s="19">
        <f>IF($E505="","",IFERROR(INDEX(Produtos!$C$6:$C$305,MATCH($E505,Produtos!$A$6:$A$305,0)),0))</f>
        <v/>
      </c>
      <c r="I505" s="17" t="n"/>
      <c r="J505" s="17">
        <f>IF(OR($E505="",D505=""),"",IF(D505=$C$4,"5917","6917"))</f>
        <v/>
      </c>
      <c r="K505" s="18" t="n"/>
      <c r="L505" s="18" t="n"/>
      <c r="M505" s="16" t="n"/>
      <c r="N505" s="18">
        <f>IF(OR($E505="",G505=""),"",G505-N(K505)-N(L505))</f>
        <v/>
      </c>
      <c r="O505" s="19">
        <f>IF(N505="","",N505*H505)</f>
        <v/>
      </c>
      <c r="P505" s="19">
        <f>IF($E505="","",N(K505)*H505)</f>
        <v/>
      </c>
      <c r="Q505" s="17" t="n"/>
      <c r="R505" s="17">
        <f>IF(N505="","",IF(N505&lt;0,"CONFERIR",IF(N505=0,"ACERTADO",IF(M505="","EM CONSIGNAÇÃO",IF(TODAY()&gt;M505,"ACERTO VENCIDO","EM CONSIGNAÇÃO")))))</f>
        <v/>
      </c>
      <c r="S505" s="17" t="n"/>
    </row>
    <row r="506">
      <c r="A506" s="16" t="n"/>
      <c r="B506" s="17" t="n"/>
      <c r="C506" s="17" t="n"/>
      <c r="D506" s="17" t="n"/>
      <c r="E506" s="17" t="n"/>
      <c r="F506" s="17">
        <f>IF($E506="","",IFERROR(INDEX(Produtos!$B$6:$B$305,MATCH($E506,Produtos!$A$6:$A$305,0)),"Código não cadastrado"))</f>
        <v/>
      </c>
      <c r="G506" s="18" t="n"/>
      <c r="H506" s="19">
        <f>IF($E506="","",IFERROR(INDEX(Produtos!$C$6:$C$305,MATCH($E506,Produtos!$A$6:$A$305,0)),0))</f>
        <v/>
      </c>
      <c r="I506" s="17" t="n"/>
      <c r="J506" s="17">
        <f>IF(OR($E506="",D506=""),"",IF(D506=$C$4,"5917","6917"))</f>
        <v/>
      </c>
      <c r="K506" s="18" t="n"/>
      <c r="L506" s="18" t="n"/>
      <c r="M506" s="16" t="n"/>
      <c r="N506" s="18">
        <f>IF(OR($E506="",G506=""),"",G506-N(K506)-N(L506))</f>
        <v/>
      </c>
      <c r="O506" s="19">
        <f>IF(N506="","",N506*H506)</f>
        <v/>
      </c>
      <c r="P506" s="19">
        <f>IF($E506="","",N(K506)*H506)</f>
        <v/>
      </c>
      <c r="Q506" s="17" t="n"/>
      <c r="R506" s="17">
        <f>IF(N506="","",IF(N506&lt;0,"CONFERIR",IF(N506=0,"ACERTADO",IF(M506="","EM CONSIGNAÇÃO",IF(TODAY()&gt;M506,"ACERTO VENCIDO","EM CONSIGNAÇÃO")))))</f>
        <v/>
      </c>
      <c r="S506" s="17" t="n"/>
    </row>
    <row r="507">
      <c r="A507" s="16" t="n"/>
      <c r="B507" s="17" t="n"/>
      <c r="C507" s="17" t="n"/>
      <c r="D507" s="17" t="n"/>
      <c r="E507" s="17" t="n"/>
      <c r="F507" s="17">
        <f>IF($E507="","",IFERROR(INDEX(Produtos!$B$6:$B$305,MATCH($E507,Produtos!$A$6:$A$305,0)),"Código não cadastrado"))</f>
        <v/>
      </c>
      <c r="G507" s="18" t="n"/>
      <c r="H507" s="19">
        <f>IF($E507="","",IFERROR(INDEX(Produtos!$C$6:$C$305,MATCH($E507,Produtos!$A$6:$A$305,0)),0))</f>
        <v/>
      </c>
      <c r="I507" s="17" t="n"/>
      <c r="J507" s="17">
        <f>IF(OR($E507="",D507=""),"",IF(D507=$C$4,"5917","6917"))</f>
        <v/>
      </c>
      <c r="K507" s="18" t="n"/>
      <c r="L507" s="18" t="n"/>
      <c r="M507" s="16" t="n"/>
      <c r="N507" s="18">
        <f>IF(OR($E507="",G507=""),"",G507-N(K507)-N(L507))</f>
        <v/>
      </c>
      <c r="O507" s="19">
        <f>IF(N507="","",N507*H507)</f>
        <v/>
      </c>
      <c r="P507" s="19">
        <f>IF($E507="","",N(K507)*H507)</f>
        <v/>
      </c>
      <c r="Q507" s="17" t="n"/>
      <c r="R507" s="17">
        <f>IF(N507="","",IF(N507&lt;0,"CONFERIR",IF(N507=0,"ACERTADO",IF(M507="","EM CONSIGNAÇÃO",IF(TODAY()&gt;M507,"ACERTO VENCIDO","EM CONSIGNAÇÃO")))))</f>
        <v/>
      </c>
      <c r="S507" s="17" t="n"/>
    </row>
    <row r="508">
      <c r="A508" s="16" t="n"/>
      <c r="B508" s="17" t="n"/>
      <c r="C508" s="17" t="n"/>
      <c r="D508" s="17" t="n"/>
      <c r="E508" s="17" t="n"/>
      <c r="F508" s="17">
        <f>IF($E508="","",IFERROR(INDEX(Produtos!$B$6:$B$305,MATCH($E508,Produtos!$A$6:$A$305,0)),"Código não cadastrado"))</f>
        <v/>
      </c>
      <c r="G508" s="18" t="n"/>
      <c r="H508" s="19">
        <f>IF($E508="","",IFERROR(INDEX(Produtos!$C$6:$C$305,MATCH($E508,Produtos!$A$6:$A$305,0)),0))</f>
        <v/>
      </c>
      <c r="I508" s="17" t="n"/>
      <c r="J508" s="17">
        <f>IF(OR($E508="",D508=""),"",IF(D508=$C$4,"5917","6917"))</f>
        <v/>
      </c>
      <c r="K508" s="18" t="n"/>
      <c r="L508" s="18" t="n"/>
      <c r="M508" s="16" t="n"/>
      <c r="N508" s="18">
        <f>IF(OR($E508="",G508=""),"",G508-N(K508)-N(L508))</f>
        <v/>
      </c>
      <c r="O508" s="19">
        <f>IF(N508="","",N508*H508)</f>
        <v/>
      </c>
      <c r="P508" s="19">
        <f>IF($E508="","",N(K508)*H508)</f>
        <v/>
      </c>
      <c r="Q508" s="17" t="n"/>
      <c r="R508" s="17">
        <f>IF(N508="","",IF(N508&lt;0,"CONFERIR",IF(N508=0,"ACERTADO",IF(M508="","EM CONSIGNAÇÃO",IF(TODAY()&gt;M508,"ACERTO VENCIDO","EM CONSIGNAÇÃO")))))</f>
        <v/>
      </c>
      <c r="S508" s="17" t="n"/>
    </row>
    <row r="509">
      <c r="A509" s="16" t="n"/>
      <c r="B509" s="17" t="n"/>
      <c r="C509" s="17" t="n"/>
      <c r="D509" s="17" t="n"/>
      <c r="E509" s="17" t="n"/>
      <c r="F509" s="17">
        <f>IF($E509="","",IFERROR(INDEX(Produtos!$B$6:$B$305,MATCH($E509,Produtos!$A$6:$A$305,0)),"Código não cadastrado"))</f>
        <v/>
      </c>
      <c r="G509" s="18" t="n"/>
      <c r="H509" s="19">
        <f>IF($E509="","",IFERROR(INDEX(Produtos!$C$6:$C$305,MATCH($E509,Produtos!$A$6:$A$305,0)),0))</f>
        <v/>
      </c>
      <c r="I509" s="17" t="n"/>
      <c r="J509" s="17">
        <f>IF(OR($E509="",D509=""),"",IF(D509=$C$4,"5917","6917"))</f>
        <v/>
      </c>
      <c r="K509" s="18" t="n"/>
      <c r="L509" s="18" t="n"/>
      <c r="M509" s="16" t="n"/>
      <c r="N509" s="18">
        <f>IF(OR($E509="",G509=""),"",G509-N(K509)-N(L509))</f>
        <v/>
      </c>
      <c r="O509" s="19">
        <f>IF(N509="","",N509*H509)</f>
        <v/>
      </c>
      <c r="P509" s="19">
        <f>IF($E509="","",N(K509)*H509)</f>
        <v/>
      </c>
      <c r="Q509" s="17" t="n"/>
      <c r="R509" s="17">
        <f>IF(N509="","",IF(N509&lt;0,"CONFERIR",IF(N509=0,"ACERTADO",IF(M509="","EM CONSIGNAÇÃO",IF(TODAY()&gt;M509,"ACERTO VENCIDO","EM CONSIGNAÇÃO")))))</f>
        <v/>
      </c>
      <c r="S509" s="17" t="n"/>
    </row>
    <row r="510">
      <c r="A510" s="16" t="n"/>
      <c r="B510" s="17" t="n"/>
      <c r="C510" s="17" t="n"/>
      <c r="D510" s="17" t="n"/>
      <c r="E510" s="17" t="n"/>
      <c r="F510" s="17">
        <f>IF($E510="","",IFERROR(INDEX(Produtos!$B$6:$B$305,MATCH($E510,Produtos!$A$6:$A$305,0)),"Código não cadastrado"))</f>
        <v/>
      </c>
      <c r="G510" s="18" t="n"/>
      <c r="H510" s="19">
        <f>IF($E510="","",IFERROR(INDEX(Produtos!$C$6:$C$305,MATCH($E510,Produtos!$A$6:$A$305,0)),0))</f>
        <v/>
      </c>
      <c r="I510" s="17" t="n"/>
      <c r="J510" s="17">
        <f>IF(OR($E510="",D510=""),"",IF(D510=$C$4,"5917","6917"))</f>
        <v/>
      </c>
      <c r="K510" s="18" t="n"/>
      <c r="L510" s="18" t="n"/>
      <c r="M510" s="16" t="n"/>
      <c r="N510" s="18">
        <f>IF(OR($E510="",G510=""),"",G510-N(K510)-N(L510))</f>
        <v/>
      </c>
      <c r="O510" s="19">
        <f>IF(N510="","",N510*H510)</f>
        <v/>
      </c>
      <c r="P510" s="19">
        <f>IF($E510="","",N(K510)*H510)</f>
        <v/>
      </c>
      <c r="Q510" s="17" t="n"/>
      <c r="R510" s="17">
        <f>IF(N510="","",IF(N510&lt;0,"CONFERIR",IF(N510=0,"ACERTADO",IF(M510="","EM CONSIGNAÇÃO",IF(TODAY()&gt;M510,"ACERTO VENCIDO","EM CONSIGNAÇÃO")))))</f>
        <v/>
      </c>
      <c r="S510" s="17" t="n"/>
    </row>
    <row r="511">
      <c r="A511" s="16" t="n"/>
      <c r="B511" s="17" t="n"/>
      <c r="C511" s="17" t="n"/>
      <c r="D511" s="17" t="n"/>
      <c r="E511" s="17" t="n"/>
      <c r="F511" s="17">
        <f>IF($E511="","",IFERROR(INDEX(Produtos!$B$6:$B$305,MATCH($E511,Produtos!$A$6:$A$305,0)),"Código não cadastrado"))</f>
        <v/>
      </c>
      <c r="G511" s="18" t="n"/>
      <c r="H511" s="19">
        <f>IF($E511="","",IFERROR(INDEX(Produtos!$C$6:$C$305,MATCH($E511,Produtos!$A$6:$A$305,0)),0))</f>
        <v/>
      </c>
      <c r="I511" s="17" t="n"/>
      <c r="J511" s="17">
        <f>IF(OR($E511="",D511=""),"",IF(D511=$C$4,"5917","6917"))</f>
        <v/>
      </c>
      <c r="K511" s="18" t="n"/>
      <c r="L511" s="18" t="n"/>
      <c r="M511" s="16" t="n"/>
      <c r="N511" s="18">
        <f>IF(OR($E511="",G511=""),"",G511-N(K511)-N(L511))</f>
        <v/>
      </c>
      <c r="O511" s="19">
        <f>IF(N511="","",N511*H511)</f>
        <v/>
      </c>
      <c r="P511" s="19">
        <f>IF($E511="","",N(K511)*H511)</f>
        <v/>
      </c>
      <c r="Q511" s="17" t="n"/>
      <c r="R511" s="17">
        <f>IF(N511="","",IF(N511&lt;0,"CONFERIR",IF(N511=0,"ACERTADO",IF(M511="","EM CONSIGNAÇÃO",IF(TODAY()&gt;M511,"ACERTO VENCIDO","EM CONSIGNAÇÃO")))))</f>
        <v/>
      </c>
      <c r="S511" s="17" t="n"/>
    </row>
    <row r="512">
      <c r="A512" s="16" t="n"/>
      <c r="B512" s="17" t="n"/>
      <c r="C512" s="17" t="n"/>
      <c r="D512" s="17" t="n"/>
      <c r="E512" s="17" t="n"/>
      <c r="F512" s="17">
        <f>IF($E512="","",IFERROR(INDEX(Produtos!$B$6:$B$305,MATCH($E512,Produtos!$A$6:$A$305,0)),"Código não cadastrado"))</f>
        <v/>
      </c>
      <c r="G512" s="18" t="n"/>
      <c r="H512" s="19">
        <f>IF($E512="","",IFERROR(INDEX(Produtos!$C$6:$C$305,MATCH($E512,Produtos!$A$6:$A$305,0)),0))</f>
        <v/>
      </c>
      <c r="I512" s="17" t="n"/>
      <c r="J512" s="17">
        <f>IF(OR($E512="",D512=""),"",IF(D512=$C$4,"5917","6917"))</f>
        <v/>
      </c>
      <c r="K512" s="18" t="n"/>
      <c r="L512" s="18" t="n"/>
      <c r="M512" s="16" t="n"/>
      <c r="N512" s="18">
        <f>IF(OR($E512="",G512=""),"",G512-N(K512)-N(L512))</f>
        <v/>
      </c>
      <c r="O512" s="19">
        <f>IF(N512="","",N512*H512)</f>
        <v/>
      </c>
      <c r="P512" s="19">
        <f>IF($E512="","",N(K512)*H512)</f>
        <v/>
      </c>
      <c r="Q512" s="17" t="n"/>
      <c r="R512" s="17">
        <f>IF(N512="","",IF(N512&lt;0,"CONFERIR",IF(N512=0,"ACERTADO",IF(M512="","EM CONSIGNAÇÃO",IF(TODAY()&gt;M512,"ACERTO VENCIDO","EM CONSIGNAÇÃO")))))</f>
        <v/>
      </c>
      <c r="S512" s="17" t="n"/>
    </row>
    <row r="513">
      <c r="A513" s="16" t="n"/>
      <c r="B513" s="17" t="n"/>
      <c r="C513" s="17" t="n"/>
      <c r="D513" s="17" t="n"/>
      <c r="E513" s="17" t="n"/>
      <c r="F513" s="17">
        <f>IF($E513="","",IFERROR(INDEX(Produtos!$B$6:$B$305,MATCH($E513,Produtos!$A$6:$A$305,0)),"Código não cadastrado"))</f>
        <v/>
      </c>
      <c r="G513" s="18" t="n"/>
      <c r="H513" s="19">
        <f>IF($E513="","",IFERROR(INDEX(Produtos!$C$6:$C$305,MATCH($E513,Produtos!$A$6:$A$305,0)),0))</f>
        <v/>
      </c>
      <c r="I513" s="17" t="n"/>
      <c r="J513" s="17">
        <f>IF(OR($E513="",D513=""),"",IF(D513=$C$4,"5917","6917"))</f>
        <v/>
      </c>
      <c r="K513" s="18" t="n"/>
      <c r="L513" s="18" t="n"/>
      <c r="M513" s="16" t="n"/>
      <c r="N513" s="18">
        <f>IF(OR($E513="",G513=""),"",G513-N(K513)-N(L513))</f>
        <v/>
      </c>
      <c r="O513" s="19">
        <f>IF(N513="","",N513*H513)</f>
        <v/>
      </c>
      <c r="P513" s="19">
        <f>IF($E513="","",N(K513)*H513)</f>
        <v/>
      </c>
      <c r="Q513" s="17" t="n"/>
      <c r="R513" s="17">
        <f>IF(N513="","",IF(N513&lt;0,"CONFERIR",IF(N513=0,"ACERTADO",IF(M513="","EM CONSIGNAÇÃO",IF(TODAY()&gt;M513,"ACERTO VENCIDO","EM CONSIGNAÇÃO")))))</f>
        <v/>
      </c>
      <c r="S513" s="17" t="n"/>
    </row>
    <row r="514">
      <c r="A514" s="16" t="n"/>
      <c r="B514" s="17" t="n"/>
      <c r="C514" s="17" t="n"/>
      <c r="D514" s="17" t="n"/>
      <c r="E514" s="17" t="n"/>
      <c r="F514" s="17">
        <f>IF($E514="","",IFERROR(INDEX(Produtos!$B$6:$B$305,MATCH($E514,Produtos!$A$6:$A$305,0)),"Código não cadastrado"))</f>
        <v/>
      </c>
      <c r="G514" s="18" t="n"/>
      <c r="H514" s="19">
        <f>IF($E514="","",IFERROR(INDEX(Produtos!$C$6:$C$305,MATCH($E514,Produtos!$A$6:$A$305,0)),0))</f>
        <v/>
      </c>
      <c r="I514" s="17" t="n"/>
      <c r="J514" s="17">
        <f>IF(OR($E514="",D514=""),"",IF(D514=$C$4,"5917","6917"))</f>
        <v/>
      </c>
      <c r="K514" s="18" t="n"/>
      <c r="L514" s="18" t="n"/>
      <c r="M514" s="16" t="n"/>
      <c r="N514" s="18">
        <f>IF(OR($E514="",G514=""),"",G514-N(K514)-N(L514))</f>
        <v/>
      </c>
      <c r="O514" s="19">
        <f>IF(N514="","",N514*H514)</f>
        <v/>
      </c>
      <c r="P514" s="19">
        <f>IF($E514="","",N(K514)*H514)</f>
        <v/>
      </c>
      <c r="Q514" s="17" t="n"/>
      <c r="R514" s="17">
        <f>IF(N514="","",IF(N514&lt;0,"CONFERIR",IF(N514=0,"ACERTADO",IF(M514="","EM CONSIGNAÇÃO",IF(TODAY()&gt;M514,"ACERTO VENCIDO","EM CONSIGNAÇÃO")))))</f>
        <v/>
      </c>
      <c r="S514" s="17" t="n"/>
    </row>
    <row r="515">
      <c r="A515" s="16" t="n"/>
      <c r="B515" s="17" t="n"/>
      <c r="C515" s="17" t="n"/>
      <c r="D515" s="17" t="n"/>
      <c r="E515" s="17" t="n"/>
      <c r="F515" s="17">
        <f>IF($E515="","",IFERROR(INDEX(Produtos!$B$6:$B$305,MATCH($E515,Produtos!$A$6:$A$305,0)),"Código não cadastrado"))</f>
        <v/>
      </c>
      <c r="G515" s="18" t="n"/>
      <c r="H515" s="19">
        <f>IF($E515="","",IFERROR(INDEX(Produtos!$C$6:$C$305,MATCH($E515,Produtos!$A$6:$A$305,0)),0))</f>
        <v/>
      </c>
      <c r="I515" s="17" t="n"/>
      <c r="J515" s="17">
        <f>IF(OR($E515="",D515=""),"",IF(D515=$C$4,"5917","6917"))</f>
        <v/>
      </c>
      <c r="K515" s="18" t="n"/>
      <c r="L515" s="18" t="n"/>
      <c r="M515" s="16" t="n"/>
      <c r="N515" s="18">
        <f>IF(OR($E515="",G515=""),"",G515-N(K515)-N(L515))</f>
        <v/>
      </c>
      <c r="O515" s="19">
        <f>IF(N515="","",N515*H515)</f>
        <v/>
      </c>
      <c r="P515" s="19">
        <f>IF($E515="","",N(K515)*H515)</f>
        <v/>
      </c>
      <c r="Q515" s="17" t="n"/>
      <c r="R515" s="17">
        <f>IF(N515="","",IF(N515&lt;0,"CONFERIR",IF(N515=0,"ACERTADO",IF(M515="","EM CONSIGNAÇÃO",IF(TODAY()&gt;M515,"ACERTO VENCIDO","EM CONSIGNAÇÃO")))))</f>
        <v/>
      </c>
      <c r="S515" s="17" t="n"/>
    </row>
    <row r="516">
      <c r="A516" s="16" t="n"/>
      <c r="B516" s="17" t="n"/>
      <c r="C516" s="17" t="n"/>
      <c r="D516" s="17" t="n"/>
      <c r="E516" s="17" t="n"/>
      <c r="F516" s="17">
        <f>IF($E516="","",IFERROR(INDEX(Produtos!$B$6:$B$305,MATCH($E516,Produtos!$A$6:$A$305,0)),"Código não cadastrado"))</f>
        <v/>
      </c>
      <c r="G516" s="18" t="n"/>
      <c r="H516" s="19">
        <f>IF($E516="","",IFERROR(INDEX(Produtos!$C$6:$C$305,MATCH($E516,Produtos!$A$6:$A$305,0)),0))</f>
        <v/>
      </c>
      <c r="I516" s="17" t="n"/>
      <c r="J516" s="17">
        <f>IF(OR($E516="",D516=""),"",IF(D516=$C$4,"5917","6917"))</f>
        <v/>
      </c>
      <c r="K516" s="18" t="n"/>
      <c r="L516" s="18" t="n"/>
      <c r="M516" s="16" t="n"/>
      <c r="N516" s="18">
        <f>IF(OR($E516="",G516=""),"",G516-N(K516)-N(L516))</f>
        <v/>
      </c>
      <c r="O516" s="19">
        <f>IF(N516="","",N516*H516)</f>
        <v/>
      </c>
      <c r="P516" s="19">
        <f>IF($E516="","",N(K516)*H516)</f>
        <v/>
      </c>
      <c r="Q516" s="17" t="n"/>
      <c r="R516" s="17">
        <f>IF(N516="","",IF(N516&lt;0,"CONFERIR",IF(N516=0,"ACERTADO",IF(M516="","EM CONSIGNAÇÃO",IF(TODAY()&gt;M516,"ACERTO VENCIDO","EM CONSIGNAÇÃO")))))</f>
        <v/>
      </c>
      <c r="S516" s="17" t="n"/>
    </row>
    <row r="517">
      <c r="A517" s="16" t="n"/>
      <c r="B517" s="17" t="n"/>
      <c r="C517" s="17" t="n"/>
      <c r="D517" s="17" t="n"/>
      <c r="E517" s="17" t="n"/>
      <c r="F517" s="17">
        <f>IF($E517="","",IFERROR(INDEX(Produtos!$B$6:$B$305,MATCH($E517,Produtos!$A$6:$A$305,0)),"Código não cadastrado"))</f>
        <v/>
      </c>
      <c r="G517" s="18" t="n"/>
      <c r="H517" s="19">
        <f>IF($E517="","",IFERROR(INDEX(Produtos!$C$6:$C$305,MATCH($E517,Produtos!$A$6:$A$305,0)),0))</f>
        <v/>
      </c>
      <c r="I517" s="17" t="n"/>
      <c r="J517" s="17">
        <f>IF(OR($E517="",D517=""),"",IF(D517=$C$4,"5917","6917"))</f>
        <v/>
      </c>
      <c r="K517" s="18" t="n"/>
      <c r="L517" s="18" t="n"/>
      <c r="M517" s="16" t="n"/>
      <c r="N517" s="18">
        <f>IF(OR($E517="",G517=""),"",G517-N(K517)-N(L517))</f>
        <v/>
      </c>
      <c r="O517" s="19">
        <f>IF(N517="","",N517*H517)</f>
        <v/>
      </c>
      <c r="P517" s="19">
        <f>IF($E517="","",N(K517)*H517)</f>
        <v/>
      </c>
      <c r="Q517" s="17" t="n"/>
      <c r="R517" s="17">
        <f>IF(N517="","",IF(N517&lt;0,"CONFERIR",IF(N517=0,"ACERTADO",IF(M517="","EM CONSIGNAÇÃO",IF(TODAY()&gt;M517,"ACERTO VENCIDO","EM CONSIGNAÇÃO")))))</f>
        <v/>
      </c>
      <c r="S517" s="17" t="n"/>
    </row>
    <row r="518">
      <c r="A518" s="16" t="n"/>
      <c r="B518" s="17" t="n"/>
      <c r="C518" s="17" t="n"/>
      <c r="D518" s="17" t="n"/>
      <c r="E518" s="17" t="n"/>
      <c r="F518" s="17">
        <f>IF($E518="","",IFERROR(INDEX(Produtos!$B$6:$B$305,MATCH($E518,Produtos!$A$6:$A$305,0)),"Código não cadastrado"))</f>
        <v/>
      </c>
      <c r="G518" s="18" t="n"/>
      <c r="H518" s="19">
        <f>IF($E518="","",IFERROR(INDEX(Produtos!$C$6:$C$305,MATCH($E518,Produtos!$A$6:$A$305,0)),0))</f>
        <v/>
      </c>
      <c r="I518" s="17" t="n"/>
      <c r="J518" s="17">
        <f>IF(OR($E518="",D518=""),"",IF(D518=$C$4,"5917","6917"))</f>
        <v/>
      </c>
      <c r="K518" s="18" t="n"/>
      <c r="L518" s="18" t="n"/>
      <c r="M518" s="16" t="n"/>
      <c r="N518" s="18">
        <f>IF(OR($E518="",G518=""),"",G518-N(K518)-N(L518))</f>
        <v/>
      </c>
      <c r="O518" s="19">
        <f>IF(N518="","",N518*H518)</f>
        <v/>
      </c>
      <c r="P518" s="19">
        <f>IF($E518="","",N(K518)*H518)</f>
        <v/>
      </c>
      <c r="Q518" s="17" t="n"/>
      <c r="R518" s="17">
        <f>IF(N518="","",IF(N518&lt;0,"CONFERIR",IF(N518=0,"ACERTADO",IF(M518="","EM CONSIGNAÇÃO",IF(TODAY()&gt;M518,"ACERTO VENCIDO","EM CONSIGNAÇÃO")))))</f>
        <v/>
      </c>
      <c r="S518" s="17" t="n"/>
    </row>
    <row r="519">
      <c r="A519" s="16" t="n"/>
      <c r="B519" s="17" t="n"/>
      <c r="C519" s="17" t="n"/>
      <c r="D519" s="17" t="n"/>
      <c r="E519" s="17" t="n"/>
      <c r="F519" s="17">
        <f>IF($E519="","",IFERROR(INDEX(Produtos!$B$6:$B$305,MATCH($E519,Produtos!$A$6:$A$305,0)),"Código não cadastrado"))</f>
        <v/>
      </c>
      <c r="G519" s="18" t="n"/>
      <c r="H519" s="19">
        <f>IF($E519="","",IFERROR(INDEX(Produtos!$C$6:$C$305,MATCH($E519,Produtos!$A$6:$A$305,0)),0))</f>
        <v/>
      </c>
      <c r="I519" s="17" t="n"/>
      <c r="J519" s="17">
        <f>IF(OR($E519="",D519=""),"",IF(D519=$C$4,"5917","6917"))</f>
        <v/>
      </c>
      <c r="K519" s="18" t="n"/>
      <c r="L519" s="18" t="n"/>
      <c r="M519" s="16" t="n"/>
      <c r="N519" s="18">
        <f>IF(OR($E519="",G519=""),"",G519-N(K519)-N(L519))</f>
        <v/>
      </c>
      <c r="O519" s="19">
        <f>IF(N519="","",N519*H519)</f>
        <v/>
      </c>
      <c r="P519" s="19">
        <f>IF($E519="","",N(K519)*H519)</f>
        <v/>
      </c>
      <c r="Q519" s="17" t="n"/>
      <c r="R519" s="17">
        <f>IF(N519="","",IF(N519&lt;0,"CONFERIR",IF(N519=0,"ACERTADO",IF(M519="","EM CONSIGNAÇÃO",IF(TODAY()&gt;M519,"ACERTO VENCIDO","EM CONSIGNAÇÃO")))))</f>
        <v/>
      </c>
      <c r="S519" s="17" t="n"/>
    </row>
    <row r="520">
      <c r="A520" s="16" t="n"/>
      <c r="B520" s="17" t="n"/>
      <c r="C520" s="17" t="n"/>
      <c r="D520" s="17" t="n"/>
      <c r="E520" s="17" t="n"/>
      <c r="F520" s="17">
        <f>IF($E520="","",IFERROR(INDEX(Produtos!$B$6:$B$305,MATCH($E520,Produtos!$A$6:$A$305,0)),"Código não cadastrado"))</f>
        <v/>
      </c>
      <c r="G520" s="18" t="n"/>
      <c r="H520" s="19">
        <f>IF($E520="","",IFERROR(INDEX(Produtos!$C$6:$C$305,MATCH($E520,Produtos!$A$6:$A$305,0)),0))</f>
        <v/>
      </c>
      <c r="I520" s="17" t="n"/>
      <c r="J520" s="17">
        <f>IF(OR($E520="",D520=""),"",IF(D520=$C$4,"5917","6917"))</f>
        <v/>
      </c>
      <c r="K520" s="18" t="n"/>
      <c r="L520" s="18" t="n"/>
      <c r="M520" s="16" t="n"/>
      <c r="N520" s="18">
        <f>IF(OR($E520="",G520=""),"",G520-N(K520)-N(L520))</f>
        <v/>
      </c>
      <c r="O520" s="19">
        <f>IF(N520="","",N520*H520)</f>
        <v/>
      </c>
      <c r="P520" s="19">
        <f>IF($E520="","",N(K520)*H520)</f>
        <v/>
      </c>
      <c r="Q520" s="17" t="n"/>
      <c r="R520" s="17">
        <f>IF(N520="","",IF(N520&lt;0,"CONFERIR",IF(N520=0,"ACERTADO",IF(M520="","EM CONSIGNAÇÃO",IF(TODAY()&gt;M520,"ACERTO VENCIDO","EM CONSIGNAÇÃO")))))</f>
        <v/>
      </c>
      <c r="S520" s="17" t="n"/>
    </row>
    <row r="521">
      <c r="A521" s="16" t="n"/>
      <c r="B521" s="17" t="n"/>
      <c r="C521" s="17" t="n"/>
      <c r="D521" s="17" t="n"/>
      <c r="E521" s="17" t="n"/>
      <c r="F521" s="17">
        <f>IF($E521="","",IFERROR(INDEX(Produtos!$B$6:$B$305,MATCH($E521,Produtos!$A$6:$A$305,0)),"Código não cadastrado"))</f>
        <v/>
      </c>
      <c r="G521" s="18" t="n"/>
      <c r="H521" s="19">
        <f>IF($E521="","",IFERROR(INDEX(Produtos!$C$6:$C$305,MATCH($E521,Produtos!$A$6:$A$305,0)),0))</f>
        <v/>
      </c>
      <c r="I521" s="17" t="n"/>
      <c r="J521" s="17">
        <f>IF(OR($E521="",D521=""),"",IF(D521=$C$4,"5917","6917"))</f>
        <v/>
      </c>
      <c r="K521" s="18" t="n"/>
      <c r="L521" s="18" t="n"/>
      <c r="M521" s="16" t="n"/>
      <c r="N521" s="18">
        <f>IF(OR($E521="",G521=""),"",G521-N(K521)-N(L521))</f>
        <v/>
      </c>
      <c r="O521" s="19">
        <f>IF(N521="","",N521*H521)</f>
        <v/>
      </c>
      <c r="P521" s="19">
        <f>IF($E521="","",N(K521)*H521)</f>
        <v/>
      </c>
      <c r="Q521" s="17" t="n"/>
      <c r="R521" s="17">
        <f>IF(N521="","",IF(N521&lt;0,"CONFERIR",IF(N521=0,"ACERTADO",IF(M521="","EM CONSIGNAÇÃO",IF(TODAY()&gt;M521,"ACERTO VENCIDO","EM CONSIGNAÇÃO")))))</f>
        <v/>
      </c>
      <c r="S521" s="17" t="n"/>
    </row>
    <row r="522">
      <c r="A522" s="16" t="n"/>
      <c r="B522" s="17" t="n"/>
      <c r="C522" s="17" t="n"/>
      <c r="D522" s="17" t="n"/>
      <c r="E522" s="17" t="n"/>
      <c r="F522" s="17">
        <f>IF($E522="","",IFERROR(INDEX(Produtos!$B$6:$B$305,MATCH($E522,Produtos!$A$6:$A$305,0)),"Código não cadastrado"))</f>
        <v/>
      </c>
      <c r="G522" s="18" t="n"/>
      <c r="H522" s="19">
        <f>IF($E522="","",IFERROR(INDEX(Produtos!$C$6:$C$305,MATCH($E522,Produtos!$A$6:$A$305,0)),0))</f>
        <v/>
      </c>
      <c r="I522" s="17" t="n"/>
      <c r="J522" s="17">
        <f>IF(OR($E522="",D522=""),"",IF(D522=$C$4,"5917","6917"))</f>
        <v/>
      </c>
      <c r="K522" s="18" t="n"/>
      <c r="L522" s="18" t="n"/>
      <c r="M522" s="16" t="n"/>
      <c r="N522" s="18">
        <f>IF(OR($E522="",G522=""),"",G522-N(K522)-N(L522))</f>
        <v/>
      </c>
      <c r="O522" s="19">
        <f>IF(N522="","",N522*H522)</f>
        <v/>
      </c>
      <c r="P522" s="19">
        <f>IF($E522="","",N(K522)*H522)</f>
        <v/>
      </c>
      <c r="Q522" s="17" t="n"/>
      <c r="R522" s="17">
        <f>IF(N522="","",IF(N522&lt;0,"CONFERIR",IF(N522=0,"ACERTADO",IF(M522="","EM CONSIGNAÇÃO",IF(TODAY()&gt;M522,"ACERTO VENCIDO","EM CONSIGNAÇÃO")))))</f>
        <v/>
      </c>
      <c r="S522" s="17" t="n"/>
    </row>
    <row r="523">
      <c r="A523" s="16" t="n"/>
      <c r="B523" s="17" t="n"/>
      <c r="C523" s="17" t="n"/>
      <c r="D523" s="17" t="n"/>
      <c r="E523" s="17" t="n"/>
      <c r="F523" s="17">
        <f>IF($E523="","",IFERROR(INDEX(Produtos!$B$6:$B$305,MATCH($E523,Produtos!$A$6:$A$305,0)),"Código não cadastrado"))</f>
        <v/>
      </c>
      <c r="G523" s="18" t="n"/>
      <c r="H523" s="19">
        <f>IF($E523="","",IFERROR(INDEX(Produtos!$C$6:$C$305,MATCH($E523,Produtos!$A$6:$A$305,0)),0))</f>
        <v/>
      </c>
      <c r="I523" s="17" t="n"/>
      <c r="J523" s="17">
        <f>IF(OR($E523="",D523=""),"",IF(D523=$C$4,"5917","6917"))</f>
        <v/>
      </c>
      <c r="K523" s="18" t="n"/>
      <c r="L523" s="18" t="n"/>
      <c r="M523" s="16" t="n"/>
      <c r="N523" s="18">
        <f>IF(OR($E523="",G523=""),"",G523-N(K523)-N(L523))</f>
        <v/>
      </c>
      <c r="O523" s="19">
        <f>IF(N523="","",N523*H523)</f>
        <v/>
      </c>
      <c r="P523" s="19">
        <f>IF($E523="","",N(K523)*H523)</f>
        <v/>
      </c>
      <c r="Q523" s="17" t="n"/>
      <c r="R523" s="17">
        <f>IF(N523="","",IF(N523&lt;0,"CONFERIR",IF(N523=0,"ACERTADO",IF(M523="","EM CONSIGNAÇÃO",IF(TODAY()&gt;M523,"ACERTO VENCIDO","EM CONSIGNAÇÃO")))))</f>
        <v/>
      </c>
      <c r="S523" s="17" t="n"/>
    </row>
    <row r="524">
      <c r="A524" s="16" t="n"/>
      <c r="B524" s="17" t="n"/>
      <c r="C524" s="17" t="n"/>
      <c r="D524" s="17" t="n"/>
      <c r="E524" s="17" t="n"/>
      <c r="F524" s="17">
        <f>IF($E524="","",IFERROR(INDEX(Produtos!$B$6:$B$305,MATCH($E524,Produtos!$A$6:$A$305,0)),"Código não cadastrado"))</f>
        <v/>
      </c>
      <c r="G524" s="18" t="n"/>
      <c r="H524" s="19">
        <f>IF($E524="","",IFERROR(INDEX(Produtos!$C$6:$C$305,MATCH($E524,Produtos!$A$6:$A$305,0)),0))</f>
        <v/>
      </c>
      <c r="I524" s="17" t="n"/>
      <c r="J524" s="17">
        <f>IF(OR($E524="",D524=""),"",IF(D524=$C$4,"5917","6917"))</f>
        <v/>
      </c>
      <c r="K524" s="18" t="n"/>
      <c r="L524" s="18" t="n"/>
      <c r="M524" s="16" t="n"/>
      <c r="N524" s="18">
        <f>IF(OR($E524="",G524=""),"",G524-N(K524)-N(L524))</f>
        <v/>
      </c>
      <c r="O524" s="19">
        <f>IF(N524="","",N524*H524)</f>
        <v/>
      </c>
      <c r="P524" s="19">
        <f>IF($E524="","",N(K524)*H524)</f>
        <v/>
      </c>
      <c r="Q524" s="17" t="n"/>
      <c r="R524" s="17">
        <f>IF(N524="","",IF(N524&lt;0,"CONFERIR",IF(N524=0,"ACERTADO",IF(M524="","EM CONSIGNAÇÃO",IF(TODAY()&gt;M524,"ACERTO VENCIDO","EM CONSIGNAÇÃO")))))</f>
        <v/>
      </c>
      <c r="S524" s="17" t="n"/>
    </row>
    <row r="525">
      <c r="A525" s="16" t="n"/>
      <c r="B525" s="17" t="n"/>
      <c r="C525" s="17" t="n"/>
      <c r="D525" s="17" t="n"/>
      <c r="E525" s="17" t="n"/>
      <c r="F525" s="17">
        <f>IF($E525="","",IFERROR(INDEX(Produtos!$B$6:$B$305,MATCH($E525,Produtos!$A$6:$A$305,0)),"Código não cadastrado"))</f>
        <v/>
      </c>
      <c r="G525" s="18" t="n"/>
      <c r="H525" s="19">
        <f>IF($E525="","",IFERROR(INDEX(Produtos!$C$6:$C$305,MATCH($E525,Produtos!$A$6:$A$305,0)),0))</f>
        <v/>
      </c>
      <c r="I525" s="17" t="n"/>
      <c r="J525" s="17">
        <f>IF(OR($E525="",D525=""),"",IF(D525=$C$4,"5917","6917"))</f>
        <v/>
      </c>
      <c r="K525" s="18" t="n"/>
      <c r="L525" s="18" t="n"/>
      <c r="M525" s="16" t="n"/>
      <c r="N525" s="18">
        <f>IF(OR($E525="",G525=""),"",G525-N(K525)-N(L525))</f>
        <v/>
      </c>
      <c r="O525" s="19">
        <f>IF(N525="","",N525*H525)</f>
        <v/>
      </c>
      <c r="P525" s="19">
        <f>IF($E525="","",N(K525)*H525)</f>
        <v/>
      </c>
      <c r="Q525" s="17" t="n"/>
      <c r="R525" s="17">
        <f>IF(N525="","",IF(N525&lt;0,"CONFERIR",IF(N525=0,"ACERTADO",IF(M525="","EM CONSIGNAÇÃO",IF(TODAY()&gt;M525,"ACERTO VENCIDO","EM CONSIGNAÇÃO")))))</f>
        <v/>
      </c>
      <c r="S525" s="17" t="n"/>
    </row>
    <row r="526">
      <c r="A526" s="16" t="n"/>
      <c r="B526" s="17" t="n"/>
      <c r="C526" s="17" t="n"/>
      <c r="D526" s="17" t="n"/>
      <c r="E526" s="17" t="n"/>
      <c r="F526" s="17">
        <f>IF($E526="","",IFERROR(INDEX(Produtos!$B$6:$B$305,MATCH($E526,Produtos!$A$6:$A$305,0)),"Código não cadastrado"))</f>
        <v/>
      </c>
      <c r="G526" s="18" t="n"/>
      <c r="H526" s="19">
        <f>IF($E526="","",IFERROR(INDEX(Produtos!$C$6:$C$305,MATCH($E526,Produtos!$A$6:$A$305,0)),0))</f>
        <v/>
      </c>
      <c r="I526" s="17" t="n"/>
      <c r="J526" s="17">
        <f>IF(OR($E526="",D526=""),"",IF(D526=$C$4,"5917","6917"))</f>
        <v/>
      </c>
      <c r="K526" s="18" t="n"/>
      <c r="L526" s="18" t="n"/>
      <c r="M526" s="16" t="n"/>
      <c r="N526" s="18">
        <f>IF(OR($E526="",G526=""),"",G526-N(K526)-N(L526))</f>
        <v/>
      </c>
      <c r="O526" s="19">
        <f>IF(N526="","",N526*H526)</f>
        <v/>
      </c>
      <c r="P526" s="19">
        <f>IF($E526="","",N(K526)*H526)</f>
        <v/>
      </c>
      <c r="Q526" s="17" t="n"/>
      <c r="R526" s="17">
        <f>IF(N526="","",IF(N526&lt;0,"CONFERIR",IF(N526=0,"ACERTADO",IF(M526="","EM CONSIGNAÇÃO",IF(TODAY()&gt;M526,"ACERTO VENCIDO","EM CONSIGNAÇÃO")))))</f>
        <v/>
      </c>
      <c r="S526" s="17" t="n"/>
    </row>
    <row r="527">
      <c r="A527" s="16" t="n"/>
      <c r="B527" s="17" t="n"/>
      <c r="C527" s="17" t="n"/>
      <c r="D527" s="17" t="n"/>
      <c r="E527" s="17" t="n"/>
      <c r="F527" s="17">
        <f>IF($E527="","",IFERROR(INDEX(Produtos!$B$6:$B$305,MATCH($E527,Produtos!$A$6:$A$305,0)),"Código não cadastrado"))</f>
        <v/>
      </c>
      <c r="G527" s="18" t="n"/>
      <c r="H527" s="19">
        <f>IF($E527="","",IFERROR(INDEX(Produtos!$C$6:$C$305,MATCH($E527,Produtos!$A$6:$A$305,0)),0))</f>
        <v/>
      </c>
      <c r="I527" s="17" t="n"/>
      <c r="J527" s="17">
        <f>IF(OR($E527="",D527=""),"",IF(D527=$C$4,"5917","6917"))</f>
        <v/>
      </c>
      <c r="K527" s="18" t="n"/>
      <c r="L527" s="18" t="n"/>
      <c r="M527" s="16" t="n"/>
      <c r="N527" s="18">
        <f>IF(OR($E527="",G527=""),"",G527-N(K527)-N(L527))</f>
        <v/>
      </c>
      <c r="O527" s="19">
        <f>IF(N527="","",N527*H527)</f>
        <v/>
      </c>
      <c r="P527" s="19">
        <f>IF($E527="","",N(K527)*H527)</f>
        <v/>
      </c>
      <c r="Q527" s="17" t="n"/>
      <c r="R527" s="17">
        <f>IF(N527="","",IF(N527&lt;0,"CONFERIR",IF(N527=0,"ACERTADO",IF(M527="","EM CONSIGNAÇÃO",IF(TODAY()&gt;M527,"ACERTO VENCIDO","EM CONSIGNAÇÃO")))))</f>
        <v/>
      </c>
      <c r="S527" s="17" t="n"/>
    </row>
    <row r="528">
      <c r="A528" s="16" t="n"/>
      <c r="B528" s="17" t="n"/>
      <c r="C528" s="17" t="n"/>
      <c r="D528" s="17" t="n"/>
      <c r="E528" s="17" t="n"/>
      <c r="F528" s="17">
        <f>IF($E528="","",IFERROR(INDEX(Produtos!$B$6:$B$305,MATCH($E528,Produtos!$A$6:$A$305,0)),"Código não cadastrado"))</f>
        <v/>
      </c>
      <c r="G528" s="18" t="n"/>
      <c r="H528" s="19">
        <f>IF($E528="","",IFERROR(INDEX(Produtos!$C$6:$C$305,MATCH($E528,Produtos!$A$6:$A$305,0)),0))</f>
        <v/>
      </c>
      <c r="I528" s="17" t="n"/>
      <c r="J528" s="17">
        <f>IF(OR($E528="",D528=""),"",IF(D528=$C$4,"5917","6917"))</f>
        <v/>
      </c>
      <c r="K528" s="18" t="n"/>
      <c r="L528" s="18" t="n"/>
      <c r="M528" s="16" t="n"/>
      <c r="N528" s="18">
        <f>IF(OR($E528="",G528=""),"",G528-N(K528)-N(L528))</f>
        <v/>
      </c>
      <c r="O528" s="19">
        <f>IF(N528="","",N528*H528)</f>
        <v/>
      </c>
      <c r="P528" s="19">
        <f>IF($E528="","",N(K528)*H528)</f>
        <v/>
      </c>
      <c r="Q528" s="17" t="n"/>
      <c r="R528" s="17">
        <f>IF(N528="","",IF(N528&lt;0,"CONFERIR",IF(N528=0,"ACERTADO",IF(M528="","EM CONSIGNAÇÃO",IF(TODAY()&gt;M528,"ACERTO VENCIDO","EM CONSIGNAÇÃO")))))</f>
        <v/>
      </c>
      <c r="S528" s="17" t="n"/>
    </row>
    <row r="529">
      <c r="A529" s="16" t="n"/>
      <c r="B529" s="17" t="n"/>
      <c r="C529" s="17" t="n"/>
      <c r="D529" s="17" t="n"/>
      <c r="E529" s="17" t="n"/>
      <c r="F529" s="17">
        <f>IF($E529="","",IFERROR(INDEX(Produtos!$B$6:$B$305,MATCH($E529,Produtos!$A$6:$A$305,0)),"Código não cadastrado"))</f>
        <v/>
      </c>
      <c r="G529" s="18" t="n"/>
      <c r="H529" s="19">
        <f>IF($E529="","",IFERROR(INDEX(Produtos!$C$6:$C$305,MATCH($E529,Produtos!$A$6:$A$305,0)),0))</f>
        <v/>
      </c>
      <c r="I529" s="17" t="n"/>
      <c r="J529" s="17">
        <f>IF(OR($E529="",D529=""),"",IF(D529=$C$4,"5917","6917"))</f>
        <v/>
      </c>
      <c r="K529" s="18" t="n"/>
      <c r="L529" s="18" t="n"/>
      <c r="M529" s="16" t="n"/>
      <c r="N529" s="18">
        <f>IF(OR($E529="",G529=""),"",G529-N(K529)-N(L529))</f>
        <v/>
      </c>
      <c r="O529" s="19">
        <f>IF(N529="","",N529*H529)</f>
        <v/>
      </c>
      <c r="P529" s="19">
        <f>IF($E529="","",N(K529)*H529)</f>
        <v/>
      </c>
      <c r="Q529" s="17" t="n"/>
      <c r="R529" s="17">
        <f>IF(N529="","",IF(N529&lt;0,"CONFERIR",IF(N529=0,"ACERTADO",IF(M529="","EM CONSIGNAÇÃO",IF(TODAY()&gt;M529,"ACERTO VENCIDO","EM CONSIGNAÇÃO")))))</f>
        <v/>
      </c>
      <c r="S529" s="17" t="n"/>
    </row>
    <row r="530">
      <c r="A530" s="16" t="n"/>
      <c r="B530" s="17" t="n"/>
      <c r="C530" s="17" t="n"/>
      <c r="D530" s="17" t="n"/>
      <c r="E530" s="17" t="n"/>
      <c r="F530" s="17">
        <f>IF($E530="","",IFERROR(INDEX(Produtos!$B$6:$B$305,MATCH($E530,Produtos!$A$6:$A$305,0)),"Código não cadastrado"))</f>
        <v/>
      </c>
      <c r="G530" s="18" t="n"/>
      <c r="H530" s="19">
        <f>IF($E530="","",IFERROR(INDEX(Produtos!$C$6:$C$305,MATCH($E530,Produtos!$A$6:$A$305,0)),0))</f>
        <v/>
      </c>
      <c r="I530" s="17" t="n"/>
      <c r="J530" s="17">
        <f>IF(OR($E530="",D530=""),"",IF(D530=$C$4,"5917","6917"))</f>
        <v/>
      </c>
      <c r="K530" s="18" t="n"/>
      <c r="L530" s="18" t="n"/>
      <c r="M530" s="16" t="n"/>
      <c r="N530" s="18">
        <f>IF(OR($E530="",G530=""),"",G530-N(K530)-N(L530))</f>
        <v/>
      </c>
      <c r="O530" s="19">
        <f>IF(N530="","",N530*H530)</f>
        <v/>
      </c>
      <c r="P530" s="19">
        <f>IF($E530="","",N(K530)*H530)</f>
        <v/>
      </c>
      <c r="Q530" s="17" t="n"/>
      <c r="R530" s="17">
        <f>IF(N530="","",IF(N530&lt;0,"CONFERIR",IF(N530=0,"ACERTADO",IF(M530="","EM CONSIGNAÇÃO",IF(TODAY()&gt;M530,"ACERTO VENCIDO","EM CONSIGNAÇÃO")))))</f>
        <v/>
      </c>
      <c r="S530" s="17" t="n"/>
    </row>
    <row r="531">
      <c r="A531" s="16" t="n"/>
      <c r="B531" s="17" t="n"/>
      <c r="C531" s="17" t="n"/>
      <c r="D531" s="17" t="n"/>
      <c r="E531" s="17" t="n"/>
      <c r="F531" s="17">
        <f>IF($E531="","",IFERROR(INDEX(Produtos!$B$6:$B$305,MATCH($E531,Produtos!$A$6:$A$305,0)),"Código não cadastrado"))</f>
        <v/>
      </c>
      <c r="G531" s="18" t="n"/>
      <c r="H531" s="19">
        <f>IF($E531="","",IFERROR(INDEX(Produtos!$C$6:$C$305,MATCH($E531,Produtos!$A$6:$A$305,0)),0))</f>
        <v/>
      </c>
      <c r="I531" s="17" t="n"/>
      <c r="J531" s="17">
        <f>IF(OR($E531="",D531=""),"",IF(D531=$C$4,"5917","6917"))</f>
        <v/>
      </c>
      <c r="K531" s="18" t="n"/>
      <c r="L531" s="18" t="n"/>
      <c r="M531" s="16" t="n"/>
      <c r="N531" s="18">
        <f>IF(OR($E531="",G531=""),"",G531-N(K531)-N(L531))</f>
        <v/>
      </c>
      <c r="O531" s="19">
        <f>IF(N531="","",N531*H531)</f>
        <v/>
      </c>
      <c r="P531" s="19">
        <f>IF($E531="","",N(K531)*H531)</f>
        <v/>
      </c>
      <c r="Q531" s="17" t="n"/>
      <c r="R531" s="17">
        <f>IF(N531="","",IF(N531&lt;0,"CONFERIR",IF(N531=0,"ACERTADO",IF(M531="","EM CONSIGNAÇÃO",IF(TODAY()&gt;M531,"ACERTO VENCIDO","EM CONSIGNAÇÃO")))))</f>
        <v/>
      </c>
      <c r="S531" s="17" t="n"/>
    </row>
    <row r="532">
      <c r="A532" s="16" t="n"/>
      <c r="B532" s="17" t="n"/>
      <c r="C532" s="17" t="n"/>
      <c r="D532" s="17" t="n"/>
      <c r="E532" s="17" t="n"/>
      <c r="F532" s="17">
        <f>IF($E532="","",IFERROR(INDEX(Produtos!$B$6:$B$305,MATCH($E532,Produtos!$A$6:$A$305,0)),"Código não cadastrado"))</f>
        <v/>
      </c>
      <c r="G532" s="18" t="n"/>
      <c r="H532" s="19">
        <f>IF($E532="","",IFERROR(INDEX(Produtos!$C$6:$C$305,MATCH($E532,Produtos!$A$6:$A$305,0)),0))</f>
        <v/>
      </c>
      <c r="I532" s="17" t="n"/>
      <c r="J532" s="17">
        <f>IF(OR($E532="",D532=""),"",IF(D532=$C$4,"5917","6917"))</f>
        <v/>
      </c>
      <c r="K532" s="18" t="n"/>
      <c r="L532" s="18" t="n"/>
      <c r="M532" s="16" t="n"/>
      <c r="N532" s="18">
        <f>IF(OR($E532="",G532=""),"",G532-N(K532)-N(L532))</f>
        <v/>
      </c>
      <c r="O532" s="19">
        <f>IF(N532="","",N532*H532)</f>
        <v/>
      </c>
      <c r="P532" s="19">
        <f>IF($E532="","",N(K532)*H532)</f>
        <v/>
      </c>
      <c r="Q532" s="17" t="n"/>
      <c r="R532" s="17">
        <f>IF(N532="","",IF(N532&lt;0,"CONFERIR",IF(N532=0,"ACERTADO",IF(M532="","EM CONSIGNAÇÃO",IF(TODAY()&gt;M532,"ACERTO VENCIDO","EM CONSIGNAÇÃO")))))</f>
        <v/>
      </c>
      <c r="S532" s="17" t="n"/>
    </row>
    <row r="533">
      <c r="A533" s="16" t="n"/>
      <c r="B533" s="17" t="n"/>
      <c r="C533" s="17" t="n"/>
      <c r="D533" s="17" t="n"/>
      <c r="E533" s="17" t="n"/>
      <c r="F533" s="17">
        <f>IF($E533="","",IFERROR(INDEX(Produtos!$B$6:$B$305,MATCH($E533,Produtos!$A$6:$A$305,0)),"Código não cadastrado"))</f>
        <v/>
      </c>
      <c r="G533" s="18" t="n"/>
      <c r="H533" s="19">
        <f>IF($E533="","",IFERROR(INDEX(Produtos!$C$6:$C$305,MATCH($E533,Produtos!$A$6:$A$305,0)),0))</f>
        <v/>
      </c>
      <c r="I533" s="17" t="n"/>
      <c r="J533" s="17">
        <f>IF(OR($E533="",D533=""),"",IF(D533=$C$4,"5917","6917"))</f>
        <v/>
      </c>
      <c r="K533" s="18" t="n"/>
      <c r="L533" s="18" t="n"/>
      <c r="M533" s="16" t="n"/>
      <c r="N533" s="18">
        <f>IF(OR($E533="",G533=""),"",G533-N(K533)-N(L533))</f>
        <v/>
      </c>
      <c r="O533" s="19">
        <f>IF(N533="","",N533*H533)</f>
        <v/>
      </c>
      <c r="P533" s="19">
        <f>IF($E533="","",N(K533)*H533)</f>
        <v/>
      </c>
      <c r="Q533" s="17" t="n"/>
      <c r="R533" s="17">
        <f>IF(N533="","",IF(N533&lt;0,"CONFERIR",IF(N533=0,"ACERTADO",IF(M533="","EM CONSIGNAÇÃO",IF(TODAY()&gt;M533,"ACERTO VENCIDO","EM CONSIGNAÇÃO")))))</f>
        <v/>
      </c>
      <c r="S533" s="17" t="n"/>
    </row>
    <row r="534">
      <c r="A534" s="16" t="n"/>
      <c r="B534" s="17" t="n"/>
      <c r="C534" s="17" t="n"/>
      <c r="D534" s="17" t="n"/>
      <c r="E534" s="17" t="n"/>
      <c r="F534" s="17">
        <f>IF($E534="","",IFERROR(INDEX(Produtos!$B$6:$B$305,MATCH($E534,Produtos!$A$6:$A$305,0)),"Código não cadastrado"))</f>
        <v/>
      </c>
      <c r="G534" s="18" t="n"/>
      <c r="H534" s="19">
        <f>IF($E534="","",IFERROR(INDEX(Produtos!$C$6:$C$305,MATCH($E534,Produtos!$A$6:$A$305,0)),0))</f>
        <v/>
      </c>
      <c r="I534" s="17" t="n"/>
      <c r="J534" s="17">
        <f>IF(OR($E534="",D534=""),"",IF(D534=$C$4,"5917","6917"))</f>
        <v/>
      </c>
      <c r="K534" s="18" t="n"/>
      <c r="L534" s="18" t="n"/>
      <c r="M534" s="16" t="n"/>
      <c r="N534" s="18">
        <f>IF(OR($E534="",G534=""),"",G534-N(K534)-N(L534))</f>
        <v/>
      </c>
      <c r="O534" s="19">
        <f>IF(N534="","",N534*H534)</f>
        <v/>
      </c>
      <c r="P534" s="19">
        <f>IF($E534="","",N(K534)*H534)</f>
        <v/>
      </c>
      <c r="Q534" s="17" t="n"/>
      <c r="R534" s="17">
        <f>IF(N534="","",IF(N534&lt;0,"CONFERIR",IF(N534=0,"ACERTADO",IF(M534="","EM CONSIGNAÇÃO",IF(TODAY()&gt;M534,"ACERTO VENCIDO","EM CONSIGNAÇÃO")))))</f>
        <v/>
      </c>
      <c r="S534" s="17" t="n"/>
    </row>
    <row r="535">
      <c r="A535" s="16" t="n"/>
      <c r="B535" s="17" t="n"/>
      <c r="C535" s="17" t="n"/>
      <c r="D535" s="17" t="n"/>
      <c r="E535" s="17" t="n"/>
      <c r="F535" s="17">
        <f>IF($E535="","",IFERROR(INDEX(Produtos!$B$6:$B$305,MATCH($E535,Produtos!$A$6:$A$305,0)),"Código não cadastrado"))</f>
        <v/>
      </c>
      <c r="G535" s="18" t="n"/>
      <c r="H535" s="19">
        <f>IF($E535="","",IFERROR(INDEX(Produtos!$C$6:$C$305,MATCH($E535,Produtos!$A$6:$A$305,0)),0))</f>
        <v/>
      </c>
      <c r="I535" s="17" t="n"/>
      <c r="J535" s="17">
        <f>IF(OR($E535="",D535=""),"",IF(D535=$C$4,"5917","6917"))</f>
        <v/>
      </c>
      <c r="K535" s="18" t="n"/>
      <c r="L535" s="18" t="n"/>
      <c r="M535" s="16" t="n"/>
      <c r="N535" s="18">
        <f>IF(OR($E535="",G535=""),"",G535-N(K535)-N(L535))</f>
        <v/>
      </c>
      <c r="O535" s="19">
        <f>IF(N535="","",N535*H535)</f>
        <v/>
      </c>
      <c r="P535" s="19">
        <f>IF($E535="","",N(K535)*H535)</f>
        <v/>
      </c>
      <c r="Q535" s="17" t="n"/>
      <c r="R535" s="17">
        <f>IF(N535="","",IF(N535&lt;0,"CONFERIR",IF(N535=0,"ACERTADO",IF(M535="","EM CONSIGNAÇÃO",IF(TODAY()&gt;M535,"ACERTO VENCIDO","EM CONSIGNAÇÃO")))))</f>
        <v/>
      </c>
      <c r="S535" s="17" t="n"/>
    </row>
    <row r="536">
      <c r="A536" s="16" t="n"/>
      <c r="B536" s="17" t="n"/>
      <c r="C536" s="17" t="n"/>
      <c r="D536" s="17" t="n"/>
      <c r="E536" s="17" t="n"/>
      <c r="F536" s="17">
        <f>IF($E536="","",IFERROR(INDEX(Produtos!$B$6:$B$305,MATCH($E536,Produtos!$A$6:$A$305,0)),"Código não cadastrado"))</f>
        <v/>
      </c>
      <c r="G536" s="18" t="n"/>
      <c r="H536" s="19">
        <f>IF($E536="","",IFERROR(INDEX(Produtos!$C$6:$C$305,MATCH($E536,Produtos!$A$6:$A$305,0)),0))</f>
        <v/>
      </c>
      <c r="I536" s="17" t="n"/>
      <c r="J536" s="17">
        <f>IF(OR($E536="",D536=""),"",IF(D536=$C$4,"5917","6917"))</f>
        <v/>
      </c>
      <c r="K536" s="18" t="n"/>
      <c r="L536" s="18" t="n"/>
      <c r="M536" s="16" t="n"/>
      <c r="N536" s="18">
        <f>IF(OR($E536="",G536=""),"",G536-N(K536)-N(L536))</f>
        <v/>
      </c>
      <c r="O536" s="19">
        <f>IF(N536="","",N536*H536)</f>
        <v/>
      </c>
      <c r="P536" s="19">
        <f>IF($E536="","",N(K536)*H536)</f>
        <v/>
      </c>
      <c r="Q536" s="17" t="n"/>
      <c r="R536" s="17">
        <f>IF(N536="","",IF(N536&lt;0,"CONFERIR",IF(N536=0,"ACERTADO",IF(M536="","EM CONSIGNAÇÃO",IF(TODAY()&gt;M536,"ACERTO VENCIDO","EM CONSIGNAÇÃO")))))</f>
        <v/>
      </c>
      <c r="S536" s="17" t="n"/>
    </row>
    <row r="537">
      <c r="A537" s="16" t="n"/>
      <c r="B537" s="17" t="n"/>
      <c r="C537" s="17" t="n"/>
      <c r="D537" s="17" t="n"/>
      <c r="E537" s="17" t="n"/>
      <c r="F537" s="17">
        <f>IF($E537="","",IFERROR(INDEX(Produtos!$B$6:$B$305,MATCH($E537,Produtos!$A$6:$A$305,0)),"Código não cadastrado"))</f>
        <v/>
      </c>
      <c r="G537" s="18" t="n"/>
      <c r="H537" s="19">
        <f>IF($E537="","",IFERROR(INDEX(Produtos!$C$6:$C$305,MATCH($E537,Produtos!$A$6:$A$305,0)),0))</f>
        <v/>
      </c>
      <c r="I537" s="17" t="n"/>
      <c r="J537" s="17">
        <f>IF(OR($E537="",D537=""),"",IF(D537=$C$4,"5917","6917"))</f>
        <v/>
      </c>
      <c r="K537" s="18" t="n"/>
      <c r="L537" s="18" t="n"/>
      <c r="M537" s="16" t="n"/>
      <c r="N537" s="18">
        <f>IF(OR($E537="",G537=""),"",G537-N(K537)-N(L537))</f>
        <v/>
      </c>
      <c r="O537" s="19">
        <f>IF(N537="","",N537*H537)</f>
        <v/>
      </c>
      <c r="P537" s="19">
        <f>IF($E537="","",N(K537)*H537)</f>
        <v/>
      </c>
      <c r="Q537" s="17" t="n"/>
      <c r="R537" s="17">
        <f>IF(N537="","",IF(N537&lt;0,"CONFERIR",IF(N537=0,"ACERTADO",IF(M537="","EM CONSIGNAÇÃO",IF(TODAY()&gt;M537,"ACERTO VENCIDO","EM CONSIGNAÇÃO")))))</f>
        <v/>
      </c>
      <c r="S537" s="17" t="n"/>
    </row>
    <row r="538">
      <c r="A538" s="16" t="n"/>
      <c r="B538" s="17" t="n"/>
      <c r="C538" s="17" t="n"/>
      <c r="D538" s="17" t="n"/>
      <c r="E538" s="17" t="n"/>
      <c r="F538" s="17">
        <f>IF($E538="","",IFERROR(INDEX(Produtos!$B$6:$B$305,MATCH($E538,Produtos!$A$6:$A$305,0)),"Código não cadastrado"))</f>
        <v/>
      </c>
      <c r="G538" s="18" t="n"/>
      <c r="H538" s="19">
        <f>IF($E538="","",IFERROR(INDEX(Produtos!$C$6:$C$305,MATCH($E538,Produtos!$A$6:$A$305,0)),0))</f>
        <v/>
      </c>
      <c r="I538" s="17" t="n"/>
      <c r="J538" s="17">
        <f>IF(OR($E538="",D538=""),"",IF(D538=$C$4,"5917","6917"))</f>
        <v/>
      </c>
      <c r="K538" s="18" t="n"/>
      <c r="L538" s="18" t="n"/>
      <c r="M538" s="16" t="n"/>
      <c r="N538" s="18">
        <f>IF(OR($E538="",G538=""),"",G538-N(K538)-N(L538))</f>
        <v/>
      </c>
      <c r="O538" s="19">
        <f>IF(N538="","",N538*H538)</f>
        <v/>
      </c>
      <c r="P538" s="19">
        <f>IF($E538="","",N(K538)*H538)</f>
        <v/>
      </c>
      <c r="Q538" s="17" t="n"/>
      <c r="R538" s="17">
        <f>IF(N538="","",IF(N538&lt;0,"CONFERIR",IF(N538=0,"ACERTADO",IF(M538="","EM CONSIGNAÇÃO",IF(TODAY()&gt;M538,"ACERTO VENCIDO","EM CONSIGNAÇÃO")))))</f>
        <v/>
      </c>
      <c r="S538" s="17" t="n"/>
    </row>
    <row r="539">
      <c r="A539" s="16" t="n"/>
      <c r="B539" s="17" t="n"/>
      <c r="C539" s="17" t="n"/>
      <c r="D539" s="17" t="n"/>
      <c r="E539" s="17" t="n"/>
      <c r="F539" s="17">
        <f>IF($E539="","",IFERROR(INDEX(Produtos!$B$6:$B$305,MATCH($E539,Produtos!$A$6:$A$305,0)),"Código não cadastrado"))</f>
        <v/>
      </c>
      <c r="G539" s="18" t="n"/>
      <c r="H539" s="19">
        <f>IF($E539="","",IFERROR(INDEX(Produtos!$C$6:$C$305,MATCH($E539,Produtos!$A$6:$A$305,0)),0))</f>
        <v/>
      </c>
      <c r="I539" s="17" t="n"/>
      <c r="J539" s="17">
        <f>IF(OR($E539="",D539=""),"",IF(D539=$C$4,"5917","6917"))</f>
        <v/>
      </c>
      <c r="K539" s="18" t="n"/>
      <c r="L539" s="18" t="n"/>
      <c r="M539" s="16" t="n"/>
      <c r="N539" s="18">
        <f>IF(OR($E539="",G539=""),"",G539-N(K539)-N(L539))</f>
        <v/>
      </c>
      <c r="O539" s="19">
        <f>IF(N539="","",N539*H539)</f>
        <v/>
      </c>
      <c r="P539" s="19">
        <f>IF($E539="","",N(K539)*H539)</f>
        <v/>
      </c>
      <c r="Q539" s="17" t="n"/>
      <c r="R539" s="17">
        <f>IF(N539="","",IF(N539&lt;0,"CONFERIR",IF(N539=0,"ACERTADO",IF(M539="","EM CONSIGNAÇÃO",IF(TODAY()&gt;M539,"ACERTO VENCIDO","EM CONSIGNAÇÃO")))))</f>
        <v/>
      </c>
      <c r="S539" s="17" t="n"/>
    </row>
    <row r="540">
      <c r="A540" s="16" t="n"/>
      <c r="B540" s="17" t="n"/>
      <c r="C540" s="17" t="n"/>
      <c r="D540" s="17" t="n"/>
      <c r="E540" s="17" t="n"/>
      <c r="F540" s="17">
        <f>IF($E540="","",IFERROR(INDEX(Produtos!$B$6:$B$305,MATCH($E540,Produtos!$A$6:$A$305,0)),"Código não cadastrado"))</f>
        <v/>
      </c>
      <c r="G540" s="18" t="n"/>
      <c r="H540" s="19">
        <f>IF($E540="","",IFERROR(INDEX(Produtos!$C$6:$C$305,MATCH($E540,Produtos!$A$6:$A$305,0)),0))</f>
        <v/>
      </c>
      <c r="I540" s="17" t="n"/>
      <c r="J540" s="17">
        <f>IF(OR($E540="",D540=""),"",IF(D540=$C$4,"5917","6917"))</f>
        <v/>
      </c>
      <c r="K540" s="18" t="n"/>
      <c r="L540" s="18" t="n"/>
      <c r="M540" s="16" t="n"/>
      <c r="N540" s="18">
        <f>IF(OR($E540="",G540=""),"",G540-N(K540)-N(L540))</f>
        <v/>
      </c>
      <c r="O540" s="19">
        <f>IF(N540="","",N540*H540)</f>
        <v/>
      </c>
      <c r="P540" s="19">
        <f>IF($E540="","",N(K540)*H540)</f>
        <v/>
      </c>
      <c r="Q540" s="17" t="n"/>
      <c r="R540" s="17">
        <f>IF(N540="","",IF(N540&lt;0,"CONFERIR",IF(N540=0,"ACERTADO",IF(M540="","EM CONSIGNAÇÃO",IF(TODAY()&gt;M540,"ACERTO VENCIDO","EM CONSIGNAÇÃO")))))</f>
        <v/>
      </c>
      <c r="S540" s="17" t="n"/>
    </row>
    <row r="541">
      <c r="A541" s="16" t="n"/>
      <c r="B541" s="17" t="n"/>
      <c r="C541" s="17" t="n"/>
      <c r="D541" s="17" t="n"/>
      <c r="E541" s="17" t="n"/>
      <c r="F541" s="17">
        <f>IF($E541="","",IFERROR(INDEX(Produtos!$B$6:$B$305,MATCH($E541,Produtos!$A$6:$A$305,0)),"Código não cadastrado"))</f>
        <v/>
      </c>
      <c r="G541" s="18" t="n"/>
      <c r="H541" s="19">
        <f>IF($E541="","",IFERROR(INDEX(Produtos!$C$6:$C$305,MATCH($E541,Produtos!$A$6:$A$305,0)),0))</f>
        <v/>
      </c>
      <c r="I541" s="17" t="n"/>
      <c r="J541" s="17">
        <f>IF(OR($E541="",D541=""),"",IF(D541=$C$4,"5917","6917"))</f>
        <v/>
      </c>
      <c r="K541" s="18" t="n"/>
      <c r="L541" s="18" t="n"/>
      <c r="M541" s="16" t="n"/>
      <c r="N541" s="18">
        <f>IF(OR($E541="",G541=""),"",G541-N(K541)-N(L541))</f>
        <v/>
      </c>
      <c r="O541" s="19">
        <f>IF(N541="","",N541*H541)</f>
        <v/>
      </c>
      <c r="P541" s="19">
        <f>IF($E541="","",N(K541)*H541)</f>
        <v/>
      </c>
      <c r="Q541" s="17" t="n"/>
      <c r="R541" s="17">
        <f>IF(N541="","",IF(N541&lt;0,"CONFERIR",IF(N541=0,"ACERTADO",IF(M541="","EM CONSIGNAÇÃO",IF(TODAY()&gt;M541,"ACERTO VENCIDO","EM CONSIGNAÇÃO")))))</f>
        <v/>
      </c>
      <c r="S541" s="17" t="n"/>
    </row>
    <row r="542">
      <c r="A542" s="16" t="n"/>
      <c r="B542" s="17" t="n"/>
      <c r="C542" s="17" t="n"/>
      <c r="D542" s="17" t="n"/>
      <c r="E542" s="17" t="n"/>
      <c r="F542" s="17">
        <f>IF($E542="","",IFERROR(INDEX(Produtos!$B$6:$B$305,MATCH($E542,Produtos!$A$6:$A$305,0)),"Código não cadastrado"))</f>
        <v/>
      </c>
      <c r="G542" s="18" t="n"/>
      <c r="H542" s="19">
        <f>IF($E542="","",IFERROR(INDEX(Produtos!$C$6:$C$305,MATCH($E542,Produtos!$A$6:$A$305,0)),0))</f>
        <v/>
      </c>
      <c r="I542" s="17" t="n"/>
      <c r="J542" s="17">
        <f>IF(OR($E542="",D542=""),"",IF(D542=$C$4,"5917","6917"))</f>
        <v/>
      </c>
      <c r="K542" s="18" t="n"/>
      <c r="L542" s="18" t="n"/>
      <c r="M542" s="16" t="n"/>
      <c r="N542" s="18">
        <f>IF(OR($E542="",G542=""),"",G542-N(K542)-N(L542))</f>
        <v/>
      </c>
      <c r="O542" s="19">
        <f>IF(N542="","",N542*H542)</f>
        <v/>
      </c>
      <c r="P542" s="19">
        <f>IF($E542="","",N(K542)*H542)</f>
        <v/>
      </c>
      <c r="Q542" s="17" t="n"/>
      <c r="R542" s="17">
        <f>IF(N542="","",IF(N542&lt;0,"CONFERIR",IF(N542=0,"ACERTADO",IF(M542="","EM CONSIGNAÇÃO",IF(TODAY()&gt;M542,"ACERTO VENCIDO","EM CONSIGNAÇÃO")))))</f>
        <v/>
      </c>
      <c r="S542" s="17" t="n"/>
    </row>
    <row r="543">
      <c r="A543" s="16" t="n"/>
      <c r="B543" s="17" t="n"/>
      <c r="C543" s="17" t="n"/>
      <c r="D543" s="17" t="n"/>
      <c r="E543" s="17" t="n"/>
      <c r="F543" s="17">
        <f>IF($E543="","",IFERROR(INDEX(Produtos!$B$6:$B$305,MATCH($E543,Produtos!$A$6:$A$305,0)),"Código não cadastrado"))</f>
        <v/>
      </c>
      <c r="G543" s="18" t="n"/>
      <c r="H543" s="19">
        <f>IF($E543="","",IFERROR(INDEX(Produtos!$C$6:$C$305,MATCH($E543,Produtos!$A$6:$A$305,0)),0))</f>
        <v/>
      </c>
      <c r="I543" s="17" t="n"/>
      <c r="J543" s="17">
        <f>IF(OR($E543="",D543=""),"",IF(D543=$C$4,"5917","6917"))</f>
        <v/>
      </c>
      <c r="K543" s="18" t="n"/>
      <c r="L543" s="18" t="n"/>
      <c r="M543" s="16" t="n"/>
      <c r="N543" s="18">
        <f>IF(OR($E543="",G543=""),"",G543-N(K543)-N(L543))</f>
        <v/>
      </c>
      <c r="O543" s="19">
        <f>IF(N543="","",N543*H543)</f>
        <v/>
      </c>
      <c r="P543" s="19">
        <f>IF($E543="","",N(K543)*H543)</f>
        <v/>
      </c>
      <c r="Q543" s="17" t="n"/>
      <c r="R543" s="17">
        <f>IF(N543="","",IF(N543&lt;0,"CONFERIR",IF(N543=0,"ACERTADO",IF(M543="","EM CONSIGNAÇÃO",IF(TODAY()&gt;M543,"ACERTO VENCIDO","EM CONSIGNAÇÃO")))))</f>
        <v/>
      </c>
      <c r="S543" s="17" t="n"/>
    </row>
    <row r="544">
      <c r="A544" s="16" t="n"/>
      <c r="B544" s="17" t="n"/>
      <c r="C544" s="17" t="n"/>
      <c r="D544" s="17" t="n"/>
      <c r="E544" s="17" t="n"/>
      <c r="F544" s="17">
        <f>IF($E544="","",IFERROR(INDEX(Produtos!$B$6:$B$305,MATCH($E544,Produtos!$A$6:$A$305,0)),"Código não cadastrado"))</f>
        <v/>
      </c>
      <c r="G544" s="18" t="n"/>
      <c r="H544" s="19">
        <f>IF($E544="","",IFERROR(INDEX(Produtos!$C$6:$C$305,MATCH($E544,Produtos!$A$6:$A$305,0)),0))</f>
        <v/>
      </c>
      <c r="I544" s="17" t="n"/>
      <c r="J544" s="17">
        <f>IF(OR($E544="",D544=""),"",IF(D544=$C$4,"5917","6917"))</f>
        <v/>
      </c>
      <c r="K544" s="18" t="n"/>
      <c r="L544" s="18" t="n"/>
      <c r="M544" s="16" t="n"/>
      <c r="N544" s="18">
        <f>IF(OR($E544="",G544=""),"",G544-N(K544)-N(L544))</f>
        <v/>
      </c>
      <c r="O544" s="19">
        <f>IF(N544="","",N544*H544)</f>
        <v/>
      </c>
      <c r="P544" s="19">
        <f>IF($E544="","",N(K544)*H544)</f>
        <v/>
      </c>
      <c r="Q544" s="17" t="n"/>
      <c r="R544" s="17">
        <f>IF(N544="","",IF(N544&lt;0,"CONFERIR",IF(N544=0,"ACERTADO",IF(M544="","EM CONSIGNAÇÃO",IF(TODAY()&gt;M544,"ACERTO VENCIDO","EM CONSIGNAÇÃO")))))</f>
        <v/>
      </c>
      <c r="S544" s="17" t="n"/>
    </row>
    <row r="545">
      <c r="A545" s="16" t="n"/>
      <c r="B545" s="17" t="n"/>
      <c r="C545" s="17" t="n"/>
      <c r="D545" s="17" t="n"/>
      <c r="E545" s="17" t="n"/>
      <c r="F545" s="17">
        <f>IF($E545="","",IFERROR(INDEX(Produtos!$B$6:$B$305,MATCH($E545,Produtos!$A$6:$A$305,0)),"Código não cadastrado"))</f>
        <v/>
      </c>
      <c r="G545" s="18" t="n"/>
      <c r="H545" s="19">
        <f>IF($E545="","",IFERROR(INDEX(Produtos!$C$6:$C$305,MATCH($E545,Produtos!$A$6:$A$305,0)),0))</f>
        <v/>
      </c>
      <c r="I545" s="17" t="n"/>
      <c r="J545" s="17">
        <f>IF(OR($E545="",D545=""),"",IF(D545=$C$4,"5917","6917"))</f>
        <v/>
      </c>
      <c r="K545" s="18" t="n"/>
      <c r="L545" s="18" t="n"/>
      <c r="M545" s="16" t="n"/>
      <c r="N545" s="18">
        <f>IF(OR($E545="",G545=""),"",G545-N(K545)-N(L545))</f>
        <v/>
      </c>
      <c r="O545" s="19">
        <f>IF(N545="","",N545*H545)</f>
        <v/>
      </c>
      <c r="P545" s="19">
        <f>IF($E545="","",N(K545)*H545)</f>
        <v/>
      </c>
      <c r="Q545" s="17" t="n"/>
      <c r="R545" s="17">
        <f>IF(N545="","",IF(N545&lt;0,"CONFERIR",IF(N545=0,"ACERTADO",IF(M545="","EM CONSIGNAÇÃO",IF(TODAY()&gt;M545,"ACERTO VENCIDO","EM CONSIGNAÇÃO")))))</f>
        <v/>
      </c>
      <c r="S545" s="17" t="n"/>
    </row>
    <row r="546">
      <c r="A546" s="16" t="n"/>
      <c r="B546" s="17" t="n"/>
      <c r="C546" s="17" t="n"/>
      <c r="D546" s="17" t="n"/>
      <c r="E546" s="17" t="n"/>
      <c r="F546" s="17">
        <f>IF($E546="","",IFERROR(INDEX(Produtos!$B$6:$B$305,MATCH($E546,Produtos!$A$6:$A$305,0)),"Código não cadastrado"))</f>
        <v/>
      </c>
      <c r="G546" s="18" t="n"/>
      <c r="H546" s="19">
        <f>IF($E546="","",IFERROR(INDEX(Produtos!$C$6:$C$305,MATCH($E546,Produtos!$A$6:$A$305,0)),0))</f>
        <v/>
      </c>
      <c r="I546" s="17" t="n"/>
      <c r="J546" s="17">
        <f>IF(OR($E546="",D546=""),"",IF(D546=$C$4,"5917","6917"))</f>
        <v/>
      </c>
      <c r="K546" s="18" t="n"/>
      <c r="L546" s="18" t="n"/>
      <c r="M546" s="16" t="n"/>
      <c r="N546" s="18">
        <f>IF(OR($E546="",G546=""),"",G546-N(K546)-N(L546))</f>
        <v/>
      </c>
      <c r="O546" s="19">
        <f>IF(N546="","",N546*H546)</f>
        <v/>
      </c>
      <c r="P546" s="19">
        <f>IF($E546="","",N(K546)*H546)</f>
        <v/>
      </c>
      <c r="Q546" s="17" t="n"/>
      <c r="R546" s="17">
        <f>IF(N546="","",IF(N546&lt;0,"CONFERIR",IF(N546=0,"ACERTADO",IF(M546="","EM CONSIGNAÇÃO",IF(TODAY()&gt;M546,"ACERTO VENCIDO","EM CONSIGNAÇÃO")))))</f>
        <v/>
      </c>
      <c r="S546" s="17" t="n"/>
    </row>
    <row r="547">
      <c r="A547" s="16" t="n"/>
      <c r="B547" s="17" t="n"/>
      <c r="C547" s="17" t="n"/>
      <c r="D547" s="17" t="n"/>
      <c r="E547" s="17" t="n"/>
      <c r="F547" s="17">
        <f>IF($E547="","",IFERROR(INDEX(Produtos!$B$6:$B$305,MATCH($E547,Produtos!$A$6:$A$305,0)),"Código não cadastrado"))</f>
        <v/>
      </c>
      <c r="G547" s="18" t="n"/>
      <c r="H547" s="19">
        <f>IF($E547="","",IFERROR(INDEX(Produtos!$C$6:$C$305,MATCH($E547,Produtos!$A$6:$A$305,0)),0))</f>
        <v/>
      </c>
      <c r="I547" s="17" t="n"/>
      <c r="J547" s="17">
        <f>IF(OR($E547="",D547=""),"",IF(D547=$C$4,"5917","6917"))</f>
        <v/>
      </c>
      <c r="K547" s="18" t="n"/>
      <c r="L547" s="18" t="n"/>
      <c r="M547" s="16" t="n"/>
      <c r="N547" s="18">
        <f>IF(OR($E547="",G547=""),"",G547-N(K547)-N(L547))</f>
        <v/>
      </c>
      <c r="O547" s="19">
        <f>IF(N547="","",N547*H547)</f>
        <v/>
      </c>
      <c r="P547" s="19">
        <f>IF($E547="","",N(K547)*H547)</f>
        <v/>
      </c>
      <c r="Q547" s="17" t="n"/>
      <c r="R547" s="17">
        <f>IF(N547="","",IF(N547&lt;0,"CONFERIR",IF(N547=0,"ACERTADO",IF(M547="","EM CONSIGNAÇÃO",IF(TODAY()&gt;M547,"ACERTO VENCIDO","EM CONSIGNAÇÃO")))))</f>
        <v/>
      </c>
      <c r="S547" s="17" t="n"/>
    </row>
    <row r="548">
      <c r="A548" s="16" t="n"/>
      <c r="B548" s="17" t="n"/>
      <c r="C548" s="17" t="n"/>
      <c r="D548" s="17" t="n"/>
      <c r="E548" s="17" t="n"/>
      <c r="F548" s="17">
        <f>IF($E548="","",IFERROR(INDEX(Produtos!$B$6:$B$305,MATCH($E548,Produtos!$A$6:$A$305,0)),"Código não cadastrado"))</f>
        <v/>
      </c>
      <c r="G548" s="18" t="n"/>
      <c r="H548" s="19">
        <f>IF($E548="","",IFERROR(INDEX(Produtos!$C$6:$C$305,MATCH($E548,Produtos!$A$6:$A$305,0)),0))</f>
        <v/>
      </c>
      <c r="I548" s="17" t="n"/>
      <c r="J548" s="17">
        <f>IF(OR($E548="",D548=""),"",IF(D548=$C$4,"5917","6917"))</f>
        <v/>
      </c>
      <c r="K548" s="18" t="n"/>
      <c r="L548" s="18" t="n"/>
      <c r="M548" s="16" t="n"/>
      <c r="N548" s="18">
        <f>IF(OR($E548="",G548=""),"",G548-N(K548)-N(L548))</f>
        <v/>
      </c>
      <c r="O548" s="19">
        <f>IF(N548="","",N548*H548)</f>
        <v/>
      </c>
      <c r="P548" s="19">
        <f>IF($E548="","",N(K548)*H548)</f>
        <v/>
      </c>
      <c r="Q548" s="17" t="n"/>
      <c r="R548" s="17">
        <f>IF(N548="","",IF(N548&lt;0,"CONFERIR",IF(N548=0,"ACERTADO",IF(M548="","EM CONSIGNAÇÃO",IF(TODAY()&gt;M548,"ACERTO VENCIDO","EM CONSIGNAÇÃO")))))</f>
        <v/>
      </c>
      <c r="S548" s="17" t="n"/>
    </row>
    <row r="549">
      <c r="A549" s="16" t="n"/>
      <c r="B549" s="17" t="n"/>
      <c r="C549" s="17" t="n"/>
      <c r="D549" s="17" t="n"/>
      <c r="E549" s="17" t="n"/>
      <c r="F549" s="17">
        <f>IF($E549="","",IFERROR(INDEX(Produtos!$B$6:$B$305,MATCH($E549,Produtos!$A$6:$A$305,0)),"Código não cadastrado"))</f>
        <v/>
      </c>
      <c r="G549" s="18" t="n"/>
      <c r="H549" s="19">
        <f>IF($E549="","",IFERROR(INDEX(Produtos!$C$6:$C$305,MATCH($E549,Produtos!$A$6:$A$305,0)),0))</f>
        <v/>
      </c>
      <c r="I549" s="17" t="n"/>
      <c r="J549" s="17">
        <f>IF(OR($E549="",D549=""),"",IF(D549=$C$4,"5917","6917"))</f>
        <v/>
      </c>
      <c r="K549" s="18" t="n"/>
      <c r="L549" s="18" t="n"/>
      <c r="M549" s="16" t="n"/>
      <c r="N549" s="18">
        <f>IF(OR($E549="",G549=""),"",G549-N(K549)-N(L549))</f>
        <v/>
      </c>
      <c r="O549" s="19">
        <f>IF(N549="","",N549*H549)</f>
        <v/>
      </c>
      <c r="P549" s="19">
        <f>IF($E549="","",N(K549)*H549)</f>
        <v/>
      </c>
      <c r="Q549" s="17" t="n"/>
      <c r="R549" s="17">
        <f>IF(N549="","",IF(N549&lt;0,"CONFERIR",IF(N549=0,"ACERTADO",IF(M549="","EM CONSIGNAÇÃO",IF(TODAY()&gt;M549,"ACERTO VENCIDO","EM CONSIGNAÇÃO")))))</f>
        <v/>
      </c>
      <c r="S549" s="17" t="n"/>
    </row>
    <row r="550">
      <c r="A550" s="16" t="n"/>
      <c r="B550" s="17" t="n"/>
      <c r="C550" s="17" t="n"/>
      <c r="D550" s="17" t="n"/>
      <c r="E550" s="17" t="n"/>
      <c r="F550" s="17">
        <f>IF($E550="","",IFERROR(INDEX(Produtos!$B$6:$B$305,MATCH($E550,Produtos!$A$6:$A$305,0)),"Código não cadastrado"))</f>
        <v/>
      </c>
      <c r="G550" s="18" t="n"/>
      <c r="H550" s="19">
        <f>IF($E550="","",IFERROR(INDEX(Produtos!$C$6:$C$305,MATCH($E550,Produtos!$A$6:$A$305,0)),0))</f>
        <v/>
      </c>
      <c r="I550" s="17" t="n"/>
      <c r="J550" s="17">
        <f>IF(OR($E550="",D550=""),"",IF(D550=$C$4,"5917","6917"))</f>
        <v/>
      </c>
      <c r="K550" s="18" t="n"/>
      <c r="L550" s="18" t="n"/>
      <c r="M550" s="16" t="n"/>
      <c r="N550" s="18">
        <f>IF(OR($E550="",G550=""),"",G550-N(K550)-N(L550))</f>
        <v/>
      </c>
      <c r="O550" s="19">
        <f>IF(N550="","",N550*H550)</f>
        <v/>
      </c>
      <c r="P550" s="19">
        <f>IF($E550="","",N(K550)*H550)</f>
        <v/>
      </c>
      <c r="Q550" s="17" t="n"/>
      <c r="R550" s="17">
        <f>IF(N550="","",IF(N550&lt;0,"CONFERIR",IF(N550=0,"ACERTADO",IF(M550="","EM CONSIGNAÇÃO",IF(TODAY()&gt;M550,"ACERTO VENCIDO","EM CONSIGNAÇÃO")))))</f>
        <v/>
      </c>
      <c r="S550" s="17" t="n"/>
    </row>
    <row r="551">
      <c r="A551" s="16" t="n"/>
      <c r="B551" s="17" t="n"/>
      <c r="C551" s="17" t="n"/>
      <c r="D551" s="17" t="n"/>
      <c r="E551" s="17" t="n"/>
      <c r="F551" s="17">
        <f>IF($E551="","",IFERROR(INDEX(Produtos!$B$6:$B$305,MATCH($E551,Produtos!$A$6:$A$305,0)),"Código não cadastrado"))</f>
        <v/>
      </c>
      <c r="G551" s="18" t="n"/>
      <c r="H551" s="19">
        <f>IF($E551="","",IFERROR(INDEX(Produtos!$C$6:$C$305,MATCH($E551,Produtos!$A$6:$A$305,0)),0))</f>
        <v/>
      </c>
      <c r="I551" s="17" t="n"/>
      <c r="J551" s="17">
        <f>IF(OR($E551="",D551=""),"",IF(D551=$C$4,"5917","6917"))</f>
        <v/>
      </c>
      <c r="K551" s="18" t="n"/>
      <c r="L551" s="18" t="n"/>
      <c r="M551" s="16" t="n"/>
      <c r="N551" s="18">
        <f>IF(OR($E551="",G551=""),"",G551-N(K551)-N(L551))</f>
        <v/>
      </c>
      <c r="O551" s="19">
        <f>IF(N551="","",N551*H551)</f>
        <v/>
      </c>
      <c r="P551" s="19">
        <f>IF($E551="","",N(K551)*H551)</f>
        <v/>
      </c>
      <c r="Q551" s="17" t="n"/>
      <c r="R551" s="17">
        <f>IF(N551="","",IF(N551&lt;0,"CONFERIR",IF(N551=0,"ACERTADO",IF(M551="","EM CONSIGNAÇÃO",IF(TODAY()&gt;M551,"ACERTO VENCIDO","EM CONSIGNAÇÃO")))))</f>
        <v/>
      </c>
      <c r="S551" s="17" t="n"/>
    </row>
    <row r="552">
      <c r="A552" s="16" t="n"/>
      <c r="B552" s="17" t="n"/>
      <c r="C552" s="17" t="n"/>
      <c r="D552" s="17" t="n"/>
      <c r="E552" s="17" t="n"/>
      <c r="F552" s="17">
        <f>IF($E552="","",IFERROR(INDEX(Produtos!$B$6:$B$305,MATCH($E552,Produtos!$A$6:$A$305,0)),"Código não cadastrado"))</f>
        <v/>
      </c>
      <c r="G552" s="18" t="n"/>
      <c r="H552" s="19">
        <f>IF($E552="","",IFERROR(INDEX(Produtos!$C$6:$C$305,MATCH($E552,Produtos!$A$6:$A$305,0)),0))</f>
        <v/>
      </c>
      <c r="I552" s="17" t="n"/>
      <c r="J552" s="17">
        <f>IF(OR($E552="",D552=""),"",IF(D552=$C$4,"5917","6917"))</f>
        <v/>
      </c>
      <c r="K552" s="18" t="n"/>
      <c r="L552" s="18" t="n"/>
      <c r="M552" s="16" t="n"/>
      <c r="N552" s="18">
        <f>IF(OR($E552="",G552=""),"",G552-N(K552)-N(L552))</f>
        <v/>
      </c>
      <c r="O552" s="19">
        <f>IF(N552="","",N552*H552)</f>
        <v/>
      </c>
      <c r="P552" s="19">
        <f>IF($E552="","",N(K552)*H552)</f>
        <v/>
      </c>
      <c r="Q552" s="17" t="n"/>
      <c r="R552" s="17">
        <f>IF(N552="","",IF(N552&lt;0,"CONFERIR",IF(N552=0,"ACERTADO",IF(M552="","EM CONSIGNAÇÃO",IF(TODAY()&gt;M552,"ACERTO VENCIDO","EM CONSIGNAÇÃO")))))</f>
        <v/>
      </c>
      <c r="S552" s="17" t="n"/>
    </row>
    <row r="553">
      <c r="A553" s="16" t="n"/>
      <c r="B553" s="17" t="n"/>
      <c r="C553" s="17" t="n"/>
      <c r="D553" s="17" t="n"/>
      <c r="E553" s="17" t="n"/>
      <c r="F553" s="17">
        <f>IF($E553="","",IFERROR(INDEX(Produtos!$B$6:$B$305,MATCH($E553,Produtos!$A$6:$A$305,0)),"Código não cadastrado"))</f>
        <v/>
      </c>
      <c r="G553" s="18" t="n"/>
      <c r="H553" s="19">
        <f>IF($E553="","",IFERROR(INDEX(Produtos!$C$6:$C$305,MATCH($E553,Produtos!$A$6:$A$305,0)),0))</f>
        <v/>
      </c>
      <c r="I553" s="17" t="n"/>
      <c r="J553" s="17">
        <f>IF(OR($E553="",D553=""),"",IF(D553=$C$4,"5917","6917"))</f>
        <v/>
      </c>
      <c r="K553" s="18" t="n"/>
      <c r="L553" s="18" t="n"/>
      <c r="M553" s="16" t="n"/>
      <c r="N553" s="18">
        <f>IF(OR($E553="",G553=""),"",G553-N(K553)-N(L553))</f>
        <v/>
      </c>
      <c r="O553" s="19">
        <f>IF(N553="","",N553*H553)</f>
        <v/>
      </c>
      <c r="P553" s="19">
        <f>IF($E553="","",N(K553)*H553)</f>
        <v/>
      </c>
      <c r="Q553" s="17" t="n"/>
      <c r="R553" s="17">
        <f>IF(N553="","",IF(N553&lt;0,"CONFERIR",IF(N553=0,"ACERTADO",IF(M553="","EM CONSIGNAÇÃO",IF(TODAY()&gt;M553,"ACERTO VENCIDO","EM CONSIGNAÇÃO")))))</f>
        <v/>
      </c>
      <c r="S553" s="17" t="n"/>
    </row>
    <row r="554">
      <c r="A554" s="16" t="n"/>
      <c r="B554" s="17" t="n"/>
      <c r="C554" s="17" t="n"/>
      <c r="D554" s="17" t="n"/>
      <c r="E554" s="17" t="n"/>
      <c r="F554" s="17">
        <f>IF($E554="","",IFERROR(INDEX(Produtos!$B$6:$B$305,MATCH($E554,Produtos!$A$6:$A$305,0)),"Código não cadastrado"))</f>
        <v/>
      </c>
      <c r="G554" s="18" t="n"/>
      <c r="H554" s="19">
        <f>IF($E554="","",IFERROR(INDEX(Produtos!$C$6:$C$305,MATCH($E554,Produtos!$A$6:$A$305,0)),0))</f>
        <v/>
      </c>
      <c r="I554" s="17" t="n"/>
      <c r="J554" s="17">
        <f>IF(OR($E554="",D554=""),"",IF(D554=$C$4,"5917","6917"))</f>
        <v/>
      </c>
      <c r="K554" s="18" t="n"/>
      <c r="L554" s="18" t="n"/>
      <c r="M554" s="16" t="n"/>
      <c r="N554" s="18">
        <f>IF(OR($E554="",G554=""),"",G554-N(K554)-N(L554))</f>
        <v/>
      </c>
      <c r="O554" s="19">
        <f>IF(N554="","",N554*H554)</f>
        <v/>
      </c>
      <c r="P554" s="19">
        <f>IF($E554="","",N(K554)*H554)</f>
        <v/>
      </c>
      <c r="Q554" s="17" t="n"/>
      <c r="R554" s="17">
        <f>IF(N554="","",IF(N554&lt;0,"CONFERIR",IF(N554=0,"ACERTADO",IF(M554="","EM CONSIGNAÇÃO",IF(TODAY()&gt;M554,"ACERTO VENCIDO","EM CONSIGNAÇÃO")))))</f>
        <v/>
      </c>
      <c r="S554" s="17" t="n"/>
    </row>
    <row r="555">
      <c r="A555" s="16" t="n"/>
      <c r="B555" s="17" t="n"/>
      <c r="C555" s="17" t="n"/>
      <c r="D555" s="17" t="n"/>
      <c r="E555" s="17" t="n"/>
      <c r="F555" s="17">
        <f>IF($E555="","",IFERROR(INDEX(Produtos!$B$6:$B$305,MATCH($E555,Produtos!$A$6:$A$305,0)),"Código não cadastrado"))</f>
        <v/>
      </c>
      <c r="G555" s="18" t="n"/>
      <c r="H555" s="19">
        <f>IF($E555="","",IFERROR(INDEX(Produtos!$C$6:$C$305,MATCH($E555,Produtos!$A$6:$A$305,0)),0))</f>
        <v/>
      </c>
      <c r="I555" s="17" t="n"/>
      <c r="J555" s="17">
        <f>IF(OR($E555="",D555=""),"",IF(D555=$C$4,"5917","6917"))</f>
        <v/>
      </c>
      <c r="K555" s="18" t="n"/>
      <c r="L555" s="18" t="n"/>
      <c r="M555" s="16" t="n"/>
      <c r="N555" s="18">
        <f>IF(OR($E555="",G555=""),"",G555-N(K555)-N(L555))</f>
        <v/>
      </c>
      <c r="O555" s="19">
        <f>IF(N555="","",N555*H555)</f>
        <v/>
      </c>
      <c r="P555" s="19">
        <f>IF($E555="","",N(K555)*H555)</f>
        <v/>
      </c>
      <c r="Q555" s="17" t="n"/>
      <c r="R555" s="17">
        <f>IF(N555="","",IF(N555&lt;0,"CONFERIR",IF(N555=0,"ACERTADO",IF(M555="","EM CONSIGNAÇÃO",IF(TODAY()&gt;M555,"ACERTO VENCIDO","EM CONSIGNAÇÃO")))))</f>
        <v/>
      </c>
      <c r="S555" s="17" t="n"/>
    </row>
    <row r="556">
      <c r="A556" s="16" t="n"/>
      <c r="B556" s="17" t="n"/>
      <c r="C556" s="17" t="n"/>
      <c r="D556" s="17" t="n"/>
      <c r="E556" s="17" t="n"/>
      <c r="F556" s="17">
        <f>IF($E556="","",IFERROR(INDEX(Produtos!$B$6:$B$305,MATCH($E556,Produtos!$A$6:$A$305,0)),"Código não cadastrado"))</f>
        <v/>
      </c>
      <c r="G556" s="18" t="n"/>
      <c r="H556" s="19">
        <f>IF($E556="","",IFERROR(INDEX(Produtos!$C$6:$C$305,MATCH($E556,Produtos!$A$6:$A$305,0)),0))</f>
        <v/>
      </c>
      <c r="I556" s="17" t="n"/>
      <c r="J556" s="17">
        <f>IF(OR($E556="",D556=""),"",IF(D556=$C$4,"5917","6917"))</f>
        <v/>
      </c>
      <c r="K556" s="18" t="n"/>
      <c r="L556" s="18" t="n"/>
      <c r="M556" s="16" t="n"/>
      <c r="N556" s="18">
        <f>IF(OR($E556="",G556=""),"",G556-N(K556)-N(L556))</f>
        <v/>
      </c>
      <c r="O556" s="19">
        <f>IF(N556="","",N556*H556)</f>
        <v/>
      </c>
      <c r="P556" s="19">
        <f>IF($E556="","",N(K556)*H556)</f>
        <v/>
      </c>
      <c r="Q556" s="17" t="n"/>
      <c r="R556" s="17">
        <f>IF(N556="","",IF(N556&lt;0,"CONFERIR",IF(N556=0,"ACERTADO",IF(M556="","EM CONSIGNAÇÃO",IF(TODAY()&gt;M556,"ACERTO VENCIDO","EM CONSIGNAÇÃO")))))</f>
        <v/>
      </c>
      <c r="S556" s="17" t="n"/>
    </row>
    <row r="557">
      <c r="A557" s="16" t="n"/>
      <c r="B557" s="17" t="n"/>
      <c r="C557" s="17" t="n"/>
      <c r="D557" s="17" t="n"/>
      <c r="E557" s="17" t="n"/>
      <c r="F557" s="17">
        <f>IF($E557="","",IFERROR(INDEX(Produtos!$B$6:$B$305,MATCH($E557,Produtos!$A$6:$A$305,0)),"Código não cadastrado"))</f>
        <v/>
      </c>
      <c r="G557" s="18" t="n"/>
      <c r="H557" s="19">
        <f>IF($E557="","",IFERROR(INDEX(Produtos!$C$6:$C$305,MATCH($E557,Produtos!$A$6:$A$305,0)),0))</f>
        <v/>
      </c>
      <c r="I557" s="17" t="n"/>
      <c r="J557" s="17">
        <f>IF(OR($E557="",D557=""),"",IF(D557=$C$4,"5917","6917"))</f>
        <v/>
      </c>
      <c r="K557" s="18" t="n"/>
      <c r="L557" s="18" t="n"/>
      <c r="M557" s="16" t="n"/>
      <c r="N557" s="18">
        <f>IF(OR($E557="",G557=""),"",G557-N(K557)-N(L557))</f>
        <v/>
      </c>
      <c r="O557" s="19">
        <f>IF(N557="","",N557*H557)</f>
        <v/>
      </c>
      <c r="P557" s="19">
        <f>IF($E557="","",N(K557)*H557)</f>
        <v/>
      </c>
      <c r="Q557" s="17" t="n"/>
      <c r="R557" s="17">
        <f>IF(N557="","",IF(N557&lt;0,"CONFERIR",IF(N557=0,"ACERTADO",IF(M557="","EM CONSIGNAÇÃO",IF(TODAY()&gt;M557,"ACERTO VENCIDO","EM CONSIGNAÇÃO")))))</f>
        <v/>
      </c>
      <c r="S557" s="17" t="n"/>
    </row>
    <row r="558">
      <c r="A558" s="16" t="n"/>
      <c r="B558" s="17" t="n"/>
      <c r="C558" s="17" t="n"/>
      <c r="D558" s="17" t="n"/>
      <c r="E558" s="17" t="n"/>
      <c r="F558" s="17">
        <f>IF($E558="","",IFERROR(INDEX(Produtos!$B$6:$B$305,MATCH($E558,Produtos!$A$6:$A$305,0)),"Código não cadastrado"))</f>
        <v/>
      </c>
      <c r="G558" s="18" t="n"/>
      <c r="H558" s="19">
        <f>IF($E558="","",IFERROR(INDEX(Produtos!$C$6:$C$305,MATCH($E558,Produtos!$A$6:$A$305,0)),0))</f>
        <v/>
      </c>
      <c r="I558" s="17" t="n"/>
      <c r="J558" s="17">
        <f>IF(OR($E558="",D558=""),"",IF(D558=$C$4,"5917","6917"))</f>
        <v/>
      </c>
      <c r="K558" s="18" t="n"/>
      <c r="L558" s="18" t="n"/>
      <c r="M558" s="16" t="n"/>
      <c r="N558" s="18">
        <f>IF(OR($E558="",G558=""),"",G558-N(K558)-N(L558))</f>
        <v/>
      </c>
      <c r="O558" s="19">
        <f>IF(N558="","",N558*H558)</f>
        <v/>
      </c>
      <c r="P558" s="19">
        <f>IF($E558="","",N(K558)*H558)</f>
        <v/>
      </c>
      <c r="Q558" s="17" t="n"/>
      <c r="R558" s="17">
        <f>IF(N558="","",IF(N558&lt;0,"CONFERIR",IF(N558=0,"ACERTADO",IF(M558="","EM CONSIGNAÇÃO",IF(TODAY()&gt;M558,"ACERTO VENCIDO","EM CONSIGNAÇÃO")))))</f>
        <v/>
      </c>
      <c r="S558" s="17" t="n"/>
    </row>
    <row r="559">
      <c r="A559" s="16" t="n"/>
      <c r="B559" s="17" t="n"/>
      <c r="C559" s="17" t="n"/>
      <c r="D559" s="17" t="n"/>
      <c r="E559" s="17" t="n"/>
      <c r="F559" s="17">
        <f>IF($E559="","",IFERROR(INDEX(Produtos!$B$6:$B$305,MATCH($E559,Produtos!$A$6:$A$305,0)),"Código não cadastrado"))</f>
        <v/>
      </c>
      <c r="G559" s="18" t="n"/>
      <c r="H559" s="19">
        <f>IF($E559="","",IFERROR(INDEX(Produtos!$C$6:$C$305,MATCH($E559,Produtos!$A$6:$A$305,0)),0))</f>
        <v/>
      </c>
      <c r="I559" s="17" t="n"/>
      <c r="J559" s="17">
        <f>IF(OR($E559="",D559=""),"",IF(D559=$C$4,"5917","6917"))</f>
        <v/>
      </c>
      <c r="K559" s="18" t="n"/>
      <c r="L559" s="18" t="n"/>
      <c r="M559" s="16" t="n"/>
      <c r="N559" s="18">
        <f>IF(OR($E559="",G559=""),"",G559-N(K559)-N(L559))</f>
        <v/>
      </c>
      <c r="O559" s="19">
        <f>IF(N559="","",N559*H559)</f>
        <v/>
      </c>
      <c r="P559" s="19">
        <f>IF($E559="","",N(K559)*H559)</f>
        <v/>
      </c>
      <c r="Q559" s="17" t="n"/>
      <c r="R559" s="17">
        <f>IF(N559="","",IF(N559&lt;0,"CONFERIR",IF(N559=0,"ACERTADO",IF(M559="","EM CONSIGNAÇÃO",IF(TODAY()&gt;M559,"ACERTO VENCIDO","EM CONSIGNAÇÃO")))))</f>
        <v/>
      </c>
      <c r="S559" s="17" t="n"/>
    </row>
    <row r="560">
      <c r="A560" s="16" t="n"/>
      <c r="B560" s="17" t="n"/>
      <c r="C560" s="17" t="n"/>
      <c r="D560" s="17" t="n"/>
      <c r="E560" s="17" t="n"/>
      <c r="F560" s="17">
        <f>IF($E560="","",IFERROR(INDEX(Produtos!$B$6:$B$305,MATCH($E560,Produtos!$A$6:$A$305,0)),"Código não cadastrado"))</f>
        <v/>
      </c>
      <c r="G560" s="18" t="n"/>
      <c r="H560" s="19">
        <f>IF($E560="","",IFERROR(INDEX(Produtos!$C$6:$C$305,MATCH($E560,Produtos!$A$6:$A$305,0)),0))</f>
        <v/>
      </c>
      <c r="I560" s="17" t="n"/>
      <c r="J560" s="17">
        <f>IF(OR($E560="",D560=""),"",IF(D560=$C$4,"5917","6917"))</f>
        <v/>
      </c>
      <c r="K560" s="18" t="n"/>
      <c r="L560" s="18" t="n"/>
      <c r="M560" s="16" t="n"/>
      <c r="N560" s="18">
        <f>IF(OR($E560="",G560=""),"",G560-N(K560)-N(L560))</f>
        <v/>
      </c>
      <c r="O560" s="19">
        <f>IF(N560="","",N560*H560)</f>
        <v/>
      </c>
      <c r="P560" s="19">
        <f>IF($E560="","",N(K560)*H560)</f>
        <v/>
      </c>
      <c r="Q560" s="17" t="n"/>
      <c r="R560" s="17">
        <f>IF(N560="","",IF(N560&lt;0,"CONFERIR",IF(N560=0,"ACERTADO",IF(M560="","EM CONSIGNAÇÃO",IF(TODAY()&gt;M560,"ACERTO VENCIDO","EM CONSIGNAÇÃO")))))</f>
        <v/>
      </c>
      <c r="S560" s="17" t="n"/>
    </row>
    <row r="561">
      <c r="A561" s="16" t="n"/>
      <c r="B561" s="17" t="n"/>
      <c r="C561" s="17" t="n"/>
      <c r="D561" s="17" t="n"/>
      <c r="E561" s="17" t="n"/>
      <c r="F561" s="17">
        <f>IF($E561="","",IFERROR(INDEX(Produtos!$B$6:$B$305,MATCH($E561,Produtos!$A$6:$A$305,0)),"Código não cadastrado"))</f>
        <v/>
      </c>
      <c r="G561" s="18" t="n"/>
      <c r="H561" s="19">
        <f>IF($E561="","",IFERROR(INDEX(Produtos!$C$6:$C$305,MATCH($E561,Produtos!$A$6:$A$305,0)),0))</f>
        <v/>
      </c>
      <c r="I561" s="17" t="n"/>
      <c r="J561" s="17">
        <f>IF(OR($E561="",D561=""),"",IF(D561=$C$4,"5917","6917"))</f>
        <v/>
      </c>
      <c r="K561" s="18" t="n"/>
      <c r="L561" s="18" t="n"/>
      <c r="M561" s="16" t="n"/>
      <c r="N561" s="18">
        <f>IF(OR($E561="",G561=""),"",G561-N(K561)-N(L561))</f>
        <v/>
      </c>
      <c r="O561" s="19">
        <f>IF(N561="","",N561*H561)</f>
        <v/>
      </c>
      <c r="P561" s="19">
        <f>IF($E561="","",N(K561)*H561)</f>
        <v/>
      </c>
      <c r="Q561" s="17" t="n"/>
      <c r="R561" s="17">
        <f>IF(N561="","",IF(N561&lt;0,"CONFERIR",IF(N561=0,"ACERTADO",IF(M561="","EM CONSIGNAÇÃO",IF(TODAY()&gt;M561,"ACERTO VENCIDO","EM CONSIGNAÇÃO")))))</f>
        <v/>
      </c>
      <c r="S561" s="17" t="n"/>
    </row>
    <row r="562">
      <c r="A562" s="16" t="n"/>
      <c r="B562" s="17" t="n"/>
      <c r="C562" s="17" t="n"/>
      <c r="D562" s="17" t="n"/>
      <c r="E562" s="17" t="n"/>
      <c r="F562" s="17">
        <f>IF($E562="","",IFERROR(INDEX(Produtos!$B$6:$B$305,MATCH($E562,Produtos!$A$6:$A$305,0)),"Código não cadastrado"))</f>
        <v/>
      </c>
      <c r="G562" s="18" t="n"/>
      <c r="H562" s="19">
        <f>IF($E562="","",IFERROR(INDEX(Produtos!$C$6:$C$305,MATCH($E562,Produtos!$A$6:$A$305,0)),0))</f>
        <v/>
      </c>
      <c r="I562" s="17" t="n"/>
      <c r="J562" s="17">
        <f>IF(OR($E562="",D562=""),"",IF(D562=$C$4,"5917","6917"))</f>
        <v/>
      </c>
      <c r="K562" s="18" t="n"/>
      <c r="L562" s="18" t="n"/>
      <c r="M562" s="16" t="n"/>
      <c r="N562" s="18">
        <f>IF(OR($E562="",G562=""),"",G562-N(K562)-N(L562))</f>
        <v/>
      </c>
      <c r="O562" s="19">
        <f>IF(N562="","",N562*H562)</f>
        <v/>
      </c>
      <c r="P562" s="19">
        <f>IF($E562="","",N(K562)*H562)</f>
        <v/>
      </c>
      <c r="Q562" s="17" t="n"/>
      <c r="R562" s="17">
        <f>IF(N562="","",IF(N562&lt;0,"CONFERIR",IF(N562=0,"ACERTADO",IF(M562="","EM CONSIGNAÇÃO",IF(TODAY()&gt;M562,"ACERTO VENCIDO","EM CONSIGNAÇÃO")))))</f>
        <v/>
      </c>
      <c r="S562" s="17" t="n"/>
    </row>
    <row r="563">
      <c r="A563" s="16" t="n"/>
      <c r="B563" s="17" t="n"/>
      <c r="C563" s="17" t="n"/>
      <c r="D563" s="17" t="n"/>
      <c r="E563" s="17" t="n"/>
      <c r="F563" s="17">
        <f>IF($E563="","",IFERROR(INDEX(Produtos!$B$6:$B$305,MATCH($E563,Produtos!$A$6:$A$305,0)),"Código não cadastrado"))</f>
        <v/>
      </c>
      <c r="G563" s="18" t="n"/>
      <c r="H563" s="19">
        <f>IF($E563="","",IFERROR(INDEX(Produtos!$C$6:$C$305,MATCH($E563,Produtos!$A$6:$A$305,0)),0))</f>
        <v/>
      </c>
      <c r="I563" s="17" t="n"/>
      <c r="J563" s="17">
        <f>IF(OR($E563="",D563=""),"",IF(D563=$C$4,"5917","6917"))</f>
        <v/>
      </c>
      <c r="K563" s="18" t="n"/>
      <c r="L563" s="18" t="n"/>
      <c r="M563" s="16" t="n"/>
      <c r="N563" s="18">
        <f>IF(OR($E563="",G563=""),"",G563-N(K563)-N(L563))</f>
        <v/>
      </c>
      <c r="O563" s="19">
        <f>IF(N563="","",N563*H563)</f>
        <v/>
      </c>
      <c r="P563" s="19">
        <f>IF($E563="","",N(K563)*H563)</f>
        <v/>
      </c>
      <c r="Q563" s="17" t="n"/>
      <c r="R563" s="17">
        <f>IF(N563="","",IF(N563&lt;0,"CONFERIR",IF(N563=0,"ACERTADO",IF(M563="","EM CONSIGNAÇÃO",IF(TODAY()&gt;M563,"ACERTO VENCIDO","EM CONSIGNAÇÃO")))))</f>
        <v/>
      </c>
      <c r="S563" s="17" t="n"/>
    </row>
    <row r="564">
      <c r="A564" s="16" t="n"/>
      <c r="B564" s="17" t="n"/>
      <c r="C564" s="17" t="n"/>
      <c r="D564" s="17" t="n"/>
      <c r="E564" s="17" t="n"/>
      <c r="F564" s="17">
        <f>IF($E564="","",IFERROR(INDEX(Produtos!$B$6:$B$305,MATCH($E564,Produtos!$A$6:$A$305,0)),"Código não cadastrado"))</f>
        <v/>
      </c>
      <c r="G564" s="18" t="n"/>
      <c r="H564" s="19">
        <f>IF($E564="","",IFERROR(INDEX(Produtos!$C$6:$C$305,MATCH($E564,Produtos!$A$6:$A$305,0)),0))</f>
        <v/>
      </c>
      <c r="I564" s="17" t="n"/>
      <c r="J564" s="17">
        <f>IF(OR($E564="",D564=""),"",IF(D564=$C$4,"5917","6917"))</f>
        <v/>
      </c>
      <c r="K564" s="18" t="n"/>
      <c r="L564" s="18" t="n"/>
      <c r="M564" s="16" t="n"/>
      <c r="N564" s="18">
        <f>IF(OR($E564="",G564=""),"",G564-N(K564)-N(L564))</f>
        <v/>
      </c>
      <c r="O564" s="19">
        <f>IF(N564="","",N564*H564)</f>
        <v/>
      </c>
      <c r="P564" s="19">
        <f>IF($E564="","",N(K564)*H564)</f>
        <v/>
      </c>
      <c r="Q564" s="17" t="n"/>
      <c r="R564" s="17">
        <f>IF(N564="","",IF(N564&lt;0,"CONFERIR",IF(N564=0,"ACERTADO",IF(M564="","EM CONSIGNAÇÃO",IF(TODAY()&gt;M564,"ACERTO VENCIDO","EM CONSIGNAÇÃO")))))</f>
        <v/>
      </c>
      <c r="S564" s="17" t="n"/>
    </row>
    <row r="565">
      <c r="A565" s="16" t="n"/>
      <c r="B565" s="17" t="n"/>
      <c r="C565" s="17" t="n"/>
      <c r="D565" s="17" t="n"/>
      <c r="E565" s="17" t="n"/>
      <c r="F565" s="17">
        <f>IF($E565="","",IFERROR(INDEX(Produtos!$B$6:$B$305,MATCH($E565,Produtos!$A$6:$A$305,0)),"Código não cadastrado"))</f>
        <v/>
      </c>
      <c r="G565" s="18" t="n"/>
      <c r="H565" s="19">
        <f>IF($E565="","",IFERROR(INDEX(Produtos!$C$6:$C$305,MATCH($E565,Produtos!$A$6:$A$305,0)),0))</f>
        <v/>
      </c>
      <c r="I565" s="17" t="n"/>
      <c r="J565" s="17">
        <f>IF(OR($E565="",D565=""),"",IF(D565=$C$4,"5917","6917"))</f>
        <v/>
      </c>
      <c r="K565" s="18" t="n"/>
      <c r="L565" s="18" t="n"/>
      <c r="M565" s="16" t="n"/>
      <c r="N565" s="18">
        <f>IF(OR($E565="",G565=""),"",G565-N(K565)-N(L565))</f>
        <v/>
      </c>
      <c r="O565" s="19">
        <f>IF(N565="","",N565*H565)</f>
        <v/>
      </c>
      <c r="P565" s="19">
        <f>IF($E565="","",N(K565)*H565)</f>
        <v/>
      </c>
      <c r="Q565" s="17" t="n"/>
      <c r="R565" s="17">
        <f>IF(N565="","",IF(N565&lt;0,"CONFERIR",IF(N565=0,"ACERTADO",IF(M565="","EM CONSIGNAÇÃO",IF(TODAY()&gt;M565,"ACERTO VENCIDO","EM CONSIGNAÇÃO")))))</f>
        <v/>
      </c>
      <c r="S565" s="17" t="n"/>
    </row>
    <row r="566">
      <c r="A566" s="16" t="n"/>
      <c r="B566" s="17" t="n"/>
      <c r="C566" s="17" t="n"/>
      <c r="D566" s="17" t="n"/>
      <c r="E566" s="17" t="n"/>
      <c r="F566" s="17">
        <f>IF($E566="","",IFERROR(INDEX(Produtos!$B$6:$B$305,MATCH($E566,Produtos!$A$6:$A$305,0)),"Código não cadastrado"))</f>
        <v/>
      </c>
      <c r="G566" s="18" t="n"/>
      <c r="H566" s="19">
        <f>IF($E566="","",IFERROR(INDEX(Produtos!$C$6:$C$305,MATCH($E566,Produtos!$A$6:$A$305,0)),0))</f>
        <v/>
      </c>
      <c r="I566" s="17" t="n"/>
      <c r="J566" s="17">
        <f>IF(OR($E566="",D566=""),"",IF(D566=$C$4,"5917","6917"))</f>
        <v/>
      </c>
      <c r="K566" s="18" t="n"/>
      <c r="L566" s="18" t="n"/>
      <c r="M566" s="16" t="n"/>
      <c r="N566" s="18">
        <f>IF(OR($E566="",G566=""),"",G566-N(K566)-N(L566))</f>
        <v/>
      </c>
      <c r="O566" s="19">
        <f>IF(N566="","",N566*H566)</f>
        <v/>
      </c>
      <c r="P566" s="19">
        <f>IF($E566="","",N(K566)*H566)</f>
        <v/>
      </c>
      <c r="Q566" s="17" t="n"/>
      <c r="R566" s="17">
        <f>IF(N566="","",IF(N566&lt;0,"CONFERIR",IF(N566=0,"ACERTADO",IF(M566="","EM CONSIGNAÇÃO",IF(TODAY()&gt;M566,"ACERTO VENCIDO","EM CONSIGNAÇÃO")))))</f>
        <v/>
      </c>
      <c r="S566" s="17" t="n"/>
    </row>
    <row r="567">
      <c r="A567" s="16" t="n"/>
      <c r="B567" s="17" t="n"/>
      <c r="C567" s="17" t="n"/>
      <c r="D567" s="17" t="n"/>
      <c r="E567" s="17" t="n"/>
      <c r="F567" s="17">
        <f>IF($E567="","",IFERROR(INDEX(Produtos!$B$6:$B$305,MATCH($E567,Produtos!$A$6:$A$305,0)),"Código não cadastrado"))</f>
        <v/>
      </c>
      <c r="G567" s="18" t="n"/>
      <c r="H567" s="19">
        <f>IF($E567="","",IFERROR(INDEX(Produtos!$C$6:$C$305,MATCH($E567,Produtos!$A$6:$A$305,0)),0))</f>
        <v/>
      </c>
      <c r="I567" s="17" t="n"/>
      <c r="J567" s="17">
        <f>IF(OR($E567="",D567=""),"",IF(D567=$C$4,"5917","6917"))</f>
        <v/>
      </c>
      <c r="K567" s="18" t="n"/>
      <c r="L567" s="18" t="n"/>
      <c r="M567" s="16" t="n"/>
      <c r="N567" s="18">
        <f>IF(OR($E567="",G567=""),"",G567-N(K567)-N(L567))</f>
        <v/>
      </c>
      <c r="O567" s="19">
        <f>IF(N567="","",N567*H567)</f>
        <v/>
      </c>
      <c r="P567" s="19">
        <f>IF($E567="","",N(K567)*H567)</f>
        <v/>
      </c>
      <c r="Q567" s="17" t="n"/>
      <c r="R567" s="17">
        <f>IF(N567="","",IF(N567&lt;0,"CONFERIR",IF(N567=0,"ACERTADO",IF(M567="","EM CONSIGNAÇÃO",IF(TODAY()&gt;M567,"ACERTO VENCIDO","EM CONSIGNAÇÃO")))))</f>
        <v/>
      </c>
      <c r="S567" s="17" t="n"/>
    </row>
    <row r="568">
      <c r="A568" s="16" t="n"/>
      <c r="B568" s="17" t="n"/>
      <c r="C568" s="17" t="n"/>
      <c r="D568" s="17" t="n"/>
      <c r="E568" s="17" t="n"/>
      <c r="F568" s="17">
        <f>IF($E568="","",IFERROR(INDEX(Produtos!$B$6:$B$305,MATCH($E568,Produtos!$A$6:$A$305,0)),"Código não cadastrado"))</f>
        <v/>
      </c>
      <c r="G568" s="18" t="n"/>
      <c r="H568" s="19">
        <f>IF($E568="","",IFERROR(INDEX(Produtos!$C$6:$C$305,MATCH($E568,Produtos!$A$6:$A$305,0)),0))</f>
        <v/>
      </c>
      <c r="I568" s="17" t="n"/>
      <c r="J568" s="17">
        <f>IF(OR($E568="",D568=""),"",IF(D568=$C$4,"5917","6917"))</f>
        <v/>
      </c>
      <c r="K568" s="18" t="n"/>
      <c r="L568" s="18" t="n"/>
      <c r="M568" s="16" t="n"/>
      <c r="N568" s="18">
        <f>IF(OR($E568="",G568=""),"",G568-N(K568)-N(L568))</f>
        <v/>
      </c>
      <c r="O568" s="19">
        <f>IF(N568="","",N568*H568)</f>
        <v/>
      </c>
      <c r="P568" s="19">
        <f>IF($E568="","",N(K568)*H568)</f>
        <v/>
      </c>
      <c r="Q568" s="17" t="n"/>
      <c r="R568" s="17">
        <f>IF(N568="","",IF(N568&lt;0,"CONFERIR",IF(N568=0,"ACERTADO",IF(M568="","EM CONSIGNAÇÃO",IF(TODAY()&gt;M568,"ACERTO VENCIDO","EM CONSIGNAÇÃO")))))</f>
        <v/>
      </c>
      <c r="S568" s="17" t="n"/>
    </row>
    <row r="569">
      <c r="A569" s="16" t="n"/>
      <c r="B569" s="17" t="n"/>
      <c r="C569" s="17" t="n"/>
      <c r="D569" s="17" t="n"/>
      <c r="E569" s="17" t="n"/>
      <c r="F569" s="17">
        <f>IF($E569="","",IFERROR(INDEX(Produtos!$B$6:$B$305,MATCH($E569,Produtos!$A$6:$A$305,0)),"Código não cadastrado"))</f>
        <v/>
      </c>
      <c r="G569" s="18" t="n"/>
      <c r="H569" s="19">
        <f>IF($E569="","",IFERROR(INDEX(Produtos!$C$6:$C$305,MATCH($E569,Produtos!$A$6:$A$305,0)),0))</f>
        <v/>
      </c>
      <c r="I569" s="17" t="n"/>
      <c r="J569" s="17">
        <f>IF(OR($E569="",D569=""),"",IF(D569=$C$4,"5917","6917"))</f>
        <v/>
      </c>
      <c r="K569" s="18" t="n"/>
      <c r="L569" s="18" t="n"/>
      <c r="M569" s="16" t="n"/>
      <c r="N569" s="18">
        <f>IF(OR($E569="",G569=""),"",G569-N(K569)-N(L569))</f>
        <v/>
      </c>
      <c r="O569" s="19">
        <f>IF(N569="","",N569*H569)</f>
        <v/>
      </c>
      <c r="P569" s="19">
        <f>IF($E569="","",N(K569)*H569)</f>
        <v/>
      </c>
      <c r="Q569" s="17" t="n"/>
      <c r="R569" s="17">
        <f>IF(N569="","",IF(N569&lt;0,"CONFERIR",IF(N569=0,"ACERTADO",IF(M569="","EM CONSIGNAÇÃO",IF(TODAY()&gt;M569,"ACERTO VENCIDO","EM CONSIGNAÇÃO")))))</f>
        <v/>
      </c>
      <c r="S569" s="17" t="n"/>
    </row>
    <row r="570">
      <c r="A570" s="16" t="n"/>
      <c r="B570" s="17" t="n"/>
      <c r="C570" s="17" t="n"/>
      <c r="D570" s="17" t="n"/>
      <c r="E570" s="17" t="n"/>
      <c r="F570" s="17">
        <f>IF($E570="","",IFERROR(INDEX(Produtos!$B$6:$B$305,MATCH($E570,Produtos!$A$6:$A$305,0)),"Código não cadastrado"))</f>
        <v/>
      </c>
      <c r="G570" s="18" t="n"/>
      <c r="H570" s="19">
        <f>IF($E570="","",IFERROR(INDEX(Produtos!$C$6:$C$305,MATCH($E570,Produtos!$A$6:$A$305,0)),0))</f>
        <v/>
      </c>
      <c r="I570" s="17" t="n"/>
      <c r="J570" s="17">
        <f>IF(OR($E570="",D570=""),"",IF(D570=$C$4,"5917","6917"))</f>
        <v/>
      </c>
      <c r="K570" s="18" t="n"/>
      <c r="L570" s="18" t="n"/>
      <c r="M570" s="16" t="n"/>
      <c r="N570" s="18">
        <f>IF(OR($E570="",G570=""),"",G570-N(K570)-N(L570))</f>
        <v/>
      </c>
      <c r="O570" s="19">
        <f>IF(N570="","",N570*H570)</f>
        <v/>
      </c>
      <c r="P570" s="19">
        <f>IF($E570="","",N(K570)*H570)</f>
        <v/>
      </c>
      <c r="Q570" s="17" t="n"/>
      <c r="R570" s="17">
        <f>IF(N570="","",IF(N570&lt;0,"CONFERIR",IF(N570=0,"ACERTADO",IF(M570="","EM CONSIGNAÇÃO",IF(TODAY()&gt;M570,"ACERTO VENCIDO","EM CONSIGNAÇÃO")))))</f>
        <v/>
      </c>
      <c r="S570" s="17" t="n"/>
    </row>
    <row r="571">
      <c r="A571" s="16" t="n"/>
      <c r="B571" s="17" t="n"/>
      <c r="C571" s="17" t="n"/>
      <c r="D571" s="17" t="n"/>
      <c r="E571" s="17" t="n"/>
      <c r="F571" s="17">
        <f>IF($E571="","",IFERROR(INDEX(Produtos!$B$6:$B$305,MATCH($E571,Produtos!$A$6:$A$305,0)),"Código não cadastrado"))</f>
        <v/>
      </c>
      <c r="G571" s="18" t="n"/>
      <c r="H571" s="19">
        <f>IF($E571="","",IFERROR(INDEX(Produtos!$C$6:$C$305,MATCH($E571,Produtos!$A$6:$A$305,0)),0))</f>
        <v/>
      </c>
      <c r="I571" s="17" t="n"/>
      <c r="J571" s="17">
        <f>IF(OR($E571="",D571=""),"",IF(D571=$C$4,"5917","6917"))</f>
        <v/>
      </c>
      <c r="K571" s="18" t="n"/>
      <c r="L571" s="18" t="n"/>
      <c r="M571" s="16" t="n"/>
      <c r="N571" s="18">
        <f>IF(OR($E571="",G571=""),"",G571-N(K571)-N(L571))</f>
        <v/>
      </c>
      <c r="O571" s="19">
        <f>IF(N571="","",N571*H571)</f>
        <v/>
      </c>
      <c r="P571" s="19">
        <f>IF($E571="","",N(K571)*H571)</f>
        <v/>
      </c>
      <c r="Q571" s="17" t="n"/>
      <c r="R571" s="17">
        <f>IF(N571="","",IF(N571&lt;0,"CONFERIR",IF(N571=0,"ACERTADO",IF(M571="","EM CONSIGNAÇÃO",IF(TODAY()&gt;M571,"ACERTO VENCIDO","EM CONSIGNAÇÃO")))))</f>
        <v/>
      </c>
      <c r="S571" s="17" t="n"/>
    </row>
    <row r="572">
      <c r="A572" s="16" t="n"/>
      <c r="B572" s="17" t="n"/>
      <c r="C572" s="17" t="n"/>
      <c r="D572" s="17" t="n"/>
      <c r="E572" s="17" t="n"/>
      <c r="F572" s="17">
        <f>IF($E572="","",IFERROR(INDEX(Produtos!$B$6:$B$305,MATCH($E572,Produtos!$A$6:$A$305,0)),"Código não cadastrado"))</f>
        <v/>
      </c>
      <c r="G572" s="18" t="n"/>
      <c r="H572" s="19">
        <f>IF($E572="","",IFERROR(INDEX(Produtos!$C$6:$C$305,MATCH($E572,Produtos!$A$6:$A$305,0)),0))</f>
        <v/>
      </c>
      <c r="I572" s="17" t="n"/>
      <c r="J572" s="17">
        <f>IF(OR($E572="",D572=""),"",IF(D572=$C$4,"5917","6917"))</f>
        <v/>
      </c>
      <c r="K572" s="18" t="n"/>
      <c r="L572" s="18" t="n"/>
      <c r="M572" s="16" t="n"/>
      <c r="N572" s="18">
        <f>IF(OR($E572="",G572=""),"",G572-N(K572)-N(L572))</f>
        <v/>
      </c>
      <c r="O572" s="19">
        <f>IF(N572="","",N572*H572)</f>
        <v/>
      </c>
      <c r="P572" s="19">
        <f>IF($E572="","",N(K572)*H572)</f>
        <v/>
      </c>
      <c r="Q572" s="17" t="n"/>
      <c r="R572" s="17">
        <f>IF(N572="","",IF(N572&lt;0,"CONFERIR",IF(N572=0,"ACERTADO",IF(M572="","EM CONSIGNAÇÃO",IF(TODAY()&gt;M572,"ACERTO VENCIDO","EM CONSIGNAÇÃO")))))</f>
        <v/>
      </c>
      <c r="S572" s="17" t="n"/>
    </row>
    <row r="573">
      <c r="A573" s="16" t="n"/>
      <c r="B573" s="17" t="n"/>
      <c r="C573" s="17" t="n"/>
      <c r="D573" s="17" t="n"/>
      <c r="E573" s="17" t="n"/>
      <c r="F573" s="17">
        <f>IF($E573="","",IFERROR(INDEX(Produtos!$B$6:$B$305,MATCH($E573,Produtos!$A$6:$A$305,0)),"Código não cadastrado"))</f>
        <v/>
      </c>
      <c r="G573" s="18" t="n"/>
      <c r="H573" s="19">
        <f>IF($E573="","",IFERROR(INDEX(Produtos!$C$6:$C$305,MATCH($E573,Produtos!$A$6:$A$305,0)),0))</f>
        <v/>
      </c>
      <c r="I573" s="17" t="n"/>
      <c r="J573" s="17">
        <f>IF(OR($E573="",D573=""),"",IF(D573=$C$4,"5917","6917"))</f>
        <v/>
      </c>
      <c r="K573" s="18" t="n"/>
      <c r="L573" s="18" t="n"/>
      <c r="M573" s="16" t="n"/>
      <c r="N573" s="18">
        <f>IF(OR($E573="",G573=""),"",G573-N(K573)-N(L573))</f>
        <v/>
      </c>
      <c r="O573" s="19">
        <f>IF(N573="","",N573*H573)</f>
        <v/>
      </c>
      <c r="P573" s="19">
        <f>IF($E573="","",N(K573)*H573)</f>
        <v/>
      </c>
      <c r="Q573" s="17" t="n"/>
      <c r="R573" s="17">
        <f>IF(N573="","",IF(N573&lt;0,"CONFERIR",IF(N573=0,"ACERTADO",IF(M573="","EM CONSIGNAÇÃO",IF(TODAY()&gt;M573,"ACERTO VENCIDO","EM CONSIGNAÇÃO")))))</f>
        <v/>
      </c>
      <c r="S573" s="17" t="n"/>
    </row>
    <row r="574">
      <c r="A574" s="16" t="n"/>
      <c r="B574" s="17" t="n"/>
      <c r="C574" s="17" t="n"/>
      <c r="D574" s="17" t="n"/>
      <c r="E574" s="17" t="n"/>
      <c r="F574" s="17">
        <f>IF($E574="","",IFERROR(INDEX(Produtos!$B$6:$B$305,MATCH($E574,Produtos!$A$6:$A$305,0)),"Código não cadastrado"))</f>
        <v/>
      </c>
      <c r="G574" s="18" t="n"/>
      <c r="H574" s="19">
        <f>IF($E574="","",IFERROR(INDEX(Produtos!$C$6:$C$305,MATCH($E574,Produtos!$A$6:$A$305,0)),0))</f>
        <v/>
      </c>
      <c r="I574" s="17" t="n"/>
      <c r="J574" s="17">
        <f>IF(OR($E574="",D574=""),"",IF(D574=$C$4,"5917","6917"))</f>
        <v/>
      </c>
      <c r="K574" s="18" t="n"/>
      <c r="L574" s="18" t="n"/>
      <c r="M574" s="16" t="n"/>
      <c r="N574" s="18">
        <f>IF(OR($E574="",G574=""),"",G574-N(K574)-N(L574))</f>
        <v/>
      </c>
      <c r="O574" s="19">
        <f>IF(N574="","",N574*H574)</f>
        <v/>
      </c>
      <c r="P574" s="19">
        <f>IF($E574="","",N(K574)*H574)</f>
        <v/>
      </c>
      <c r="Q574" s="17" t="n"/>
      <c r="R574" s="17">
        <f>IF(N574="","",IF(N574&lt;0,"CONFERIR",IF(N574=0,"ACERTADO",IF(M574="","EM CONSIGNAÇÃO",IF(TODAY()&gt;M574,"ACERTO VENCIDO","EM CONSIGNAÇÃO")))))</f>
        <v/>
      </c>
      <c r="S574" s="17" t="n"/>
    </row>
    <row r="575">
      <c r="A575" s="16" t="n"/>
      <c r="B575" s="17" t="n"/>
      <c r="C575" s="17" t="n"/>
      <c r="D575" s="17" t="n"/>
      <c r="E575" s="17" t="n"/>
      <c r="F575" s="17">
        <f>IF($E575="","",IFERROR(INDEX(Produtos!$B$6:$B$305,MATCH($E575,Produtos!$A$6:$A$305,0)),"Código não cadastrado"))</f>
        <v/>
      </c>
      <c r="G575" s="18" t="n"/>
      <c r="H575" s="19">
        <f>IF($E575="","",IFERROR(INDEX(Produtos!$C$6:$C$305,MATCH($E575,Produtos!$A$6:$A$305,0)),0))</f>
        <v/>
      </c>
      <c r="I575" s="17" t="n"/>
      <c r="J575" s="17">
        <f>IF(OR($E575="",D575=""),"",IF(D575=$C$4,"5917","6917"))</f>
        <v/>
      </c>
      <c r="K575" s="18" t="n"/>
      <c r="L575" s="18" t="n"/>
      <c r="M575" s="16" t="n"/>
      <c r="N575" s="18">
        <f>IF(OR($E575="",G575=""),"",G575-N(K575)-N(L575))</f>
        <v/>
      </c>
      <c r="O575" s="19">
        <f>IF(N575="","",N575*H575)</f>
        <v/>
      </c>
      <c r="P575" s="19">
        <f>IF($E575="","",N(K575)*H575)</f>
        <v/>
      </c>
      <c r="Q575" s="17" t="n"/>
      <c r="R575" s="17">
        <f>IF(N575="","",IF(N575&lt;0,"CONFERIR",IF(N575=0,"ACERTADO",IF(M575="","EM CONSIGNAÇÃO",IF(TODAY()&gt;M575,"ACERTO VENCIDO","EM CONSIGNAÇÃO")))))</f>
        <v/>
      </c>
      <c r="S575" s="17" t="n"/>
    </row>
    <row r="576">
      <c r="A576" s="16" t="n"/>
      <c r="B576" s="17" t="n"/>
      <c r="C576" s="17" t="n"/>
      <c r="D576" s="17" t="n"/>
      <c r="E576" s="17" t="n"/>
      <c r="F576" s="17">
        <f>IF($E576="","",IFERROR(INDEX(Produtos!$B$6:$B$305,MATCH($E576,Produtos!$A$6:$A$305,0)),"Código não cadastrado"))</f>
        <v/>
      </c>
      <c r="G576" s="18" t="n"/>
      <c r="H576" s="19">
        <f>IF($E576="","",IFERROR(INDEX(Produtos!$C$6:$C$305,MATCH($E576,Produtos!$A$6:$A$305,0)),0))</f>
        <v/>
      </c>
      <c r="I576" s="17" t="n"/>
      <c r="J576" s="17">
        <f>IF(OR($E576="",D576=""),"",IF(D576=$C$4,"5917","6917"))</f>
        <v/>
      </c>
      <c r="K576" s="18" t="n"/>
      <c r="L576" s="18" t="n"/>
      <c r="M576" s="16" t="n"/>
      <c r="N576" s="18">
        <f>IF(OR($E576="",G576=""),"",G576-N(K576)-N(L576))</f>
        <v/>
      </c>
      <c r="O576" s="19">
        <f>IF(N576="","",N576*H576)</f>
        <v/>
      </c>
      <c r="P576" s="19">
        <f>IF($E576="","",N(K576)*H576)</f>
        <v/>
      </c>
      <c r="Q576" s="17" t="n"/>
      <c r="R576" s="17">
        <f>IF(N576="","",IF(N576&lt;0,"CONFERIR",IF(N576=0,"ACERTADO",IF(M576="","EM CONSIGNAÇÃO",IF(TODAY()&gt;M576,"ACERTO VENCIDO","EM CONSIGNAÇÃO")))))</f>
        <v/>
      </c>
      <c r="S576" s="17" t="n"/>
    </row>
    <row r="577">
      <c r="A577" s="16" t="n"/>
      <c r="B577" s="17" t="n"/>
      <c r="C577" s="17" t="n"/>
      <c r="D577" s="17" t="n"/>
      <c r="E577" s="17" t="n"/>
      <c r="F577" s="17">
        <f>IF($E577="","",IFERROR(INDEX(Produtos!$B$6:$B$305,MATCH($E577,Produtos!$A$6:$A$305,0)),"Código não cadastrado"))</f>
        <v/>
      </c>
      <c r="G577" s="18" t="n"/>
      <c r="H577" s="19">
        <f>IF($E577="","",IFERROR(INDEX(Produtos!$C$6:$C$305,MATCH($E577,Produtos!$A$6:$A$305,0)),0))</f>
        <v/>
      </c>
      <c r="I577" s="17" t="n"/>
      <c r="J577" s="17">
        <f>IF(OR($E577="",D577=""),"",IF(D577=$C$4,"5917","6917"))</f>
        <v/>
      </c>
      <c r="K577" s="18" t="n"/>
      <c r="L577" s="18" t="n"/>
      <c r="M577" s="16" t="n"/>
      <c r="N577" s="18">
        <f>IF(OR($E577="",G577=""),"",G577-N(K577)-N(L577))</f>
        <v/>
      </c>
      <c r="O577" s="19">
        <f>IF(N577="","",N577*H577)</f>
        <v/>
      </c>
      <c r="P577" s="19">
        <f>IF($E577="","",N(K577)*H577)</f>
        <v/>
      </c>
      <c r="Q577" s="17" t="n"/>
      <c r="R577" s="17">
        <f>IF(N577="","",IF(N577&lt;0,"CONFERIR",IF(N577=0,"ACERTADO",IF(M577="","EM CONSIGNAÇÃO",IF(TODAY()&gt;M577,"ACERTO VENCIDO","EM CONSIGNAÇÃO")))))</f>
        <v/>
      </c>
      <c r="S577" s="17" t="n"/>
    </row>
    <row r="578">
      <c r="A578" s="16" t="n"/>
      <c r="B578" s="17" t="n"/>
      <c r="C578" s="17" t="n"/>
      <c r="D578" s="17" t="n"/>
      <c r="E578" s="17" t="n"/>
      <c r="F578" s="17">
        <f>IF($E578="","",IFERROR(INDEX(Produtos!$B$6:$B$305,MATCH($E578,Produtos!$A$6:$A$305,0)),"Código não cadastrado"))</f>
        <v/>
      </c>
      <c r="G578" s="18" t="n"/>
      <c r="H578" s="19">
        <f>IF($E578="","",IFERROR(INDEX(Produtos!$C$6:$C$305,MATCH($E578,Produtos!$A$6:$A$305,0)),0))</f>
        <v/>
      </c>
      <c r="I578" s="17" t="n"/>
      <c r="J578" s="17">
        <f>IF(OR($E578="",D578=""),"",IF(D578=$C$4,"5917","6917"))</f>
        <v/>
      </c>
      <c r="K578" s="18" t="n"/>
      <c r="L578" s="18" t="n"/>
      <c r="M578" s="16" t="n"/>
      <c r="N578" s="18">
        <f>IF(OR($E578="",G578=""),"",G578-N(K578)-N(L578))</f>
        <v/>
      </c>
      <c r="O578" s="19">
        <f>IF(N578="","",N578*H578)</f>
        <v/>
      </c>
      <c r="P578" s="19">
        <f>IF($E578="","",N(K578)*H578)</f>
        <v/>
      </c>
      <c r="Q578" s="17" t="n"/>
      <c r="R578" s="17">
        <f>IF(N578="","",IF(N578&lt;0,"CONFERIR",IF(N578=0,"ACERTADO",IF(M578="","EM CONSIGNAÇÃO",IF(TODAY()&gt;M578,"ACERTO VENCIDO","EM CONSIGNAÇÃO")))))</f>
        <v/>
      </c>
      <c r="S578" s="17" t="n"/>
    </row>
    <row r="579">
      <c r="A579" s="16" t="n"/>
      <c r="B579" s="17" t="n"/>
      <c r="C579" s="17" t="n"/>
      <c r="D579" s="17" t="n"/>
      <c r="E579" s="17" t="n"/>
      <c r="F579" s="17">
        <f>IF($E579="","",IFERROR(INDEX(Produtos!$B$6:$B$305,MATCH($E579,Produtos!$A$6:$A$305,0)),"Código não cadastrado"))</f>
        <v/>
      </c>
      <c r="G579" s="18" t="n"/>
      <c r="H579" s="19">
        <f>IF($E579="","",IFERROR(INDEX(Produtos!$C$6:$C$305,MATCH($E579,Produtos!$A$6:$A$305,0)),0))</f>
        <v/>
      </c>
      <c r="I579" s="17" t="n"/>
      <c r="J579" s="17">
        <f>IF(OR($E579="",D579=""),"",IF(D579=$C$4,"5917","6917"))</f>
        <v/>
      </c>
      <c r="K579" s="18" t="n"/>
      <c r="L579" s="18" t="n"/>
      <c r="M579" s="16" t="n"/>
      <c r="N579" s="18">
        <f>IF(OR($E579="",G579=""),"",G579-N(K579)-N(L579))</f>
        <v/>
      </c>
      <c r="O579" s="19">
        <f>IF(N579="","",N579*H579)</f>
        <v/>
      </c>
      <c r="P579" s="19">
        <f>IF($E579="","",N(K579)*H579)</f>
        <v/>
      </c>
      <c r="Q579" s="17" t="n"/>
      <c r="R579" s="17">
        <f>IF(N579="","",IF(N579&lt;0,"CONFERIR",IF(N579=0,"ACERTADO",IF(M579="","EM CONSIGNAÇÃO",IF(TODAY()&gt;M579,"ACERTO VENCIDO","EM CONSIGNAÇÃO")))))</f>
        <v/>
      </c>
      <c r="S579" s="17" t="n"/>
    </row>
    <row r="580">
      <c r="A580" s="16" t="n"/>
      <c r="B580" s="17" t="n"/>
      <c r="C580" s="17" t="n"/>
      <c r="D580" s="17" t="n"/>
      <c r="E580" s="17" t="n"/>
      <c r="F580" s="17">
        <f>IF($E580="","",IFERROR(INDEX(Produtos!$B$6:$B$305,MATCH($E580,Produtos!$A$6:$A$305,0)),"Código não cadastrado"))</f>
        <v/>
      </c>
      <c r="G580" s="18" t="n"/>
      <c r="H580" s="19">
        <f>IF($E580="","",IFERROR(INDEX(Produtos!$C$6:$C$305,MATCH($E580,Produtos!$A$6:$A$305,0)),0))</f>
        <v/>
      </c>
      <c r="I580" s="17" t="n"/>
      <c r="J580" s="17">
        <f>IF(OR($E580="",D580=""),"",IF(D580=$C$4,"5917","6917"))</f>
        <v/>
      </c>
      <c r="K580" s="18" t="n"/>
      <c r="L580" s="18" t="n"/>
      <c r="M580" s="16" t="n"/>
      <c r="N580" s="18">
        <f>IF(OR($E580="",G580=""),"",G580-N(K580)-N(L580))</f>
        <v/>
      </c>
      <c r="O580" s="19">
        <f>IF(N580="","",N580*H580)</f>
        <v/>
      </c>
      <c r="P580" s="19">
        <f>IF($E580="","",N(K580)*H580)</f>
        <v/>
      </c>
      <c r="Q580" s="17" t="n"/>
      <c r="R580" s="17">
        <f>IF(N580="","",IF(N580&lt;0,"CONFERIR",IF(N580=0,"ACERTADO",IF(M580="","EM CONSIGNAÇÃO",IF(TODAY()&gt;M580,"ACERTO VENCIDO","EM CONSIGNAÇÃO")))))</f>
        <v/>
      </c>
      <c r="S580" s="17" t="n"/>
    </row>
    <row r="581">
      <c r="A581" s="16" t="n"/>
      <c r="B581" s="17" t="n"/>
      <c r="C581" s="17" t="n"/>
      <c r="D581" s="17" t="n"/>
      <c r="E581" s="17" t="n"/>
      <c r="F581" s="17">
        <f>IF($E581="","",IFERROR(INDEX(Produtos!$B$6:$B$305,MATCH($E581,Produtos!$A$6:$A$305,0)),"Código não cadastrado"))</f>
        <v/>
      </c>
      <c r="G581" s="18" t="n"/>
      <c r="H581" s="19">
        <f>IF($E581="","",IFERROR(INDEX(Produtos!$C$6:$C$305,MATCH($E581,Produtos!$A$6:$A$305,0)),0))</f>
        <v/>
      </c>
      <c r="I581" s="17" t="n"/>
      <c r="J581" s="17">
        <f>IF(OR($E581="",D581=""),"",IF(D581=$C$4,"5917","6917"))</f>
        <v/>
      </c>
      <c r="K581" s="18" t="n"/>
      <c r="L581" s="18" t="n"/>
      <c r="M581" s="16" t="n"/>
      <c r="N581" s="18">
        <f>IF(OR($E581="",G581=""),"",G581-N(K581)-N(L581))</f>
        <v/>
      </c>
      <c r="O581" s="19">
        <f>IF(N581="","",N581*H581)</f>
        <v/>
      </c>
      <c r="P581" s="19">
        <f>IF($E581="","",N(K581)*H581)</f>
        <v/>
      </c>
      <c r="Q581" s="17" t="n"/>
      <c r="R581" s="17">
        <f>IF(N581="","",IF(N581&lt;0,"CONFERIR",IF(N581=0,"ACERTADO",IF(M581="","EM CONSIGNAÇÃO",IF(TODAY()&gt;M581,"ACERTO VENCIDO","EM CONSIGNAÇÃO")))))</f>
        <v/>
      </c>
      <c r="S581" s="17" t="n"/>
    </row>
    <row r="582">
      <c r="A582" s="16" t="n"/>
      <c r="B582" s="17" t="n"/>
      <c r="C582" s="17" t="n"/>
      <c r="D582" s="17" t="n"/>
      <c r="E582" s="17" t="n"/>
      <c r="F582" s="17">
        <f>IF($E582="","",IFERROR(INDEX(Produtos!$B$6:$B$305,MATCH($E582,Produtos!$A$6:$A$305,0)),"Código não cadastrado"))</f>
        <v/>
      </c>
      <c r="G582" s="18" t="n"/>
      <c r="H582" s="19">
        <f>IF($E582="","",IFERROR(INDEX(Produtos!$C$6:$C$305,MATCH($E582,Produtos!$A$6:$A$305,0)),0))</f>
        <v/>
      </c>
      <c r="I582" s="17" t="n"/>
      <c r="J582" s="17">
        <f>IF(OR($E582="",D582=""),"",IF(D582=$C$4,"5917","6917"))</f>
        <v/>
      </c>
      <c r="K582" s="18" t="n"/>
      <c r="L582" s="18" t="n"/>
      <c r="M582" s="16" t="n"/>
      <c r="N582" s="18">
        <f>IF(OR($E582="",G582=""),"",G582-N(K582)-N(L582))</f>
        <v/>
      </c>
      <c r="O582" s="19">
        <f>IF(N582="","",N582*H582)</f>
        <v/>
      </c>
      <c r="P582" s="19">
        <f>IF($E582="","",N(K582)*H582)</f>
        <v/>
      </c>
      <c r="Q582" s="17" t="n"/>
      <c r="R582" s="17">
        <f>IF(N582="","",IF(N582&lt;0,"CONFERIR",IF(N582=0,"ACERTADO",IF(M582="","EM CONSIGNAÇÃO",IF(TODAY()&gt;M582,"ACERTO VENCIDO","EM CONSIGNAÇÃO")))))</f>
        <v/>
      </c>
      <c r="S582" s="17" t="n"/>
    </row>
    <row r="583">
      <c r="A583" s="16" t="n"/>
      <c r="B583" s="17" t="n"/>
      <c r="C583" s="17" t="n"/>
      <c r="D583" s="17" t="n"/>
      <c r="E583" s="17" t="n"/>
      <c r="F583" s="17">
        <f>IF($E583="","",IFERROR(INDEX(Produtos!$B$6:$B$305,MATCH($E583,Produtos!$A$6:$A$305,0)),"Código não cadastrado"))</f>
        <v/>
      </c>
      <c r="G583" s="18" t="n"/>
      <c r="H583" s="19">
        <f>IF($E583="","",IFERROR(INDEX(Produtos!$C$6:$C$305,MATCH($E583,Produtos!$A$6:$A$305,0)),0))</f>
        <v/>
      </c>
      <c r="I583" s="17" t="n"/>
      <c r="J583" s="17">
        <f>IF(OR($E583="",D583=""),"",IF(D583=$C$4,"5917","6917"))</f>
        <v/>
      </c>
      <c r="K583" s="18" t="n"/>
      <c r="L583" s="18" t="n"/>
      <c r="M583" s="16" t="n"/>
      <c r="N583" s="18">
        <f>IF(OR($E583="",G583=""),"",G583-N(K583)-N(L583))</f>
        <v/>
      </c>
      <c r="O583" s="19">
        <f>IF(N583="","",N583*H583)</f>
        <v/>
      </c>
      <c r="P583" s="19">
        <f>IF($E583="","",N(K583)*H583)</f>
        <v/>
      </c>
      <c r="Q583" s="17" t="n"/>
      <c r="R583" s="17">
        <f>IF(N583="","",IF(N583&lt;0,"CONFERIR",IF(N583=0,"ACERTADO",IF(M583="","EM CONSIGNAÇÃO",IF(TODAY()&gt;M583,"ACERTO VENCIDO","EM CONSIGNAÇÃO")))))</f>
        <v/>
      </c>
      <c r="S583" s="17" t="n"/>
    </row>
    <row r="584">
      <c r="A584" s="16" t="n"/>
      <c r="B584" s="17" t="n"/>
      <c r="C584" s="17" t="n"/>
      <c r="D584" s="17" t="n"/>
      <c r="E584" s="17" t="n"/>
      <c r="F584" s="17">
        <f>IF($E584="","",IFERROR(INDEX(Produtos!$B$6:$B$305,MATCH($E584,Produtos!$A$6:$A$305,0)),"Código não cadastrado"))</f>
        <v/>
      </c>
      <c r="G584" s="18" t="n"/>
      <c r="H584" s="19">
        <f>IF($E584="","",IFERROR(INDEX(Produtos!$C$6:$C$305,MATCH($E584,Produtos!$A$6:$A$305,0)),0))</f>
        <v/>
      </c>
      <c r="I584" s="17" t="n"/>
      <c r="J584" s="17">
        <f>IF(OR($E584="",D584=""),"",IF(D584=$C$4,"5917","6917"))</f>
        <v/>
      </c>
      <c r="K584" s="18" t="n"/>
      <c r="L584" s="18" t="n"/>
      <c r="M584" s="16" t="n"/>
      <c r="N584" s="18">
        <f>IF(OR($E584="",G584=""),"",G584-N(K584)-N(L584))</f>
        <v/>
      </c>
      <c r="O584" s="19">
        <f>IF(N584="","",N584*H584)</f>
        <v/>
      </c>
      <c r="P584" s="19">
        <f>IF($E584="","",N(K584)*H584)</f>
        <v/>
      </c>
      <c r="Q584" s="17" t="n"/>
      <c r="R584" s="17">
        <f>IF(N584="","",IF(N584&lt;0,"CONFERIR",IF(N584=0,"ACERTADO",IF(M584="","EM CONSIGNAÇÃO",IF(TODAY()&gt;M584,"ACERTO VENCIDO","EM CONSIGNAÇÃO")))))</f>
        <v/>
      </c>
      <c r="S584" s="17" t="n"/>
    </row>
    <row r="585">
      <c r="A585" s="16" t="n"/>
      <c r="B585" s="17" t="n"/>
      <c r="C585" s="17" t="n"/>
      <c r="D585" s="17" t="n"/>
      <c r="E585" s="17" t="n"/>
      <c r="F585" s="17">
        <f>IF($E585="","",IFERROR(INDEX(Produtos!$B$6:$B$305,MATCH($E585,Produtos!$A$6:$A$305,0)),"Código não cadastrado"))</f>
        <v/>
      </c>
      <c r="G585" s="18" t="n"/>
      <c r="H585" s="19">
        <f>IF($E585="","",IFERROR(INDEX(Produtos!$C$6:$C$305,MATCH($E585,Produtos!$A$6:$A$305,0)),0))</f>
        <v/>
      </c>
      <c r="I585" s="17" t="n"/>
      <c r="J585" s="17">
        <f>IF(OR($E585="",D585=""),"",IF(D585=$C$4,"5917","6917"))</f>
        <v/>
      </c>
      <c r="K585" s="18" t="n"/>
      <c r="L585" s="18" t="n"/>
      <c r="M585" s="16" t="n"/>
      <c r="N585" s="18">
        <f>IF(OR($E585="",G585=""),"",G585-N(K585)-N(L585))</f>
        <v/>
      </c>
      <c r="O585" s="19">
        <f>IF(N585="","",N585*H585)</f>
        <v/>
      </c>
      <c r="P585" s="19">
        <f>IF($E585="","",N(K585)*H585)</f>
        <v/>
      </c>
      <c r="Q585" s="17" t="n"/>
      <c r="R585" s="17">
        <f>IF(N585="","",IF(N585&lt;0,"CONFERIR",IF(N585=0,"ACERTADO",IF(M585="","EM CONSIGNAÇÃO",IF(TODAY()&gt;M585,"ACERTO VENCIDO","EM CONSIGNAÇÃO")))))</f>
        <v/>
      </c>
      <c r="S585" s="17" t="n"/>
    </row>
    <row r="586">
      <c r="A586" s="16" t="n"/>
      <c r="B586" s="17" t="n"/>
      <c r="C586" s="17" t="n"/>
      <c r="D586" s="17" t="n"/>
      <c r="E586" s="17" t="n"/>
      <c r="F586" s="17">
        <f>IF($E586="","",IFERROR(INDEX(Produtos!$B$6:$B$305,MATCH($E586,Produtos!$A$6:$A$305,0)),"Código não cadastrado"))</f>
        <v/>
      </c>
      <c r="G586" s="18" t="n"/>
      <c r="H586" s="19">
        <f>IF($E586="","",IFERROR(INDEX(Produtos!$C$6:$C$305,MATCH($E586,Produtos!$A$6:$A$305,0)),0))</f>
        <v/>
      </c>
      <c r="I586" s="17" t="n"/>
      <c r="J586" s="17">
        <f>IF(OR($E586="",D586=""),"",IF(D586=$C$4,"5917","6917"))</f>
        <v/>
      </c>
      <c r="K586" s="18" t="n"/>
      <c r="L586" s="18" t="n"/>
      <c r="M586" s="16" t="n"/>
      <c r="N586" s="18">
        <f>IF(OR($E586="",G586=""),"",G586-N(K586)-N(L586))</f>
        <v/>
      </c>
      <c r="O586" s="19">
        <f>IF(N586="","",N586*H586)</f>
        <v/>
      </c>
      <c r="P586" s="19">
        <f>IF($E586="","",N(K586)*H586)</f>
        <v/>
      </c>
      <c r="Q586" s="17" t="n"/>
      <c r="R586" s="17">
        <f>IF(N586="","",IF(N586&lt;0,"CONFERIR",IF(N586=0,"ACERTADO",IF(M586="","EM CONSIGNAÇÃO",IF(TODAY()&gt;M586,"ACERTO VENCIDO","EM CONSIGNAÇÃO")))))</f>
        <v/>
      </c>
      <c r="S586" s="17" t="n"/>
    </row>
    <row r="587">
      <c r="A587" s="16" t="n"/>
      <c r="B587" s="17" t="n"/>
      <c r="C587" s="17" t="n"/>
      <c r="D587" s="17" t="n"/>
      <c r="E587" s="17" t="n"/>
      <c r="F587" s="17">
        <f>IF($E587="","",IFERROR(INDEX(Produtos!$B$6:$B$305,MATCH($E587,Produtos!$A$6:$A$305,0)),"Código não cadastrado"))</f>
        <v/>
      </c>
      <c r="G587" s="18" t="n"/>
      <c r="H587" s="19">
        <f>IF($E587="","",IFERROR(INDEX(Produtos!$C$6:$C$305,MATCH($E587,Produtos!$A$6:$A$305,0)),0))</f>
        <v/>
      </c>
      <c r="I587" s="17" t="n"/>
      <c r="J587" s="17">
        <f>IF(OR($E587="",D587=""),"",IF(D587=$C$4,"5917","6917"))</f>
        <v/>
      </c>
      <c r="K587" s="18" t="n"/>
      <c r="L587" s="18" t="n"/>
      <c r="M587" s="16" t="n"/>
      <c r="N587" s="18">
        <f>IF(OR($E587="",G587=""),"",G587-N(K587)-N(L587))</f>
        <v/>
      </c>
      <c r="O587" s="19">
        <f>IF(N587="","",N587*H587)</f>
        <v/>
      </c>
      <c r="P587" s="19">
        <f>IF($E587="","",N(K587)*H587)</f>
        <v/>
      </c>
      <c r="Q587" s="17" t="n"/>
      <c r="R587" s="17">
        <f>IF(N587="","",IF(N587&lt;0,"CONFERIR",IF(N587=0,"ACERTADO",IF(M587="","EM CONSIGNAÇÃO",IF(TODAY()&gt;M587,"ACERTO VENCIDO","EM CONSIGNAÇÃO")))))</f>
        <v/>
      </c>
      <c r="S587" s="17" t="n"/>
    </row>
    <row r="588">
      <c r="A588" s="16" t="n"/>
      <c r="B588" s="17" t="n"/>
      <c r="C588" s="17" t="n"/>
      <c r="D588" s="17" t="n"/>
      <c r="E588" s="17" t="n"/>
      <c r="F588" s="17">
        <f>IF($E588="","",IFERROR(INDEX(Produtos!$B$6:$B$305,MATCH($E588,Produtos!$A$6:$A$305,0)),"Código não cadastrado"))</f>
        <v/>
      </c>
      <c r="G588" s="18" t="n"/>
      <c r="H588" s="19">
        <f>IF($E588="","",IFERROR(INDEX(Produtos!$C$6:$C$305,MATCH($E588,Produtos!$A$6:$A$305,0)),0))</f>
        <v/>
      </c>
      <c r="I588" s="17" t="n"/>
      <c r="J588" s="17">
        <f>IF(OR($E588="",D588=""),"",IF(D588=$C$4,"5917","6917"))</f>
        <v/>
      </c>
      <c r="K588" s="18" t="n"/>
      <c r="L588" s="18" t="n"/>
      <c r="M588" s="16" t="n"/>
      <c r="N588" s="18">
        <f>IF(OR($E588="",G588=""),"",G588-N(K588)-N(L588))</f>
        <v/>
      </c>
      <c r="O588" s="19">
        <f>IF(N588="","",N588*H588)</f>
        <v/>
      </c>
      <c r="P588" s="19">
        <f>IF($E588="","",N(K588)*H588)</f>
        <v/>
      </c>
      <c r="Q588" s="17" t="n"/>
      <c r="R588" s="17">
        <f>IF(N588="","",IF(N588&lt;0,"CONFERIR",IF(N588=0,"ACERTADO",IF(M588="","EM CONSIGNAÇÃO",IF(TODAY()&gt;M588,"ACERTO VENCIDO","EM CONSIGNAÇÃO")))))</f>
        <v/>
      </c>
      <c r="S588" s="17" t="n"/>
    </row>
    <row r="589">
      <c r="A589" s="16" t="n"/>
      <c r="B589" s="17" t="n"/>
      <c r="C589" s="17" t="n"/>
      <c r="D589" s="17" t="n"/>
      <c r="E589" s="17" t="n"/>
      <c r="F589" s="17">
        <f>IF($E589="","",IFERROR(INDEX(Produtos!$B$6:$B$305,MATCH($E589,Produtos!$A$6:$A$305,0)),"Código não cadastrado"))</f>
        <v/>
      </c>
      <c r="G589" s="18" t="n"/>
      <c r="H589" s="19">
        <f>IF($E589="","",IFERROR(INDEX(Produtos!$C$6:$C$305,MATCH($E589,Produtos!$A$6:$A$305,0)),0))</f>
        <v/>
      </c>
      <c r="I589" s="17" t="n"/>
      <c r="J589" s="17">
        <f>IF(OR($E589="",D589=""),"",IF(D589=$C$4,"5917","6917"))</f>
        <v/>
      </c>
      <c r="K589" s="18" t="n"/>
      <c r="L589" s="18" t="n"/>
      <c r="M589" s="16" t="n"/>
      <c r="N589" s="18">
        <f>IF(OR($E589="",G589=""),"",G589-N(K589)-N(L589))</f>
        <v/>
      </c>
      <c r="O589" s="19">
        <f>IF(N589="","",N589*H589)</f>
        <v/>
      </c>
      <c r="P589" s="19">
        <f>IF($E589="","",N(K589)*H589)</f>
        <v/>
      </c>
      <c r="Q589" s="17" t="n"/>
      <c r="R589" s="17">
        <f>IF(N589="","",IF(N589&lt;0,"CONFERIR",IF(N589=0,"ACERTADO",IF(M589="","EM CONSIGNAÇÃO",IF(TODAY()&gt;M589,"ACERTO VENCIDO","EM CONSIGNAÇÃO")))))</f>
        <v/>
      </c>
      <c r="S589" s="17" t="n"/>
    </row>
    <row r="590">
      <c r="A590" s="16" t="n"/>
      <c r="B590" s="17" t="n"/>
      <c r="C590" s="17" t="n"/>
      <c r="D590" s="17" t="n"/>
      <c r="E590" s="17" t="n"/>
      <c r="F590" s="17">
        <f>IF($E590="","",IFERROR(INDEX(Produtos!$B$6:$B$305,MATCH($E590,Produtos!$A$6:$A$305,0)),"Código não cadastrado"))</f>
        <v/>
      </c>
      <c r="G590" s="18" t="n"/>
      <c r="H590" s="19">
        <f>IF($E590="","",IFERROR(INDEX(Produtos!$C$6:$C$305,MATCH($E590,Produtos!$A$6:$A$305,0)),0))</f>
        <v/>
      </c>
      <c r="I590" s="17" t="n"/>
      <c r="J590" s="17">
        <f>IF(OR($E590="",D590=""),"",IF(D590=$C$4,"5917","6917"))</f>
        <v/>
      </c>
      <c r="K590" s="18" t="n"/>
      <c r="L590" s="18" t="n"/>
      <c r="M590" s="16" t="n"/>
      <c r="N590" s="18">
        <f>IF(OR($E590="",G590=""),"",G590-N(K590)-N(L590))</f>
        <v/>
      </c>
      <c r="O590" s="19">
        <f>IF(N590="","",N590*H590)</f>
        <v/>
      </c>
      <c r="P590" s="19">
        <f>IF($E590="","",N(K590)*H590)</f>
        <v/>
      </c>
      <c r="Q590" s="17" t="n"/>
      <c r="R590" s="17">
        <f>IF(N590="","",IF(N590&lt;0,"CONFERIR",IF(N590=0,"ACERTADO",IF(M590="","EM CONSIGNAÇÃO",IF(TODAY()&gt;M590,"ACERTO VENCIDO","EM CONSIGNAÇÃO")))))</f>
        <v/>
      </c>
      <c r="S590" s="17" t="n"/>
    </row>
    <row r="591">
      <c r="A591" s="16" t="n"/>
      <c r="B591" s="17" t="n"/>
      <c r="C591" s="17" t="n"/>
      <c r="D591" s="17" t="n"/>
      <c r="E591" s="17" t="n"/>
      <c r="F591" s="17">
        <f>IF($E591="","",IFERROR(INDEX(Produtos!$B$6:$B$305,MATCH($E591,Produtos!$A$6:$A$305,0)),"Código não cadastrado"))</f>
        <v/>
      </c>
      <c r="G591" s="18" t="n"/>
      <c r="H591" s="19">
        <f>IF($E591="","",IFERROR(INDEX(Produtos!$C$6:$C$305,MATCH($E591,Produtos!$A$6:$A$305,0)),0))</f>
        <v/>
      </c>
      <c r="I591" s="17" t="n"/>
      <c r="J591" s="17">
        <f>IF(OR($E591="",D591=""),"",IF(D591=$C$4,"5917","6917"))</f>
        <v/>
      </c>
      <c r="K591" s="18" t="n"/>
      <c r="L591" s="18" t="n"/>
      <c r="M591" s="16" t="n"/>
      <c r="N591" s="18">
        <f>IF(OR($E591="",G591=""),"",G591-N(K591)-N(L591))</f>
        <v/>
      </c>
      <c r="O591" s="19">
        <f>IF(N591="","",N591*H591)</f>
        <v/>
      </c>
      <c r="P591" s="19">
        <f>IF($E591="","",N(K591)*H591)</f>
        <v/>
      </c>
      <c r="Q591" s="17" t="n"/>
      <c r="R591" s="17">
        <f>IF(N591="","",IF(N591&lt;0,"CONFERIR",IF(N591=0,"ACERTADO",IF(M591="","EM CONSIGNAÇÃO",IF(TODAY()&gt;M591,"ACERTO VENCIDO","EM CONSIGNAÇÃO")))))</f>
        <v/>
      </c>
      <c r="S591" s="17" t="n"/>
    </row>
    <row r="592">
      <c r="A592" s="16" t="n"/>
      <c r="B592" s="17" t="n"/>
      <c r="C592" s="17" t="n"/>
      <c r="D592" s="17" t="n"/>
      <c r="E592" s="17" t="n"/>
      <c r="F592" s="17">
        <f>IF($E592="","",IFERROR(INDEX(Produtos!$B$6:$B$305,MATCH($E592,Produtos!$A$6:$A$305,0)),"Código não cadastrado"))</f>
        <v/>
      </c>
      <c r="G592" s="18" t="n"/>
      <c r="H592" s="19">
        <f>IF($E592="","",IFERROR(INDEX(Produtos!$C$6:$C$305,MATCH($E592,Produtos!$A$6:$A$305,0)),0))</f>
        <v/>
      </c>
      <c r="I592" s="17" t="n"/>
      <c r="J592" s="17">
        <f>IF(OR($E592="",D592=""),"",IF(D592=$C$4,"5917","6917"))</f>
        <v/>
      </c>
      <c r="K592" s="18" t="n"/>
      <c r="L592" s="18" t="n"/>
      <c r="M592" s="16" t="n"/>
      <c r="N592" s="18">
        <f>IF(OR($E592="",G592=""),"",G592-N(K592)-N(L592))</f>
        <v/>
      </c>
      <c r="O592" s="19">
        <f>IF(N592="","",N592*H592)</f>
        <v/>
      </c>
      <c r="P592" s="19">
        <f>IF($E592="","",N(K592)*H592)</f>
        <v/>
      </c>
      <c r="Q592" s="17" t="n"/>
      <c r="R592" s="17">
        <f>IF(N592="","",IF(N592&lt;0,"CONFERIR",IF(N592=0,"ACERTADO",IF(M592="","EM CONSIGNAÇÃO",IF(TODAY()&gt;M592,"ACERTO VENCIDO","EM CONSIGNAÇÃO")))))</f>
        <v/>
      </c>
      <c r="S592" s="17" t="n"/>
    </row>
    <row r="593">
      <c r="A593" s="16" t="n"/>
      <c r="B593" s="17" t="n"/>
      <c r="C593" s="17" t="n"/>
      <c r="D593" s="17" t="n"/>
      <c r="E593" s="17" t="n"/>
      <c r="F593" s="17">
        <f>IF($E593="","",IFERROR(INDEX(Produtos!$B$6:$B$305,MATCH($E593,Produtos!$A$6:$A$305,0)),"Código não cadastrado"))</f>
        <v/>
      </c>
      <c r="G593" s="18" t="n"/>
      <c r="H593" s="19">
        <f>IF($E593="","",IFERROR(INDEX(Produtos!$C$6:$C$305,MATCH($E593,Produtos!$A$6:$A$305,0)),0))</f>
        <v/>
      </c>
      <c r="I593" s="17" t="n"/>
      <c r="J593" s="17">
        <f>IF(OR($E593="",D593=""),"",IF(D593=$C$4,"5917","6917"))</f>
        <v/>
      </c>
      <c r="K593" s="18" t="n"/>
      <c r="L593" s="18" t="n"/>
      <c r="M593" s="16" t="n"/>
      <c r="N593" s="18">
        <f>IF(OR($E593="",G593=""),"",G593-N(K593)-N(L593))</f>
        <v/>
      </c>
      <c r="O593" s="19">
        <f>IF(N593="","",N593*H593)</f>
        <v/>
      </c>
      <c r="P593" s="19">
        <f>IF($E593="","",N(K593)*H593)</f>
        <v/>
      </c>
      <c r="Q593" s="17" t="n"/>
      <c r="R593" s="17">
        <f>IF(N593="","",IF(N593&lt;0,"CONFERIR",IF(N593=0,"ACERTADO",IF(M593="","EM CONSIGNAÇÃO",IF(TODAY()&gt;M593,"ACERTO VENCIDO","EM CONSIGNAÇÃO")))))</f>
        <v/>
      </c>
      <c r="S593" s="17" t="n"/>
    </row>
    <row r="594">
      <c r="A594" s="16" t="n"/>
      <c r="B594" s="17" t="n"/>
      <c r="C594" s="17" t="n"/>
      <c r="D594" s="17" t="n"/>
      <c r="E594" s="17" t="n"/>
      <c r="F594" s="17">
        <f>IF($E594="","",IFERROR(INDEX(Produtos!$B$6:$B$305,MATCH($E594,Produtos!$A$6:$A$305,0)),"Código não cadastrado"))</f>
        <v/>
      </c>
      <c r="G594" s="18" t="n"/>
      <c r="H594" s="19">
        <f>IF($E594="","",IFERROR(INDEX(Produtos!$C$6:$C$305,MATCH($E594,Produtos!$A$6:$A$305,0)),0))</f>
        <v/>
      </c>
      <c r="I594" s="17" t="n"/>
      <c r="J594" s="17">
        <f>IF(OR($E594="",D594=""),"",IF(D594=$C$4,"5917","6917"))</f>
        <v/>
      </c>
      <c r="K594" s="18" t="n"/>
      <c r="L594" s="18" t="n"/>
      <c r="M594" s="16" t="n"/>
      <c r="N594" s="18">
        <f>IF(OR($E594="",G594=""),"",G594-N(K594)-N(L594))</f>
        <v/>
      </c>
      <c r="O594" s="19">
        <f>IF(N594="","",N594*H594)</f>
        <v/>
      </c>
      <c r="P594" s="19">
        <f>IF($E594="","",N(K594)*H594)</f>
        <v/>
      </c>
      <c r="Q594" s="17" t="n"/>
      <c r="R594" s="17">
        <f>IF(N594="","",IF(N594&lt;0,"CONFERIR",IF(N594=0,"ACERTADO",IF(M594="","EM CONSIGNAÇÃO",IF(TODAY()&gt;M594,"ACERTO VENCIDO","EM CONSIGNAÇÃO")))))</f>
        <v/>
      </c>
      <c r="S594" s="17" t="n"/>
    </row>
    <row r="595">
      <c r="A595" s="16" t="n"/>
      <c r="B595" s="17" t="n"/>
      <c r="C595" s="17" t="n"/>
      <c r="D595" s="17" t="n"/>
      <c r="E595" s="17" t="n"/>
      <c r="F595" s="17">
        <f>IF($E595="","",IFERROR(INDEX(Produtos!$B$6:$B$305,MATCH($E595,Produtos!$A$6:$A$305,0)),"Código não cadastrado"))</f>
        <v/>
      </c>
      <c r="G595" s="18" t="n"/>
      <c r="H595" s="19">
        <f>IF($E595="","",IFERROR(INDEX(Produtos!$C$6:$C$305,MATCH($E595,Produtos!$A$6:$A$305,0)),0))</f>
        <v/>
      </c>
      <c r="I595" s="17" t="n"/>
      <c r="J595" s="17">
        <f>IF(OR($E595="",D595=""),"",IF(D595=$C$4,"5917","6917"))</f>
        <v/>
      </c>
      <c r="K595" s="18" t="n"/>
      <c r="L595" s="18" t="n"/>
      <c r="M595" s="16" t="n"/>
      <c r="N595" s="18">
        <f>IF(OR($E595="",G595=""),"",G595-N(K595)-N(L595))</f>
        <v/>
      </c>
      <c r="O595" s="19">
        <f>IF(N595="","",N595*H595)</f>
        <v/>
      </c>
      <c r="P595" s="19">
        <f>IF($E595="","",N(K595)*H595)</f>
        <v/>
      </c>
      <c r="Q595" s="17" t="n"/>
      <c r="R595" s="17">
        <f>IF(N595="","",IF(N595&lt;0,"CONFERIR",IF(N595=0,"ACERTADO",IF(M595="","EM CONSIGNAÇÃO",IF(TODAY()&gt;M595,"ACERTO VENCIDO","EM CONSIGNAÇÃO")))))</f>
        <v/>
      </c>
      <c r="S595" s="17" t="n"/>
    </row>
    <row r="596">
      <c r="A596" s="16" t="n"/>
      <c r="B596" s="17" t="n"/>
      <c r="C596" s="17" t="n"/>
      <c r="D596" s="17" t="n"/>
      <c r="E596" s="17" t="n"/>
      <c r="F596" s="17">
        <f>IF($E596="","",IFERROR(INDEX(Produtos!$B$6:$B$305,MATCH($E596,Produtos!$A$6:$A$305,0)),"Código não cadastrado"))</f>
        <v/>
      </c>
      <c r="G596" s="18" t="n"/>
      <c r="H596" s="19">
        <f>IF($E596="","",IFERROR(INDEX(Produtos!$C$6:$C$305,MATCH($E596,Produtos!$A$6:$A$305,0)),0))</f>
        <v/>
      </c>
      <c r="I596" s="17" t="n"/>
      <c r="J596" s="17">
        <f>IF(OR($E596="",D596=""),"",IF(D596=$C$4,"5917","6917"))</f>
        <v/>
      </c>
      <c r="K596" s="18" t="n"/>
      <c r="L596" s="18" t="n"/>
      <c r="M596" s="16" t="n"/>
      <c r="N596" s="18">
        <f>IF(OR($E596="",G596=""),"",G596-N(K596)-N(L596))</f>
        <v/>
      </c>
      <c r="O596" s="19">
        <f>IF(N596="","",N596*H596)</f>
        <v/>
      </c>
      <c r="P596" s="19">
        <f>IF($E596="","",N(K596)*H596)</f>
        <v/>
      </c>
      <c r="Q596" s="17" t="n"/>
      <c r="R596" s="17">
        <f>IF(N596="","",IF(N596&lt;0,"CONFERIR",IF(N596=0,"ACERTADO",IF(M596="","EM CONSIGNAÇÃO",IF(TODAY()&gt;M596,"ACERTO VENCIDO","EM CONSIGNAÇÃO")))))</f>
        <v/>
      </c>
      <c r="S596" s="17" t="n"/>
    </row>
    <row r="597">
      <c r="A597" s="16" t="n"/>
      <c r="B597" s="17" t="n"/>
      <c r="C597" s="17" t="n"/>
      <c r="D597" s="17" t="n"/>
      <c r="E597" s="17" t="n"/>
      <c r="F597" s="17">
        <f>IF($E597="","",IFERROR(INDEX(Produtos!$B$6:$B$305,MATCH($E597,Produtos!$A$6:$A$305,0)),"Código não cadastrado"))</f>
        <v/>
      </c>
      <c r="G597" s="18" t="n"/>
      <c r="H597" s="19">
        <f>IF($E597="","",IFERROR(INDEX(Produtos!$C$6:$C$305,MATCH($E597,Produtos!$A$6:$A$305,0)),0))</f>
        <v/>
      </c>
      <c r="I597" s="17" t="n"/>
      <c r="J597" s="17">
        <f>IF(OR($E597="",D597=""),"",IF(D597=$C$4,"5917","6917"))</f>
        <v/>
      </c>
      <c r="K597" s="18" t="n"/>
      <c r="L597" s="18" t="n"/>
      <c r="M597" s="16" t="n"/>
      <c r="N597" s="18">
        <f>IF(OR($E597="",G597=""),"",G597-N(K597)-N(L597))</f>
        <v/>
      </c>
      <c r="O597" s="19">
        <f>IF(N597="","",N597*H597)</f>
        <v/>
      </c>
      <c r="P597" s="19">
        <f>IF($E597="","",N(K597)*H597)</f>
        <v/>
      </c>
      <c r="Q597" s="17" t="n"/>
      <c r="R597" s="17">
        <f>IF(N597="","",IF(N597&lt;0,"CONFERIR",IF(N597=0,"ACERTADO",IF(M597="","EM CONSIGNAÇÃO",IF(TODAY()&gt;M597,"ACERTO VENCIDO","EM CONSIGNAÇÃO")))))</f>
        <v/>
      </c>
      <c r="S597" s="17" t="n"/>
    </row>
    <row r="598">
      <c r="A598" s="16" t="n"/>
      <c r="B598" s="17" t="n"/>
      <c r="C598" s="17" t="n"/>
      <c r="D598" s="17" t="n"/>
      <c r="E598" s="17" t="n"/>
      <c r="F598" s="17">
        <f>IF($E598="","",IFERROR(INDEX(Produtos!$B$6:$B$305,MATCH($E598,Produtos!$A$6:$A$305,0)),"Código não cadastrado"))</f>
        <v/>
      </c>
      <c r="G598" s="18" t="n"/>
      <c r="H598" s="19">
        <f>IF($E598="","",IFERROR(INDEX(Produtos!$C$6:$C$305,MATCH($E598,Produtos!$A$6:$A$305,0)),0))</f>
        <v/>
      </c>
      <c r="I598" s="17" t="n"/>
      <c r="J598" s="17">
        <f>IF(OR($E598="",D598=""),"",IF(D598=$C$4,"5917","6917"))</f>
        <v/>
      </c>
      <c r="K598" s="18" t="n"/>
      <c r="L598" s="18" t="n"/>
      <c r="M598" s="16" t="n"/>
      <c r="N598" s="18">
        <f>IF(OR($E598="",G598=""),"",G598-N(K598)-N(L598))</f>
        <v/>
      </c>
      <c r="O598" s="19">
        <f>IF(N598="","",N598*H598)</f>
        <v/>
      </c>
      <c r="P598" s="19">
        <f>IF($E598="","",N(K598)*H598)</f>
        <v/>
      </c>
      <c r="Q598" s="17" t="n"/>
      <c r="R598" s="17">
        <f>IF(N598="","",IF(N598&lt;0,"CONFERIR",IF(N598=0,"ACERTADO",IF(M598="","EM CONSIGNAÇÃO",IF(TODAY()&gt;M598,"ACERTO VENCIDO","EM CONSIGNAÇÃO")))))</f>
        <v/>
      </c>
      <c r="S598" s="17" t="n"/>
    </row>
    <row r="599">
      <c r="A599" s="16" t="n"/>
      <c r="B599" s="17" t="n"/>
      <c r="C599" s="17" t="n"/>
      <c r="D599" s="17" t="n"/>
      <c r="E599" s="17" t="n"/>
      <c r="F599" s="17">
        <f>IF($E599="","",IFERROR(INDEX(Produtos!$B$6:$B$305,MATCH($E599,Produtos!$A$6:$A$305,0)),"Código não cadastrado"))</f>
        <v/>
      </c>
      <c r="G599" s="18" t="n"/>
      <c r="H599" s="19">
        <f>IF($E599="","",IFERROR(INDEX(Produtos!$C$6:$C$305,MATCH($E599,Produtos!$A$6:$A$305,0)),0))</f>
        <v/>
      </c>
      <c r="I599" s="17" t="n"/>
      <c r="J599" s="17">
        <f>IF(OR($E599="",D599=""),"",IF(D599=$C$4,"5917","6917"))</f>
        <v/>
      </c>
      <c r="K599" s="18" t="n"/>
      <c r="L599" s="18" t="n"/>
      <c r="M599" s="16" t="n"/>
      <c r="N599" s="18">
        <f>IF(OR($E599="",G599=""),"",G599-N(K599)-N(L599))</f>
        <v/>
      </c>
      <c r="O599" s="19">
        <f>IF(N599="","",N599*H599)</f>
        <v/>
      </c>
      <c r="P599" s="19">
        <f>IF($E599="","",N(K599)*H599)</f>
        <v/>
      </c>
      <c r="Q599" s="17" t="n"/>
      <c r="R599" s="17">
        <f>IF(N599="","",IF(N599&lt;0,"CONFERIR",IF(N599=0,"ACERTADO",IF(M599="","EM CONSIGNAÇÃO",IF(TODAY()&gt;M599,"ACERTO VENCIDO","EM CONSIGNAÇÃO")))))</f>
        <v/>
      </c>
      <c r="S599" s="17" t="n"/>
    </row>
    <row r="600">
      <c r="A600" s="16" t="n"/>
      <c r="B600" s="17" t="n"/>
      <c r="C600" s="17" t="n"/>
      <c r="D600" s="17" t="n"/>
      <c r="E600" s="17" t="n"/>
      <c r="F600" s="17">
        <f>IF($E600="","",IFERROR(INDEX(Produtos!$B$6:$B$305,MATCH($E600,Produtos!$A$6:$A$305,0)),"Código não cadastrado"))</f>
        <v/>
      </c>
      <c r="G600" s="18" t="n"/>
      <c r="H600" s="19">
        <f>IF($E600="","",IFERROR(INDEX(Produtos!$C$6:$C$305,MATCH($E600,Produtos!$A$6:$A$305,0)),0))</f>
        <v/>
      </c>
      <c r="I600" s="17" t="n"/>
      <c r="J600" s="17">
        <f>IF(OR($E600="",D600=""),"",IF(D600=$C$4,"5917","6917"))</f>
        <v/>
      </c>
      <c r="K600" s="18" t="n"/>
      <c r="L600" s="18" t="n"/>
      <c r="M600" s="16" t="n"/>
      <c r="N600" s="18">
        <f>IF(OR($E600="",G600=""),"",G600-N(K600)-N(L600))</f>
        <v/>
      </c>
      <c r="O600" s="19">
        <f>IF(N600="","",N600*H600)</f>
        <v/>
      </c>
      <c r="P600" s="19">
        <f>IF($E600="","",N(K600)*H600)</f>
        <v/>
      </c>
      <c r="Q600" s="17" t="n"/>
      <c r="R600" s="17">
        <f>IF(N600="","",IF(N600&lt;0,"CONFERIR",IF(N600=0,"ACERTADO",IF(M600="","EM CONSIGNAÇÃO",IF(TODAY()&gt;M600,"ACERTO VENCIDO","EM CONSIGNAÇÃO")))))</f>
        <v/>
      </c>
      <c r="S600" s="17" t="n"/>
    </row>
    <row r="601">
      <c r="A601" s="16" t="n"/>
      <c r="B601" s="17" t="n"/>
      <c r="C601" s="17" t="n"/>
      <c r="D601" s="17" t="n"/>
      <c r="E601" s="17" t="n"/>
      <c r="F601" s="17">
        <f>IF($E601="","",IFERROR(INDEX(Produtos!$B$6:$B$305,MATCH($E601,Produtos!$A$6:$A$305,0)),"Código não cadastrado"))</f>
        <v/>
      </c>
      <c r="G601" s="18" t="n"/>
      <c r="H601" s="19">
        <f>IF($E601="","",IFERROR(INDEX(Produtos!$C$6:$C$305,MATCH($E601,Produtos!$A$6:$A$305,0)),0))</f>
        <v/>
      </c>
      <c r="I601" s="17" t="n"/>
      <c r="J601" s="17">
        <f>IF(OR($E601="",D601=""),"",IF(D601=$C$4,"5917","6917"))</f>
        <v/>
      </c>
      <c r="K601" s="18" t="n"/>
      <c r="L601" s="18" t="n"/>
      <c r="M601" s="16" t="n"/>
      <c r="N601" s="18">
        <f>IF(OR($E601="",G601=""),"",G601-N(K601)-N(L601))</f>
        <v/>
      </c>
      <c r="O601" s="19">
        <f>IF(N601="","",N601*H601)</f>
        <v/>
      </c>
      <c r="P601" s="19">
        <f>IF($E601="","",N(K601)*H601)</f>
        <v/>
      </c>
      <c r="Q601" s="17" t="n"/>
      <c r="R601" s="17">
        <f>IF(N601="","",IF(N601&lt;0,"CONFERIR",IF(N601=0,"ACERTADO",IF(M601="","EM CONSIGNAÇÃO",IF(TODAY()&gt;M601,"ACERTO VENCIDO","EM CONSIGNAÇÃO")))))</f>
        <v/>
      </c>
      <c r="S601" s="17" t="n"/>
    </row>
    <row r="602">
      <c r="A602" s="16" t="n"/>
      <c r="B602" s="17" t="n"/>
      <c r="C602" s="17" t="n"/>
      <c r="D602" s="17" t="n"/>
      <c r="E602" s="17" t="n"/>
      <c r="F602" s="17">
        <f>IF($E602="","",IFERROR(INDEX(Produtos!$B$6:$B$305,MATCH($E602,Produtos!$A$6:$A$305,0)),"Código não cadastrado"))</f>
        <v/>
      </c>
      <c r="G602" s="18" t="n"/>
      <c r="H602" s="19">
        <f>IF($E602="","",IFERROR(INDEX(Produtos!$C$6:$C$305,MATCH($E602,Produtos!$A$6:$A$305,0)),0))</f>
        <v/>
      </c>
      <c r="I602" s="17" t="n"/>
      <c r="J602" s="17">
        <f>IF(OR($E602="",D602=""),"",IF(D602=$C$4,"5917","6917"))</f>
        <v/>
      </c>
      <c r="K602" s="18" t="n"/>
      <c r="L602" s="18" t="n"/>
      <c r="M602" s="16" t="n"/>
      <c r="N602" s="18">
        <f>IF(OR($E602="",G602=""),"",G602-N(K602)-N(L602))</f>
        <v/>
      </c>
      <c r="O602" s="19">
        <f>IF(N602="","",N602*H602)</f>
        <v/>
      </c>
      <c r="P602" s="19">
        <f>IF($E602="","",N(K602)*H602)</f>
        <v/>
      </c>
      <c r="Q602" s="17" t="n"/>
      <c r="R602" s="17">
        <f>IF(N602="","",IF(N602&lt;0,"CONFERIR",IF(N602=0,"ACERTADO",IF(M602="","EM CONSIGNAÇÃO",IF(TODAY()&gt;M602,"ACERTO VENCIDO","EM CONSIGNAÇÃO")))))</f>
        <v/>
      </c>
      <c r="S602" s="17" t="n"/>
    </row>
    <row r="603">
      <c r="A603" s="16" t="n"/>
      <c r="B603" s="17" t="n"/>
      <c r="C603" s="17" t="n"/>
      <c r="D603" s="17" t="n"/>
      <c r="E603" s="17" t="n"/>
      <c r="F603" s="17">
        <f>IF($E603="","",IFERROR(INDEX(Produtos!$B$6:$B$305,MATCH($E603,Produtos!$A$6:$A$305,0)),"Código não cadastrado"))</f>
        <v/>
      </c>
      <c r="G603" s="18" t="n"/>
      <c r="H603" s="19">
        <f>IF($E603="","",IFERROR(INDEX(Produtos!$C$6:$C$305,MATCH($E603,Produtos!$A$6:$A$305,0)),0))</f>
        <v/>
      </c>
      <c r="I603" s="17" t="n"/>
      <c r="J603" s="17">
        <f>IF(OR($E603="",D603=""),"",IF(D603=$C$4,"5917","6917"))</f>
        <v/>
      </c>
      <c r="K603" s="18" t="n"/>
      <c r="L603" s="18" t="n"/>
      <c r="M603" s="16" t="n"/>
      <c r="N603" s="18">
        <f>IF(OR($E603="",G603=""),"",G603-N(K603)-N(L603))</f>
        <v/>
      </c>
      <c r="O603" s="19">
        <f>IF(N603="","",N603*H603)</f>
        <v/>
      </c>
      <c r="P603" s="19">
        <f>IF($E603="","",N(K603)*H603)</f>
        <v/>
      </c>
      <c r="Q603" s="17" t="n"/>
      <c r="R603" s="17">
        <f>IF(N603="","",IF(N603&lt;0,"CONFERIR",IF(N603=0,"ACERTADO",IF(M603="","EM CONSIGNAÇÃO",IF(TODAY()&gt;M603,"ACERTO VENCIDO","EM CONSIGNAÇÃO")))))</f>
        <v/>
      </c>
      <c r="S603" s="17" t="n"/>
    </row>
    <row r="604">
      <c r="A604" s="16" t="n"/>
      <c r="B604" s="17" t="n"/>
      <c r="C604" s="17" t="n"/>
      <c r="D604" s="17" t="n"/>
      <c r="E604" s="17" t="n"/>
      <c r="F604" s="17">
        <f>IF($E604="","",IFERROR(INDEX(Produtos!$B$6:$B$305,MATCH($E604,Produtos!$A$6:$A$305,0)),"Código não cadastrado"))</f>
        <v/>
      </c>
      <c r="G604" s="18" t="n"/>
      <c r="H604" s="19">
        <f>IF($E604="","",IFERROR(INDEX(Produtos!$C$6:$C$305,MATCH($E604,Produtos!$A$6:$A$305,0)),0))</f>
        <v/>
      </c>
      <c r="I604" s="17" t="n"/>
      <c r="J604" s="17">
        <f>IF(OR($E604="",D604=""),"",IF(D604=$C$4,"5917","6917"))</f>
        <v/>
      </c>
      <c r="K604" s="18" t="n"/>
      <c r="L604" s="18" t="n"/>
      <c r="M604" s="16" t="n"/>
      <c r="N604" s="18">
        <f>IF(OR($E604="",G604=""),"",G604-N(K604)-N(L604))</f>
        <v/>
      </c>
      <c r="O604" s="19">
        <f>IF(N604="","",N604*H604)</f>
        <v/>
      </c>
      <c r="P604" s="19">
        <f>IF($E604="","",N(K604)*H604)</f>
        <v/>
      </c>
      <c r="Q604" s="17" t="n"/>
      <c r="R604" s="17">
        <f>IF(N604="","",IF(N604&lt;0,"CONFERIR",IF(N604=0,"ACERTADO",IF(M604="","EM CONSIGNAÇÃO",IF(TODAY()&gt;M604,"ACERTO VENCIDO","EM CONSIGNAÇÃO")))))</f>
        <v/>
      </c>
      <c r="S604" s="17" t="n"/>
    </row>
    <row r="605">
      <c r="A605" s="16" t="n"/>
      <c r="B605" s="17" t="n"/>
      <c r="C605" s="17" t="n"/>
      <c r="D605" s="17" t="n"/>
      <c r="E605" s="17" t="n"/>
      <c r="F605" s="17">
        <f>IF($E605="","",IFERROR(INDEX(Produtos!$B$6:$B$305,MATCH($E605,Produtos!$A$6:$A$305,0)),"Código não cadastrado"))</f>
        <v/>
      </c>
      <c r="G605" s="18" t="n"/>
      <c r="H605" s="19">
        <f>IF($E605="","",IFERROR(INDEX(Produtos!$C$6:$C$305,MATCH($E605,Produtos!$A$6:$A$305,0)),0))</f>
        <v/>
      </c>
      <c r="I605" s="17" t="n"/>
      <c r="J605" s="17">
        <f>IF(OR($E605="",D605=""),"",IF(D605=$C$4,"5917","6917"))</f>
        <v/>
      </c>
      <c r="K605" s="18" t="n"/>
      <c r="L605" s="18" t="n"/>
      <c r="M605" s="16" t="n"/>
      <c r="N605" s="18">
        <f>IF(OR($E605="",G605=""),"",G605-N(K605)-N(L605))</f>
        <v/>
      </c>
      <c r="O605" s="19">
        <f>IF(N605="","",N605*H605)</f>
        <v/>
      </c>
      <c r="P605" s="19">
        <f>IF($E605="","",N(K605)*H605)</f>
        <v/>
      </c>
      <c r="Q605" s="17" t="n"/>
      <c r="R605" s="17">
        <f>IF(N605="","",IF(N605&lt;0,"CONFERIR",IF(N605=0,"ACERTADO",IF(M605="","EM CONSIGNAÇÃO",IF(TODAY()&gt;M605,"ACERTO VENCIDO","EM CONSIGNAÇÃO")))))</f>
        <v/>
      </c>
      <c r="S605" s="17" t="n"/>
    </row>
    <row r="606">
      <c r="A606" s="16" t="n"/>
      <c r="B606" s="17" t="n"/>
      <c r="C606" s="17" t="n"/>
      <c r="D606" s="17" t="n"/>
      <c r="E606" s="17" t="n"/>
      <c r="F606" s="17">
        <f>IF($E606="","",IFERROR(INDEX(Produtos!$B$6:$B$305,MATCH($E606,Produtos!$A$6:$A$305,0)),"Código não cadastrado"))</f>
        <v/>
      </c>
      <c r="G606" s="18" t="n"/>
      <c r="H606" s="19">
        <f>IF($E606="","",IFERROR(INDEX(Produtos!$C$6:$C$305,MATCH($E606,Produtos!$A$6:$A$305,0)),0))</f>
        <v/>
      </c>
      <c r="I606" s="17" t="n"/>
      <c r="J606" s="17">
        <f>IF(OR($E606="",D606=""),"",IF(D606=$C$4,"5917","6917"))</f>
        <v/>
      </c>
      <c r="K606" s="18" t="n"/>
      <c r="L606" s="18" t="n"/>
      <c r="M606" s="16" t="n"/>
      <c r="N606" s="18">
        <f>IF(OR($E606="",G606=""),"",G606-N(K606)-N(L606))</f>
        <v/>
      </c>
      <c r="O606" s="19">
        <f>IF(N606="","",N606*H606)</f>
        <v/>
      </c>
      <c r="P606" s="19">
        <f>IF($E606="","",N(K606)*H606)</f>
        <v/>
      </c>
      <c r="Q606" s="17" t="n"/>
      <c r="R606" s="17">
        <f>IF(N606="","",IF(N606&lt;0,"CONFERIR",IF(N606=0,"ACERTADO",IF(M606="","EM CONSIGNAÇÃO",IF(TODAY()&gt;M606,"ACERTO VENCIDO","EM CONSIGNAÇÃO")))))</f>
        <v/>
      </c>
      <c r="S606" s="17" t="n"/>
    </row>
    <row r="607">
      <c r="A607" s="16" t="n"/>
      <c r="B607" s="17" t="n"/>
      <c r="C607" s="17" t="n"/>
      <c r="D607" s="17" t="n"/>
      <c r="E607" s="17" t="n"/>
      <c r="F607" s="17">
        <f>IF($E607="","",IFERROR(INDEX(Produtos!$B$6:$B$305,MATCH($E607,Produtos!$A$6:$A$305,0)),"Código não cadastrado"))</f>
        <v/>
      </c>
      <c r="G607" s="18" t="n"/>
      <c r="H607" s="19">
        <f>IF($E607="","",IFERROR(INDEX(Produtos!$C$6:$C$305,MATCH($E607,Produtos!$A$6:$A$305,0)),0))</f>
        <v/>
      </c>
      <c r="I607" s="17" t="n"/>
      <c r="J607" s="17">
        <f>IF(OR($E607="",D607=""),"",IF(D607=$C$4,"5917","6917"))</f>
        <v/>
      </c>
      <c r="K607" s="18" t="n"/>
      <c r="L607" s="18" t="n"/>
      <c r="M607" s="16" t="n"/>
      <c r="N607" s="18">
        <f>IF(OR($E607="",G607=""),"",G607-N(K607)-N(L607))</f>
        <v/>
      </c>
      <c r="O607" s="19">
        <f>IF(N607="","",N607*H607)</f>
        <v/>
      </c>
      <c r="P607" s="19">
        <f>IF($E607="","",N(K607)*H607)</f>
        <v/>
      </c>
      <c r="Q607" s="17" t="n"/>
      <c r="R607" s="17">
        <f>IF(N607="","",IF(N607&lt;0,"CONFERIR",IF(N607=0,"ACERTADO",IF(M607="","EM CONSIGNAÇÃO",IF(TODAY()&gt;M607,"ACERTO VENCIDO","EM CONSIGNAÇÃO")))))</f>
        <v/>
      </c>
      <c r="S607" s="17" t="n"/>
    </row>
    <row r="608">
      <c r="A608" s="16" t="n"/>
      <c r="B608" s="17" t="n"/>
      <c r="C608" s="17" t="n"/>
      <c r="D608" s="17" t="n"/>
      <c r="E608" s="17" t="n"/>
      <c r="F608" s="17">
        <f>IF($E608="","",IFERROR(INDEX(Produtos!$B$6:$B$305,MATCH($E608,Produtos!$A$6:$A$305,0)),"Código não cadastrado"))</f>
        <v/>
      </c>
      <c r="G608" s="18" t="n"/>
      <c r="H608" s="19">
        <f>IF($E608="","",IFERROR(INDEX(Produtos!$C$6:$C$305,MATCH($E608,Produtos!$A$6:$A$305,0)),0))</f>
        <v/>
      </c>
      <c r="I608" s="17" t="n"/>
      <c r="J608" s="17">
        <f>IF(OR($E608="",D608=""),"",IF(D608=$C$4,"5917","6917"))</f>
        <v/>
      </c>
      <c r="K608" s="18" t="n"/>
      <c r="L608" s="18" t="n"/>
      <c r="M608" s="16" t="n"/>
      <c r="N608" s="18">
        <f>IF(OR($E608="",G608=""),"",G608-N(K608)-N(L608))</f>
        <v/>
      </c>
      <c r="O608" s="19">
        <f>IF(N608="","",N608*H608)</f>
        <v/>
      </c>
      <c r="P608" s="19">
        <f>IF($E608="","",N(K608)*H608)</f>
        <v/>
      </c>
      <c r="Q608" s="17" t="n"/>
      <c r="R608" s="17">
        <f>IF(N608="","",IF(N608&lt;0,"CONFERIR",IF(N608=0,"ACERTADO",IF(M608="","EM CONSIGNAÇÃO",IF(TODAY()&gt;M608,"ACERTO VENCIDO","EM CONSIGNAÇÃO")))))</f>
        <v/>
      </c>
      <c r="S608" s="17" t="n"/>
    </row>
    <row r="609">
      <c r="A609" s="16" t="n"/>
      <c r="B609" s="17" t="n"/>
      <c r="C609" s="17" t="n"/>
      <c r="D609" s="17" t="n"/>
      <c r="E609" s="17" t="n"/>
      <c r="F609" s="17">
        <f>IF($E609="","",IFERROR(INDEX(Produtos!$B$6:$B$305,MATCH($E609,Produtos!$A$6:$A$305,0)),"Código não cadastrado"))</f>
        <v/>
      </c>
      <c r="G609" s="18" t="n"/>
      <c r="H609" s="19">
        <f>IF($E609="","",IFERROR(INDEX(Produtos!$C$6:$C$305,MATCH($E609,Produtos!$A$6:$A$305,0)),0))</f>
        <v/>
      </c>
      <c r="I609" s="17" t="n"/>
      <c r="J609" s="17">
        <f>IF(OR($E609="",D609=""),"",IF(D609=$C$4,"5917","6917"))</f>
        <v/>
      </c>
      <c r="K609" s="18" t="n"/>
      <c r="L609" s="18" t="n"/>
      <c r="M609" s="16" t="n"/>
      <c r="N609" s="18">
        <f>IF(OR($E609="",G609=""),"",G609-N(K609)-N(L609))</f>
        <v/>
      </c>
      <c r="O609" s="19">
        <f>IF(N609="","",N609*H609)</f>
        <v/>
      </c>
      <c r="P609" s="19">
        <f>IF($E609="","",N(K609)*H609)</f>
        <v/>
      </c>
      <c r="Q609" s="17" t="n"/>
      <c r="R609" s="17">
        <f>IF(N609="","",IF(N609&lt;0,"CONFERIR",IF(N609=0,"ACERTADO",IF(M609="","EM CONSIGNAÇÃO",IF(TODAY()&gt;M609,"ACERTO VENCIDO","EM CONSIGNAÇÃO")))))</f>
        <v/>
      </c>
      <c r="S609" s="17" t="n"/>
    </row>
    <row r="610">
      <c r="A610" s="16" t="n"/>
      <c r="B610" s="17" t="n"/>
      <c r="C610" s="17" t="n"/>
      <c r="D610" s="17" t="n"/>
      <c r="E610" s="17" t="n"/>
      <c r="F610" s="17">
        <f>IF($E610="","",IFERROR(INDEX(Produtos!$B$6:$B$305,MATCH($E610,Produtos!$A$6:$A$305,0)),"Código não cadastrado"))</f>
        <v/>
      </c>
      <c r="G610" s="18" t="n"/>
      <c r="H610" s="19">
        <f>IF($E610="","",IFERROR(INDEX(Produtos!$C$6:$C$305,MATCH($E610,Produtos!$A$6:$A$305,0)),0))</f>
        <v/>
      </c>
      <c r="I610" s="17" t="n"/>
      <c r="J610" s="17">
        <f>IF(OR($E610="",D610=""),"",IF(D610=$C$4,"5917","6917"))</f>
        <v/>
      </c>
      <c r="K610" s="18" t="n"/>
      <c r="L610" s="18" t="n"/>
      <c r="M610" s="16" t="n"/>
      <c r="N610" s="18">
        <f>IF(OR($E610="",G610=""),"",G610-N(K610)-N(L610))</f>
        <v/>
      </c>
      <c r="O610" s="19">
        <f>IF(N610="","",N610*H610)</f>
        <v/>
      </c>
      <c r="P610" s="19">
        <f>IF($E610="","",N(K610)*H610)</f>
        <v/>
      </c>
      <c r="Q610" s="17" t="n"/>
      <c r="R610" s="17">
        <f>IF(N610="","",IF(N610&lt;0,"CONFERIR",IF(N610=0,"ACERTADO",IF(M610="","EM CONSIGNAÇÃO",IF(TODAY()&gt;M610,"ACERTO VENCIDO","EM CONSIGNAÇÃO")))))</f>
        <v/>
      </c>
      <c r="S610" s="17" t="n"/>
    </row>
    <row r="611">
      <c r="A611" s="16" t="n"/>
      <c r="B611" s="17" t="n"/>
      <c r="C611" s="17" t="n"/>
      <c r="D611" s="17" t="n"/>
      <c r="E611" s="17" t="n"/>
      <c r="F611" s="17">
        <f>IF($E611="","",IFERROR(INDEX(Produtos!$B$6:$B$305,MATCH($E611,Produtos!$A$6:$A$305,0)),"Código não cadastrado"))</f>
        <v/>
      </c>
      <c r="G611" s="18" t="n"/>
      <c r="H611" s="19">
        <f>IF($E611="","",IFERROR(INDEX(Produtos!$C$6:$C$305,MATCH($E611,Produtos!$A$6:$A$305,0)),0))</f>
        <v/>
      </c>
      <c r="I611" s="17" t="n"/>
      <c r="J611" s="17">
        <f>IF(OR($E611="",D611=""),"",IF(D611=$C$4,"5917","6917"))</f>
        <v/>
      </c>
      <c r="K611" s="18" t="n"/>
      <c r="L611" s="18" t="n"/>
      <c r="M611" s="16" t="n"/>
      <c r="N611" s="18">
        <f>IF(OR($E611="",G611=""),"",G611-N(K611)-N(L611))</f>
        <v/>
      </c>
      <c r="O611" s="19">
        <f>IF(N611="","",N611*H611)</f>
        <v/>
      </c>
      <c r="P611" s="19">
        <f>IF($E611="","",N(K611)*H611)</f>
        <v/>
      </c>
      <c r="Q611" s="17" t="n"/>
      <c r="R611" s="17">
        <f>IF(N611="","",IF(N611&lt;0,"CONFERIR",IF(N611=0,"ACERTADO",IF(M611="","EM CONSIGNAÇÃO",IF(TODAY()&gt;M611,"ACERTO VENCIDO","EM CONSIGNAÇÃO")))))</f>
        <v/>
      </c>
      <c r="S611" s="17" t="n"/>
    </row>
    <row r="612">
      <c r="A612" s="16" t="n"/>
      <c r="B612" s="17" t="n"/>
      <c r="C612" s="17" t="n"/>
      <c r="D612" s="17" t="n"/>
      <c r="E612" s="17" t="n"/>
      <c r="F612" s="17">
        <f>IF($E612="","",IFERROR(INDEX(Produtos!$B$6:$B$305,MATCH($E612,Produtos!$A$6:$A$305,0)),"Código não cadastrado"))</f>
        <v/>
      </c>
      <c r="G612" s="18" t="n"/>
      <c r="H612" s="19">
        <f>IF($E612="","",IFERROR(INDEX(Produtos!$C$6:$C$305,MATCH($E612,Produtos!$A$6:$A$305,0)),0))</f>
        <v/>
      </c>
      <c r="I612" s="17" t="n"/>
      <c r="J612" s="17">
        <f>IF(OR($E612="",D612=""),"",IF(D612=$C$4,"5917","6917"))</f>
        <v/>
      </c>
      <c r="K612" s="18" t="n"/>
      <c r="L612" s="18" t="n"/>
      <c r="M612" s="16" t="n"/>
      <c r="N612" s="18">
        <f>IF(OR($E612="",G612=""),"",G612-N(K612)-N(L612))</f>
        <v/>
      </c>
      <c r="O612" s="19">
        <f>IF(N612="","",N612*H612)</f>
        <v/>
      </c>
      <c r="P612" s="19">
        <f>IF($E612="","",N(K612)*H612)</f>
        <v/>
      </c>
      <c r="Q612" s="17" t="n"/>
      <c r="R612" s="17">
        <f>IF(N612="","",IF(N612&lt;0,"CONFERIR",IF(N612=0,"ACERTADO",IF(M612="","EM CONSIGNAÇÃO",IF(TODAY()&gt;M612,"ACERTO VENCIDO","EM CONSIGNAÇÃO")))))</f>
        <v/>
      </c>
      <c r="S612" s="17" t="n"/>
    </row>
    <row r="613">
      <c r="A613" s="16" t="n"/>
      <c r="B613" s="17" t="n"/>
      <c r="C613" s="17" t="n"/>
      <c r="D613" s="17" t="n"/>
      <c r="E613" s="17" t="n"/>
      <c r="F613" s="17">
        <f>IF($E613="","",IFERROR(INDEX(Produtos!$B$6:$B$305,MATCH($E613,Produtos!$A$6:$A$305,0)),"Código não cadastrado"))</f>
        <v/>
      </c>
      <c r="G613" s="18" t="n"/>
      <c r="H613" s="19">
        <f>IF($E613="","",IFERROR(INDEX(Produtos!$C$6:$C$305,MATCH($E613,Produtos!$A$6:$A$305,0)),0))</f>
        <v/>
      </c>
      <c r="I613" s="17" t="n"/>
      <c r="J613" s="17">
        <f>IF(OR($E613="",D613=""),"",IF(D613=$C$4,"5917","6917"))</f>
        <v/>
      </c>
      <c r="K613" s="18" t="n"/>
      <c r="L613" s="18" t="n"/>
      <c r="M613" s="16" t="n"/>
      <c r="N613" s="18">
        <f>IF(OR($E613="",G613=""),"",G613-N(K613)-N(L613))</f>
        <v/>
      </c>
      <c r="O613" s="19">
        <f>IF(N613="","",N613*H613)</f>
        <v/>
      </c>
      <c r="P613" s="19">
        <f>IF($E613="","",N(K613)*H613)</f>
        <v/>
      </c>
      <c r="Q613" s="17" t="n"/>
      <c r="R613" s="17">
        <f>IF(N613="","",IF(N613&lt;0,"CONFERIR",IF(N613=0,"ACERTADO",IF(M613="","EM CONSIGNAÇÃO",IF(TODAY()&gt;M613,"ACERTO VENCIDO","EM CONSIGNAÇÃO")))))</f>
        <v/>
      </c>
      <c r="S613" s="17" t="n"/>
    </row>
    <row r="614">
      <c r="A614" s="16" t="n"/>
      <c r="B614" s="17" t="n"/>
      <c r="C614" s="17" t="n"/>
      <c r="D614" s="17" t="n"/>
      <c r="E614" s="17" t="n"/>
      <c r="F614" s="17">
        <f>IF($E614="","",IFERROR(INDEX(Produtos!$B$6:$B$305,MATCH($E614,Produtos!$A$6:$A$305,0)),"Código não cadastrado"))</f>
        <v/>
      </c>
      <c r="G614" s="18" t="n"/>
      <c r="H614" s="19">
        <f>IF($E614="","",IFERROR(INDEX(Produtos!$C$6:$C$305,MATCH($E614,Produtos!$A$6:$A$305,0)),0))</f>
        <v/>
      </c>
      <c r="I614" s="17" t="n"/>
      <c r="J614" s="17">
        <f>IF(OR($E614="",D614=""),"",IF(D614=$C$4,"5917","6917"))</f>
        <v/>
      </c>
      <c r="K614" s="18" t="n"/>
      <c r="L614" s="18" t="n"/>
      <c r="M614" s="16" t="n"/>
      <c r="N614" s="18">
        <f>IF(OR($E614="",G614=""),"",G614-N(K614)-N(L614))</f>
        <v/>
      </c>
      <c r="O614" s="19">
        <f>IF(N614="","",N614*H614)</f>
        <v/>
      </c>
      <c r="P614" s="19">
        <f>IF($E614="","",N(K614)*H614)</f>
        <v/>
      </c>
      <c r="Q614" s="17" t="n"/>
      <c r="R614" s="17">
        <f>IF(N614="","",IF(N614&lt;0,"CONFERIR",IF(N614=0,"ACERTADO",IF(M614="","EM CONSIGNAÇÃO",IF(TODAY()&gt;M614,"ACERTO VENCIDO","EM CONSIGNAÇÃO")))))</f>
        <v/>
      </c>
      <c r="S614" s="17" t="n"/>
    </row>
    <row r="615">
      <c r="A615" s="16" t="n"/>
      <c r="B615" s="17" t="n"/>
      <c r="C615" s="17" t="n"/>
      <c r="D615" s="17" t="n"/>
      <c r="E615" s="17" t="n"/>
      <c r="F615" s="17">
        <f>IF($E615="","",IFERROR(INDEX(Produtos!$B$6:$B$305,MATCH($E615,Produtos!$A$6:$A$305,0)),"Código não cadastrado"))</f>
        <v/>
      </c>
      <c r="G615" s="18" t="n"/>
      <c r="H615" s="19">
        <f>IF($E615="","",IFERROR(INDEX(Produtos!$C$6:$C$305,MATCH($E615,Produtos!$A$6:$A$305,0)),0))</f>
        <v/>
      </c>
      <c r="I615" s="17" t="n"/>
      <c r="J615" s="17">
        <f>IF(OR($E615="",D615=""),"",IF(D615=$C$4,"5917","6917"))</f>
        <v/>
      </c>
      <c r="K615" s="18" t="n"/>
      <c r="L615" s="18" t="n"/>
      <c r="M615" s="16" t="n"/>
      <c r="N615" s="18">
        <f>IF(OR($E615="",G615=""),"",G615-N(K615)-N(L615))</f>
        <v/>
      </c>
      <c r="O615" s="19">
        <f>IF(N615="","",N615*H615)</f>
        <v/>
      </c>
      <c r="P615" s="19">
        <f>IF($E615="","",N(K615)*H615)</f>
        <v/>
      </c>
      <c r="Q615" s="17" t="n"/>
      <c r="R615" s="17">
        <f>IF(N615="","",IF(N615&lt;0,"CONFERIR",IF(N615=0,"ACERTADO",IF(M615="","EM CONSIGNAÇÃO",IF(TODAY()&gt;M615,"ACERTO VENCIDO","EM CONSIGNAÇÃO")))))</f>
        <v/>
      </c>
      <c r="S615" s="17" t="n"/>
    </row>
    <row r="616">
      <c r="A616" s="16" t="n"/>
      <c r="B616" s="17" t="n"/>
      <c r="C616" s="17" t="n"/>
      <c r="D616" s="17" t="n"/>
      <c r="E616" s="17" t="n"/>
      <c r="F616" s="17">
        <f>IF($E616="","",IFERROR(INDEX(Produtos!$B$6:$B$305,MATCH($E616,Produtos!$A$6:$A$305,0)),"Código não cadastrado"))</f>
        <v/>
      </c>
      <c r="G616" s="18" t="n"/>
      <c r="H616" s="19">
        <f>IF($E616="","",IFERROR(INDEX(Produtos!$C$6:$C$305,MATCH($E616,Produtos!$A$6:$A$305,0)),0))</f>
        <v/>
      </c>
      <c r="I616" s="17" t="n"/>
      <c r="J616" s="17">
        <f>IF(OR($E616="",D616=""),"",IF(D616=$C$4,"5917","6917"))</f>
        <v/>
      </c>
      <c r="K616" s="18" t="n"/>
      <c r="L616" s="18" t="n"/>
      <c r="M616" s="16" t="n"/>
      <c r="N616" s="18">
        <f>IF(OR($E616="",G616=""),"",G616-N(K616)-N(L616))</f>
        <v/>
      </c>
      <c r="O616" s="19">
        <f>IF(N616="","",N616*H616)</f>
        <v/>
      </c>
      <c r="P616" s="19">
        <f>IF($E616="","",N(K616)*H616)</f>
        <v/>
      </c>
      <c r="Q616" s="17" t="n"/>
      <c r="R616" s="17">
        <f>IF(N616="","",IF(N616&lt;0,"CONFERIR",IF(N616=0,"ACERTADO",IF(M616="","EM CONSIGNAÇÃO",IF(TODAY()&gt;M616,"ACERTO VENCIDO","EM CONSIGNAÇÃO")))))</f>
        <v/>
      </c>
      <c r="S616" s="17" t="n"/>
    </row>
    <row r="617">
      <c r="A617" s="16" t="n"/>
      <c r="B617" s="17" t="n"/>
      <c r="C617" s="17" t="n"/>
      <c r="D617" s="17" t="n"/>
      <c r="E617" s="17" t="n"/>
      <c r="F617" s="17">
        <f>IF($E617="","",IFERROR(INDEX(Produtos!$B$6:$B$305,MATCH($E617,Produtos!$A$6:$A$305,0)),"Código não cadastrado"))</f>
        <v/>
      </c>
      <c r="G617" s="18" t="n"/>
      <c r="H617" s="19">
        <f>IF($E617="","",IFERROR(INDEX(Produtos!$C$6:$C$305,MATCH($E617,Produtos!$A$6:$A$305,0)),0))</f>
        <v/>
      </c>
      <c r="I617" s="17" t="n"/>
      <c r="J617" s="17">
        <f>IF(OR($E617="",D617=""),"",IF(D617=$C$4,"5917","6917"))</f>
        <v/>
      </c>
      <c r="K617" s="18" t="n"/>
      <c r="L617" s="18" t="n"/>
      <c r="M617" s="16" t="n"/>
      <c r="N617" s="18">
        <f>IF(OR($E617="",G617=""),"",G617-N(K617)-N(L617))</f>
        <v/>
      </c>
      <c r="O617" s="19">
        <f>IF(N617="","",N617*H617)</f>
        <v/>
      </c>
      <c r="P617" s="19">
        <f>IF($E617="","",N(K617)*H617)</f>
        <v/>
      </c>
      <c r="Q617" s="17" t="n"/>
      <c r="R617" s="17">
        <f>IF(N617="","",IF(N617&lt;0,"CONFERIR",IF(N617=0,"ACERTADO",IF(M617="","EM CONSIGNAÇÃO",IF(TODAY()&gt;M617,"ACERTO VENCIDO","EM CONSIGNAÇÃO")))))</f>
        <v/>
      </c>
      <c r="S617" s="17" t="n"/>
    </row>
    <row r="618">
      <c r="A618" s="16" t="n"/>
      <c r="B618" s="17" t="n"/>
      <c r="C618" s="17" t="n"/>
      <c r="D618" s="17" t="n"/>
      <c r="E618" s="17" t="n"/>
      <c r="F618" s="17">
        <f>IF($E618="","",IFERROR(INDEX(Produtos!$B$6:$B$305,MATCH($E618,Produtos!$A$6:$A$305,0)),"Código não cadastrado"))</f>
        <v/>
      </c>
      <c r="G618" s="18" t="n"/>
      <c r="H618" s="19">
        <f>IF($E618="","",IFERROR(INDEX(Produtos!$C$6:$C$305,MATCH($E618,Produtos!$A$6:$A$305,0)),0))</f>
        <v/>
      </c>
      <c r="I618" s="17" t="n"/>
      <c r="J618" s="17">
        <f>IF(OR($E618="",D618=""),"",IF(D618=$C$4,"5917","6917"))</f>
        <v/>
      </c>
      <c r="K618" s="18" t="n"/>
      <c r="L618" s="18" t="n"/>
      <c r="M618" s="16" t="n"/>
      <c r="N618" s="18">
        <f>IF(OR($E618="",G618=""),"",G618-N(K618)-N(L618))</f>
        <v/>
      </c>
      <c r="O618" s="19">
        <f>IF(N618="","",N618*H618)</f>
        <v/>
      </c>
      <c r="P618" s="19">
        <f>IF($E618="","",N(K618)*H618)</f>
        <v/>
      </c>
      <c r="Q618" s="17" t="n"/>
      <c r="R618" s="17">
        <f>IF(N618="","",IF(N618&lt;0,"CONFERIR",IF(N618=0,"ACERTADO",IF(M618="","EM CONSIGNAÇÃO",IF(TODAY()&gt;M618,"ACERTO VENCIDO","EM CONSIGNAÇÃO")))))</f>
        <v/>
      </c>
      <c r="S618" s="17" t="n"/>
    </row>
    <row r="619">
      <c r="A619" s="16" t="n"/>
      <c r="B619" s="17" t="n"/>
      <c r="C619" s="17" t="n"/>
      <c r="D619" s="17" t="n"/>
      <c r="E619" s="17" t="n"/>
      <c r="F619" s="17">
        <f>IF($E619="","",IFERROR(INDEX(Produtos!$B$6:$B$305,MATCH($E619,Produtos!$A$6:$A$305,0)),"Código não cadastrado"))</f>
        <v/>
      </c>
      <c r="G619" s="18" t="n"/>
      <c r="H619" s="19">
        <f>IF($E619="","",IFERROR(INDEX(Produtos!$C$6:$C$305,MATCH($E619,Produtos!$A$6:$A$305,0)),0))</f>
        <v/>
      </c>
      <c r="I619" s="17" t="n"/>
      <c r="J619" s="17">
        <f>IF(OR($E619="",D619=""),"",IF(D619=$C$4,"5917","6917"))</f>
        <v/>
      </c>
      <c r="K619" s="18" t="n"/>
      <c r="L619" s="18" t="n"/>
      <c r="M619" s="16" t="n"/>
      <c r="N619" s="18">
        <f>IF(OR($E619="",G619=""),"",G619-N(K619)-N(L619))</f>
        <v/>
      </c>
      <c r="O619" s="19">
        <f>IF(N619="","",N619*H619)</f>
        <v/>
      </c>
      <c r="P619" s="19">
        <f>IF($E619="","",N(K619)*H619)</f>
        <v/>
      </c>
      <c r="Q619" s="17" t="n"/>
      <c r="R619" s="17">
        <f>IF(N619="","",IF(N619&lt;0,"CONFERIR",IF(N619=0,"ACERTADO",IF(M619="","EM CONSIGNAÇÃO",IF(TODAY()&gt;M619,"ACERTO VENCIDO","EM CONSIGNAÇÃO")))))</f>
        <v/>
      </c>
      <c r="S619" s="17" t="n"/>
    </row>
    <row r="620">
      <c r="A620" s="16" t="n"/>
      <c r="B620" s="17" t="n"/>
      <c r="C620" s="17" t="n"/>
      <c r="D620" s="17" t="n"/>
      <c r="E620" s="17" t="n"/>
      <c r="F620" s="17">
        <f>IF($E620="","",IFERROR(INDEX(Produtos!$B$6:$B$305,MATCH($E620,Produtos!$A$6:$A$305,0)),"Código não cadastrado"))</f>
        <v/>
      </c>
      <c r="G620" s="18" t="n"/>
      <c r="H620" s="19">
        <f>IF($E620="","",IFERROR(INDEX(Produtos!$C$6:$C$305,MATCH($E620,Produtos!$A$6:$A$305,0)),0))</f>
        <v/>
      </c>
      <c r="I620" s="17" t="n"/>
      <c r="J620" s="17">
        <f>IF(OR($E620="",D620=""),"",IF(D620=$C$4,"5917","6917"))</f>
        <v/>
      </c>
      <c r="K620" s="18" t="n"/>
      <c r="L620" s="18" t="n"/>
      <c r="M620" s="16" t="n"/>
      <c r="N620" s="18">
        <f>IF(OR($E620="",G620=""),"",G620-N(K620)-N(L620))</f>
        <v/>
      </c>
      <c r="O620" s="19">
        <f>IF(N620="","",N620*H620)</f>
        <v/>
      </c>
      <c r="P620" s="19">
        <f>IF($E620="","",N(K620)*H620)</f>
        <v/>
      </c>
      <c r="Q620" s="17" t="n"/>
      <c r="R620" s="17">
        <f>IF(N620="","",IF(N620&lt;0,"CONFERIR",IF(N620=0,"ACERTADO",IF(M620="","EM CONSIGNAÇÃO",IF(TODAY()&gt;M620,"ACERTO VENCIDO","EM CONSIGNAÇÃO")))))</f>
        <v/>
      </c>
      <c r="S620" s="17" t="n"/>
    </row>
    <row r="621">
      <c r="A621" s="16" t="n"/>
      <c r="B621" s="17" t="n"/>
      <c r="C621" s="17" t="n"/>
      <c r="D621" s="17" t="n"/>
      <c r="E621" s="17" t="n"/>
      <c r="F621" s="17">
        <f>IF($E621="","",IFERROR(INDEX(Produtos!$B$6:$B$305,MATCH($E621,Produtos!$A$6:$A$305,0)),"Código não cadastrado"))</f>
        <v/>
      </c>
      <c r="G621" s="18" t="n"/>
      <c r="H621" s="19">
        <f>IF($E621="","",IFERROR(INDEX(Produtos!$C$6:$C$305,MATCH($E621,Produtos!$A$6:$A$305,0)),0))</f>
        <v/>
      </c>
      <c r="I621" s="17" t="n"/>
      <c r="J621" s="17">
        <f>IF(OR($E621="",D621=""),"",IF(D621=$C$4,"5917","6917"))</f>
        <v/>
      </c>
      <c r="K621" s="18" t="n"/>
      <c r="L621" s="18" t="n"/>
      <c r="M621" s="16" t="n"/>
      <c r="N621" s="18">
        <f>IF(OR($E621="",G621=""),"",G621-N(K621)-N(L621))</f>
        <v/>
      </c>
      <c r="O621" s="19">
        <f>IF(N621="","",N621*H621)</f>
        <v/>
      </c>
      <c r="P621" s="19">
        <f>IF($E621="","",N(K621)*H621)</f>
        <v/>
      </c>
      <c r="Q621" s="17" t="n"/>
      <c r="R621" s="17">
        <f>IF(N621="","",IF(N621&lt;0,"CONFERIR",IF(N621=0,"ACERTADO",IF(M621="","EM CONSIGNAÇÃO",IF(TODAY()&gt;M621,"ACERTO VENCIDO","EM CONSIGNAÇÃO")))))</f>
        <v/>
      </c>
      <c r="S621" s="17" t="n"/>
    </row>
    <row r="622">
      <c r="A622" s="16" t="n"/>
      <c r="B622" s="17" t="n"/>
      <c r="C622" s="17" t="n"/>
      <c r="D622" s="17" t="n"/>
      <c r="E622" s="17" t="n"/>
      <c r="F622" s="17">
        <f>IF($E622="","",IFERROR(INDEX(Produtos!$B$6:$B$305,MATCH($E622,Produtos!$A$6:$A$305,0)),"Código não cadastrado"))</f>
        <v/>
      </c>
      <c r="G622" s="18" t="n"/>
      <c r="H622" s="19">
        <f>IF($E622="","",IFERROR(INDEX(Produtos!$C$6:$C$305,MATCH($E622,Produtos!$A$6:$A$305,0)),0))</f>
        <v/>
      </c>
      <c r="I622" s="17" t="n"/>
      <c r="J622" s="17">
        <f>IF(OR($E622="",D622=""),"",IF(D622=$C$4,"5917","6917"))</f>
        <v/>
      </c>
      <c r="K622" s="18" t="n"/>
      <c r="L622" s="18" t="n"/>
      <c r="M622" s="16" t="n"/>
      <c r="N622" s="18">
        <f>IF(OR($E622="",G622=""),"",G622-N(K622)-N(L622))</f>
        <v/>
      </c>
      <c r="O622" s="19">
        <f>IF(N622="","",N622*H622)</f>
        <v/>
      </c>
      <c r="P622" s="19">
        <f>IF($E622="","",N(K622)*H622)</f>
        <v/>
      </c>
      <c r="Q622" s="17" t="n"/>
      <c r="R622" s="17">
        <f>IF(N622="","",IF(N622&lt;0,"CONFERIR",IF(N622=0,"ACERTADO",IF(M622="","EM CONSIGNAÇÃO",IF(TODAY()&gt;M622,"ACERTO VENCIDO","EM CONSIGNAÇÃO")))))</f>
        <v/>
      </c>
      <c r="S622" s="17" t="n"/>
    </row>
    <row r="623">
      <c r="A623" s="16" t="n"/>
      <c r="B623" s="17" t="n"/>
      <c r="C623" s="17" t="n"/>
      <c r="D623" s="17" t="n"/>
      <c r="E623" s="17" t="n"/>
      <c r="F623" s="17">
        <f>IF($E623="","",IFERROR(INDEX(Produtos!$B$6:$B$305,MATCH($E623,Produtos!$A$6:$A$305,0)),"Código não cadastrado"))</f>
        <v/>
      </c>
      <c r="G623" s="18" t="n"/>
      <c r="H623" s="19">
        <f>IF($E623="","",IFERROR(INDEX(Produtos!$C$6:$C$305,MATCH($E623,Produtos!$A$6:$A$305,0)),0))</f>
        <v/>
      </c>
      <c r="I623" s="17" t="n"/>
      <c r="J623" s="17">
        <f>IF(OR($E623="",D623=""),"",IF(D623=$C$4,"5917","6917"))</f>
        <v/>
      </c>
      <c r="K623" s="18" t="n"/>
      <c r="L623" s="18" t="n"/>
      <c r="M623" s="16" t="n"/>
      <c r="N623" s="18">
        <f>IF(OR($E623="",G623=""),"",G623-N(K623)-N(L623))</f>
        <v/>
      </c>
      <c r="O623" s="19">
        <f>IF(N623="","",N623*H623)</f>
        <v/>
      </c>
      <c r="P623" s="19">
        <f>IF($E623="","",N(K623)*H623)</f>
        <v/>
      </c>
      <c r="Q623" s="17" t="n"/>
      <c r="R623" s="17">
        <f>IF(N623="","",IF(N623&lt;0,"CONFERIR",IF(N623=0,"ACERTADO",IF(M623="","EM CONSIGNAÇÃO",IF(TODAY()&gt;M623,"ACERTO VENCIDO","EM CONSIGNAÇÃO")))))</f>
        <v/>
      </c>
      <c r="S623" s="17" t="n"/>
    </row>
    <row r="624">
      <c r="A624" s="16" t="n"/>
      <c r="B624" s="17" t="n"/>
      <c r="C624" s="17" t="n"/>
      <c r="D624" s="17" t="n"/>
      <c r="E624" s="17" t="n"/>
      <c r="F624" s="17">
        <f>IF($E624="","",IFERROR(INDEX(Produtos!$B$6:$B$305,MATCH($E624,Produtos!$A$6:$A$305,0)),"Código não cadastrado"))</f>
        <v/>
      </c>
      <c r="G624" s="18" t="n"/>
      <c r="H624" s="19">
        <f>IF($E624="","",IFERROR(INDEX(Produtos!$C$6:$C$305,MATCH($E624,Produtos!$A$6:$A$305,0)),0))</f>
        <v/>
      </c>
      <c r="I624" s="17" t="n"/>
      <c r="J624" s="17">
        <f>IF(OR($E624="",D624=""),"",IF(D624=$C$4,"5917","6917"))</f>
        <v/>
      </c>
      <c r="K624" s="18" t="n"/>
      <c r="L624" s="18" t="n"/>
      <c r="M624" s="16" t="n"/>
      <c r="N624" s="18">
        <f>IF(OR($E624="",G624=""),"",G624-N(K624)-N(L624))</f>
        <v/>
      </c>
      <c r="O624" s="19">
        <f>IF(N624="","",N624*H624)</f>
        <v/>
      </c>
      <c r="P624" s="19">
        <f>IF($E624="","",N(K624)*H624)</f>
        <v/>
      </c>
      <c r="Q624" s="17" t="n"/>
      <c r="R624" s="17">
        <f>IF(N624="","",IF(N624&lt;0,"CONFERIR",IF(N624=0,"ACERTADO",IF(M624="","EM CONSIGNAÇÃO",IF(TODAY()&gt;M624,"ACERTO VENCIDO","EM CONSIGNAÇÃO")))))</f>
        <v/>
      </c>
      <c r="S624" s="17" t="n"/>
    </row>
    <row r="625">
      <c r="A625" s="16" t="n"/>
      <c r="B625" s="17" t="n"/>
      <c r="C625" s="17" t="n"/>
      <c r="D625" s="17" t="n"/>
      <c r="E625" s="17" t="n"/>
      <c r="F625" s="17">
        <f>IF($E625="","",IFERROR(INDEX(Produtos!$B$6:$B$305,MATCH($E625,Produtos!$A$6:$A$305,0)),"Código não cadastrado"))</f>
        <v/>
      </c>
      <c r="G625" s="18" t="n"/>
      <c r="H625" s="19">
        <f>IF($E625="","",IFERROR(INDEX(Produtos!$C$6:$C$305,MATCH($E625,Produtos!$A$6:$A$305,0)),0))</f>
        <v/>
      </c>
      <c r="I625" s="17" t="n"/>
      <c r="J625" s="17">
        <f>IF(OR($E625="",D625=""),"",IF(D625=$C$4,"5917","6917"))</f>
        <v/>
      </c>
      <c r="K625" s="18" t="n"/>
      <c r="L625" s="18" t="n"/>
      <c r="M625" s="16" t="n"/>
      <c r="N625" s="18">
        <f>IF(OR($E625="",G625=""),"",G625-N(K625)-N(L625))</f>
        <v/>
      </c>
      <c r="O625" s="19">
        <f>IF(N625="","",N625*H625)</f>
        <v/>
      </c>
      <c r="P625" s="19">
        <f>IF($E625="","",N(K625)*H625)</f>
        <v/>
      </c>
      <c r="Q625" s="17" t="n"/>
      <c r="R625" s="17">
        <f>IF(N625="","",IF(N625&lt;0,"CONFERIR",IF(N625=0,"ACERTADO",IF(M625="","EM CONSIGNAÇÃO",IF(TODAY()&gt;M625,"ACERTO VENCIDO","EM CONSIGNAÇÃO")))))</f>
        <v/>
      </c>
      <c r="S625" s="17" t="n"/>
    </row>
    <row r="626">
      <c r="A626" s="16" t="n"/>
      <c r="B626" s="17" t="n"/>
      <c r="C626" s="17" t="n"/>
      <c r="D626" s="17" t="n"/>
      <c r="E626" s="17" t="n"/>
      <c r="F626" s="17">
        <f>IF($E626="","",IFERROR(INDEX(Produtos!$B$6:$B$305,MATCH($E626,Produtos!$A$6:$A$305,0)),"Código não cadastrado"))</f>
        <v/>
      </c>
      <c r="G626" s="18" t="n"/>
      <c r="H626" s="19">
        <f>IF($E626="","",IFERROR(INDEX(Produtos!$C$6:$C$305,MATCH($E626,Produtos!$A$6:$A$305,0)),0))</f>
        <v/>
      </c>
      <c r="I626" s="17" t="n"/>
      <c r="J626" s="17">
        <f>IF(OR($E626="",D626=""),"",IF(D626=$C$4,"5917","6917"))</f>
        <v/>
      </c>
      <c r="K626" s="18" t="n"/>
      <c r="L626" s="18" t="n"/>
      <c r="M626" s="16" t="n"/>
      <c r="N626" s="18">
        <f>IF(OR($E626="",G626=""),"",G626-N(K626)-N(L626))</f>
        <v/>
      </c>
      <c r="O626" s="19">
        <f>IF(N626="","",N626*H626)</f>
        <v/>
      </c>
      <c r="P626" s="19">
        <f>IF($E626="","",N(K626)*H626)</f>
        <v/>
      </c>
      <c r="Q626" s="17" t="n"/>
      <c r="R626" s="17">
        <f>IF(N626="","",IF(N626&lt;0,"CONFERIR",IF(N626=0,"ACERTADO",IF(M626="","EM CONSIGNAÇÃO",IF(TODAY()&gt;M626,"ACERTO VENCIDO","EM CONSIGNAÇÃO")))))</f>
        <v/>
      </c>
      <c r="S626" s="17" t="n"/>
    </row>
    <row r="627">
      <c r="A627" s="16" t="n"/>
      <c r="B627" s="17" t="n"/>
      <c r="C627" s="17" t="n"/>
      <c r="D627" s="17" t="n"/>
      <c r="E627" s="17" t="n"/>
      <c r="F627" s="17">
        <f>IF($E627="","",IFERROR(INDEX(Produtos!$B$6:$B$305,MATCH($E627,Produtos!$A$6:$A$305,0)),"Código não cadastrado"))</f>
        <v/>
      </c>
      <c r="G627" s="18" t="n"/>
      <c r="H627" s="19">
        <f>IF($E627="","",IFERROR(INDEX(Produtos!$C$6:$C$305,MATCH($E627,Produtos!$A$6:$A$305,0)),0))</f>
        <v/>
      </c>
      <c r="I627" s="17" t="n"/>
      <c r="J627" s="17">
        <f>IF(OR($E627="",D627=""),"",IF(D627=$C$4,"5917","6917"))</f>
        <v/>
      </c>
      <c r="K627" s="18" t="n"/>
      <c r="L627" s="18" t="n"/>
      <c r="M627" s="16" t="n"/>
      <c r="N627" s="18">
        <f>IF(OR($E627="",G627=""),"",G627-N(K627)-N(L627))</f>
        <v/>
      </c>
      <c r="O627" s="19">
        <f>IF(N627="","",N627*H627)</f>
        <v/>
      </c>
      <c r="P627" s="19">
        <f>IF($E627="","",N(K627)*H627)</f>
        <v/>
      </c>
      <c r="Q627" s="17" t="n"/>
      <c r="R627" s="17">
        <f>IF(N627="","",IF(N627&lt;0,"CONFERIR",IF(N627=0,"ACERTADO",IF(M627="","EM CONSIGNAÇÃO",IF(TODAY()&gt;M627,"ACERTO VENCIDO","EM CONSIGNAÇÃO")))))</f>
        <v/>
      </c>
      <c r="S627" s="17" t="n"/>
    </row>
    <row r="628">
      <c r="A628" s="16" t="n"/>
      <c r="B628" s="17" t="n"/>
      <c r="C628" s="17" t="n"/>
      <c r="D628" s="17" t="n"/>
      <c r="E628" s="17" t="n"/>
      <c r="F628" s="17">
        <f>IF($E628="","",IFERROR(INDEX(Produtos!$B$6:$B$305,MATCH($E628,Produtos!$A$6:$A$305,0)),"Código não cadastrado"))</f>
        <v/>
      </c>
      <c r="G628" s="18" t="n"/>
      <c r="H628" s="19">
        <f>IF($E628="","",IFERROR(INDEX(Produtos!$C$6:$C$305,MATCH($E628,Produtos!$A$6:$A$305,0)),0))</f>
        <v/>
      </c>
      <c r="I628" s="17" t="n"/>
      <c r="J628" s="17">
        <f>IF(OR($E628="",D628=""),"",IF(D628=$C$4,"5917","6917"))</f>
        <v/>
      </c>
      <c r="K628" s="18" t="n"/>
      <c r="L628" s="18" t="n"/>
      <c r="M628" s="16" t="n"/>
      <c r="N628" s="18">
        <f>IF(OR($E628="",G628=""),"",G628-N(K628)-N(L628))</f>
        <v/>
      </c>
      <c r="O628" s="19">
        <f>IF(N628="","",N628*H628)</f>
        <v/>
      </c>
      <c r="P628" s="19">
        <f>IF($E628="","",N(K628)*H628)</f>
        <v/>
      </c>
      <c r="Q628" s="17" t="n"/>
      <c r="R628" s="17">
        <f>IF(N628="","",IF(N628&lt;0,"CONFERIR",IF(N628=0,"ACERTADO",IF(M628="","EM CONSIGNAÇÃO",IF(TODAY()&gt;M628,"ACERTO VENCIDO","EM CONSIGNAÇÃO")))))</f>
        <v/>
      </c>
      <c r="S628" s="17" t="n"/>
    </row>
    <row r="629">
      <c r="A629" s="16" t="n"/>
      <c r="B629" s="17" t="n"/>
      <c r="C629" s="17" t="n"/>
      <c r="D629" s="17" t="n"/>
      <c r="E629" s="17" t="n"/>
      <c r="F629" s="17">
        <f>IF($E629="","",IFERROR(INDEX(Produtos!$B$6:$B$305,MATCH($E629,Produtos!$A$6:$A$305,0)),"Código não cadastrado"))</f>
        <v/>
      </c>
      <c r="G629" s="18" t="n"/>
      <c r="H629" s="19">
        <f>IF($E629="","",IFERROR(INDEX(Produtos!$C$6:$C$305,MATCH($E629,Produtos!$A$6:$A$305,0)),0))</f>
        <v/>
      </c>
      <c r="I629" s="17" t="n"/>
      <c r="J629" s="17">
        <f>IF(OR($E629="",D629=""),"",IF(D629=$C$4,"5917","6917"))</f>
        <v/>
      </c>
      <c r="K629" s="18" t="n"/>
      <c r="L629" s="18" t="n"/>
      <c r="M629" s="16" t="n"/>
      <c r="N629" s="18">
        <f>IF(OR($E629="",G629=""),"",G629-N(K629)-N(L629))</f>
        <v/>
      </c>
      <c r="O629" s="19">
        <f>IF(N629="","",N629*H629)</f>
        <v/>
      </c>
      <c r="P629" s="19">
        <f>IF($E629="","",N(K629)*H629)</f>
        <v/>
      </c>
      <c r="Q629" s="17" t="n"/>
      <c r="R629" s="17">
        <f>IF(N629="","",IF(N629&lt;0,"CONFERIR",IF(N629=0,"ACERTADO",IF(M629="","EM CONSIGNAÇÃO",IF(TODAY()&gt;M629,"ACERTO VENCIDO","EM CONSIGNAÇÃO")))))</f>
        <v/>
      </c>
      <c r="S629" s="17" t="n"/>
    </row>
    <row r="630">
      <c r="A630" s="16" t="n"/>
      <c r="B630" s="17" t="n"/>
      <c r="C630" s="17" t="n"/>
      <c r="D630" s="17" t="n"/>
      <c r="E630" s="17" t="n"/>
      <c r="F630" s="17">
        <f>IF($E630="","",IFERROR(INDEX(Produtos!$B$6:$B$305,MATCH($E630,Produtos!$A$6:$A$305,0)),"Código não cadastrado"))</f>
        <v/>
      </c>
      <c r="G630" s="18" t="n"/>
      <c r="H630" s="19">
        <f>IF($E630="","",IFERROR(INDEX(Produtos!$C$6:$C$305,MATCH($E630,Produtos!$A$6:$A$305,0)),0))</f>
        <v/>
      </c>
      <c r="I630" s="17" t="n"/>
      <c r="J630" s="17">
        <f>IF(OR($E630="",D630=""),"",IF(D630=$C$4,"5917","6917"))</f>
        <v/>
      </c>
      <c r="K630" s="18" t="n"/>
      <c r="L630" s="18" t="n"/>
      <c r="M630" s="16" t="n"/>
      <c r="N630" s="18">
        <f>IF(OR($E630="",G630=""),"",G630-N(K630)-N(L630))</f>
        <v/>
      </c>
      <c r="O630" s="19">
        <f>IF(N630="","",N630*H630)</f>
        <v/>
      </c>
      <c r="P630" s="19">
        <f>IF($E630="","",N(K630)*H630)</f>
        <v/>
      </c>
      <c r="Q630" s="17" t="n"/>
      <c r="R630" s="17">
        <f>IF(N630="","",IF(N630&lt;0,"CONFERIR",IF(N630=0,"ACERTADO",IF(M630="","EM CONSIGNAÇÃO",IF(TODAY()&gt;M630,"ACERTO VENCIDO","EM CONSIGNAÇÃO")))))</f>
        <v/>
      </c>
      <c r="S630" s="17" t="n"/>
    </row>
    <row r="631">
      <c r="A631" s="16" t="n"/>
      <c r="B631" s="17" t="n"/>
      <c r="C631" s="17" t="n"/>
      <c r="D631" s="17" t="n"/>
      <c r="E631" s="17" t="n"/>
      <c r="F631" s="17">
        <f>IF($E631="","",IFERROR(INDEX(Produtos!$B$6:$B$305,MATCH($E631,Produtos!$A$6:$A$305,0)),"Código não cadastrado"))</f>
        <v/>
      </c>
      <c r="G631" s="18" t="n"/>
      <c r="H631" s="19">
        <f>IF($E631="","",IFERROR(INDEX(Produtos!$C$6:$C$305,MATCH($E631,Produtos!$A$6:$A$305,0)),0))</f>
        <v/>
      </c>
      <c r="I631" s="17" t="n"/>
      <c r="J631" s="17">
        <f>IF(OR($E631="",D631=""),"",IF(D631=$C$4,"5917","6917"))</f>
        <v/>
      </c>
      <c r="K631" s="18" t="n"/>
      <c r="L631" s="18" t="n"/>
      <c r="M631" s="16" t="n"/>
      <c r="N631" s="18">
        <f>IF(OR($E631="",G631=""),"",G631-N(K631)-N(L631))</f>
        <v/>
      </c>
      <c r="O631" s="19">
        <f>IF(N631="","",N631*H631)</f>
        <v/>
      </c>
      <c r="P631" s="19">
        <f>IF($E631="","",N(K631)*H631)</f>
        <v/>
      </c>
      <c r="Q631" s="17" t="n"/>
      <c r="R631" s="17">
        <f>IF(N631="","",IF(N631&lt;0,"CONFERIR",IF(N631=0,"ACERTADO",IF(M631="","EM CONSIGNAÇÃO",IF(TODAY()&gt;M631,"ACERTO VENCIDO","EM CONSIGNAÇÃO")))))</f>
        <v/>
      </c>
      <c r="S631" s="17" t="n"/>
    </row>
    <row r="632">
      <c r="A632" s="16" t="n"/>
      <c r="B632" s="17" t="n"/>
      <c r="C632" s="17" t="n"/>
      <c r="D632" s="17" t="n"/>
      <c r="E632" s="17" t="n"/>
      <c r="F632" s="17">
        <f>IF($E632="","",IFERROR(INDEX(Produtos!$B$6:$B$305,MATCH($E632,Produtos!$A$6:$A$305,0)),"Código não cadastrado"))</f>
        <v/>
      </c>
      <c r="G632" s="18" t="n"/>
      <c r="H632" s="19">
        <f>IF($E632="","",IFERROR(INDEX(Produtos!$C$6:$C$305,MATCH($E632,Produtos!$A$6:$A$305,0)),0))</f>
        <v/>
      </c>
      <c r="I632" s="17" t="n"/>
      <c r="J632" s="17">
        <f>IF(OR($E632="",D632=""),"",IF(D632=$C$4,"5917","6917"))</f>
        <v/>
      </c>
      <c r="K632" s="18" t="n"/>
      <c r="L632" s="18" t="n"/>
      <c r="M632" s="16" t="n"/>
      <c r="N632" s="18">
        <f>IF(OR($E632="",G632=""),"",G632-N(K632)-N(L632))</f>
        <v/>
      </c>
      <c r="O632" s="19">
        <f>IF(N632="","",N632*H632)</f>
        <v/>
      </c>
      <c r="P632" s="19">
        <f>IF($E632="","",N(K632)*H632)</f>
        <v/>
      </c>
      <c r="Q632" s="17" t="n"/>
      <c r="R632" s="17">
        <f>IF(N632="","",IF(N632&lt;0,"CONFERIR",IF(N632=0,"ACERTADO",IF(M632="","EM CONSIGNAÇÃO",IF(TODAY()&gt;M632,"ACERTO VENCIDO","EM CONSIGNAÇÃO")))))</f>
        <v/>
      </c>
      <c r="S632" s="17" t="n"/>
    </row>
    <row r="633">
      <c r="A633" s="16" t="n"/>
      <c r="B633" s="17" t="n"/>
      <c r="C633" s="17" t="n"/>
      <c r="D633" s="17" t="n"/>
      <c r="E633" s="17" t="n"/>
      <c r="F633" s="17">
        <f>IF($E633="","",IFERROR(INDEX(Produtos!$B$6:$B$305,MATCH($E633,Produtos!$A$6:$A$305,0)),"Código não cadastrado"))</f>
        <v/>
      </c>
      <c r="G633" s="18" t="n"/>
      <c r="H633" s="19">
        <f>IF($E633="","",IFERROR(INDEX(Produtos!$C$6:$C$305,MATCH($E633,Produtos!$A$6:$A$305,0)),0))</f>
        <v/>
      </c>
      <c r="I633" s="17" t="n"/>
      <c r="J633" s="17">
        <f>IF(OR($E633="",D633=""),"",IF(D633=$C$4,"5917","6917"))</f>
        <v/>
      </c>
      <c r="K633" s="18" t="n"/>
      <c r="L633" s="18" t="n"/>
      <c r="M633" s="16" t="n"/>
      <c r="N633" s="18">
        <f>IF(OR($E633="",G633=""),"",G633-N(K633)-N(L633))</f>
        <v/>
      </c>
      <c r="O633" s="19">
        <f>IF(N633="","",N633*H633)</f>
        <v/>
      </c>
      <c r="P633" s="19">
        <f>IF($E633="","",N(K633)*H633)</f>
        <v/>
      </c>
      <c r="Q633" s="17" t="n"/>
      <c r="R633" s="17">
        <f>IF(N633="","",IF(N633&lt;0,"CONFERIR",IF(N633=0,"ACERTADO",IF(M633="","EM CONSIGNAÇÃO",IF(TODAY()&gt;M633,"ACERTO VENCIDO","EM CONSIGNAÇÃO")))))</f>
        <v/>
      </c>
      <c r="S633" s="17" t="n"/>
    </row>
    <row r="634">
      <c r="A634" s="16" t="n"/>
      <c r="B634" s="17" t="n"/>
      <c r="C634" s="17" t="n"/>
      <c r="D634" s="17" t="n"/>
      <c r="E634" s="17" t="n"/>
      <c r="F634" s="17">
        <f>IF($E634="","",IFERROR(INDEX(Produtos!$B$6:$B$305,MATCH($E634,Produtos!$A$6:$A$305,0)),"Código não cadastrado"))</f>
        <v/>
      </c>
      <c r="G634" s="18" t="n"/>
      <c r="H634" s="19">
        <f>IF($E634="","",IFERROR(INDEX(Produtos!$C$6:$C$305,MATCH($E634,Produtos!$A$6:$A$305,0)),0))</f>
        <v/>
      </c>
      <c r="I634" s="17" t="n"/>
      <c r="J634" s="17">
        <f>IF(OR($E634="",D634=""),"",IF(D634=$C$4,"5917","6917"))</f>
        <v/>
      </c>
      <c r="K634" s="18" t="n"/>
      <c r="L634" s="18" t="n"/>
      <c r="M634" s="16" t="n"/>
      <c r="N634" s="18">
        <f>IF(OR($E634="",G634=""),"",G634-N(K634)-N(L634))</f>
        <v/>
      </c>
      <c r="O634" s="19">
        <f>IF(N634="","",N634*H634)</f>
        <v/>
      </c>
      <c r="P634" s="19">
        <f>IF($E634="","",N(K634)*H634)</f>
        <v/>
      </c>
      <c r="Q634" s="17" t="n"/>
      <c r="R634" s="17">
        <f>IF(N634="","",IF(N634&lt;0,"CONFERIR",IF(N634=0,"ACERTADO",IF(M634="","EM CONSIGNAÇÃO",IF(TODAY()&gt;M634,"ACERTO VENCIDO","EM CONSIGNAÇÃO")))))</f>
        <v/>
      </c>
      <c r="S634" s="17" t="n"/>
    </row>
    <row r="635">
      <c r="A635" s="16" t="n"/>
      <c r="B635" s="17" t="n"/>
      <c r="C635" s="17" t="n"/>
      <c r="D635" s="17" t="n"/>
      <c r="E635" s="17" t="n"/>
      <c r="F635" s="17">
        <f>IF($E635="","",IFERROR(INDEX(Produtos!$B$6:$B$305,MATCH($E635,Produtos!$A$6:$A$305,0)),"Código não cadastrado"))</f>
        <v/>
      </c>
      <c r="G635" s="18" t="n"/>
      <c r="H635" s="19">
        <f>IF($E635="","",IFERROR(INDEX(Produtos!$C$6:$C$305,MATCH($E635,Produtos!$A$6:$A$305,0)),0))</f>
        <v/>
      </c>
      <c r="I635" s="17" t="n"/>
      <c r="J635" s="17">
        <f>IF(OR($E635="",D635=""),"",IF(D635=$C$4,"5917","6917"))</f>
        <v/>
      </c>
      <c r="K635" s="18" t="n"/>
      <c r="L635" s="18" t="n"/>
      <c r="M635" s="16" t="n"/>
      <c r="N635" s="18">
        <f>IF(OR($E635="",G635=""),"",G635-N(K635)-N(L635))</f>
        <v/>
      </c>
      <c r="O635" s="19">
        <f>IF(N635="","",N635*H635)</f>
        <v/>
      </c>
      <c r="P635" s="19">
        <f>IF($E635="","",N(K635)*H635)</f>
        <v/>
      </c>
      <c r="Q635" s="17" t="n"/>
      <c r="R635" s="17">
        <f>IF(N635="","",IF(N635&lt;0,"CONFERIR",IF(N635=0,"ACERTADO",IF(M635="","EM CONSIGNAÇÃO",IF(TODAY()&gt;M635,"ACERTO VENCIDO","EM CONSIGNAÇÃO")))))</f>
        <v/>
      </c>
      <c r="S635" s="17" t="n"/>
    </row>
    <row r="636">
      <c r="A636" s="16" t="n"/>
      <c r="B636" s="17" t="n"/>
      <c r="C636" s="17" t="n"/>
      <c r="D636" s="17" t="n"/>
      <c r="E636" s="17" t="n"/>
      <c r="F636" s="17">
        <f>IF($E636="","",IFERROR(INDEX(Produtos!$B$6:$B$305,MATCH($E636,Produtos!$A$6:$A$305,0)),"Código não cadastrado"))</f>
        <v/>
      </c>
      <c r="G636" s="18" t="n"/>
      <c r="H636" s="19">
        <f>IF($E636="","",IFERROR(INDEX(Produtos!$C$6:$C$305,MATCH($E636,Produtos!$A$6:$A$305,0)),0))</f>
        <v/>
      </c>
      <c r="I636" s="17" t="n"/>
      <c r="J636" s="17">
        <f>IF(OR($E636="",D636=""),"",IF(D636=$C$4,"5917","6917"))</f>
        <v/>
      </c>
      <c r="K636" s="18" t="n"/>
      <c r="L636" s="18" t="n"/>
      <c r="M636" s="16" t="n"/>
      <c r="N636" s="18">
        <f>IF(OR($E636="",G636=""),"",G636-N(K636)-N(L636))</f>
        <v/>
      </c>
      <c r="O636" s="19">
        <f>IF(N636="","",N636*H636)</f>
        <v/>
      </c>
      <c r="P636" s="19">
        <f>IF($E636="","",N(K636)*H636)</f>
        <v/>
      </c>
      <c r="Q636" s="17" t="n"/>
      <c r="R636" s="17">
        <f>IF(N636="","",IF(N636&lt;0,"CONFERIR",IF(N636=0,"ACERTADO",IF(M636="","EM CONSIGNAÇÃO",IF(TODAY()&gt;M636,"ACERTO VENCIDO","EM CONSIGNAÇÃO")))))</f>
        <v/>
      </c>
      <c r="S636" s="17" t="n"/>
    </row>
    <row r="637">
      <c r="A637" s="16" t="n"/>
      <c r="B637" s="17" t="n"/>
      <c r="C637" s="17" t="n"/>
      <c r="D637" s="17" t="n"/>
      <c r="E637" s="17" t="n"/>
      <c r="F637" s="17">
        <f>IF($E637="","",IFERROR(INDEX(Produtos!$B$6:$B$305,MATCH($E637,Produtos!$A$6:$A$305,0)),"Código não cadastrado"))</f>
        <v/>
      </c>
      <c r="G637" s="18" t="n"/>
      <c r="H637" s="19">
        <f>IF($E637="","",IFERROR(INDEX(Produtos!$C$6:$C$305,MATCH($E637,Produtos!$A$6:$A$305,0)),0))</f>
        <v/>
      </c>
      <c r="I637" s="17" t="n"/>
      <c r="J637" s="17">
        <f>IF(OR($E637="",D637=""),"",IF(D637=$C$4,"5917","6917"))</f>
        <v/>
      </c>
      <c r="K637" s="18" t="n"/>
      <c r="L637" s="18" t="n"/>
      <c r="M637" s="16" t="n"/>
      <c r="N637" s="18">
        <f>IF(OR($E637="",G637=""),"",G637-N(K637)-N(L637))</f>
        <v/>
      </c>
      <c r="O637" s="19">
        <f>IF(N637="","",N637*H637)</f>
        <v/>
      </c>
      <c r="P637" s="19">
        <f>IF($E637="","",N(K637)*H637)</f>
        <v/>
      </c>
      <c r="Q637" s="17" t="n"/>
      <c r="R637" s="17">
        <f>IF(N637="","",IF(N637&lt;0,"CONFERIR",IF(N637=0,"ACERTADO",IF(M637="","EM CONSIGNAÇÃO",IF(TODAY()&gt;M637,"ACERTO VENCIDO","EM CONSIGNAÇÃO")))))</f>
        <v/>
      </c>
      <c r="S637" s="17" t="n"/>
    </row>
    <row r="638">
      <c r="A638" s="16" t="n"/>
      <c r="B638" s="17" t="n"/>
      <c r="C638" s="17" t="n"/>
      <c r="D638" s="17" t="n"/>
      <c r="E638" s="17" t="n"/>
      <c r="F638" s="17">
        <f>IF($E638="","",IFERROR(INDEX(Produtos!$B$6:$B$305,MATCH($E638,Produtos!$A$6:$A$305,0)),"Código não cadastrado"))</f>
        <v/>
      </c>
      <c r="G638" s="18" t="n"/>
      <c r="H638" s="19">
        <f>IF($E638="","",IFERROR(INDEX(Produtos!$C$6:$C$305,MATCH($E638,Produtos!$A$6:$A$305,0)),0))</f>
        <v/>
      </c>
      <c r="I638" s="17" t="n"/>
      <c r="J638" s="17">
        <f>IF(OR($E638="",D638=""),"",IF(D638=$C$4,"5917","6917"))</f>
        <v/>
      </c>
      <c r="K638" s="18" t="n"/>
      <c r="L638" s="18" t="n"/>
      <c r="M638" s="16" t="n"/>
      <c r="N638" s="18">
        <f>IF(OR($E638="",G638=""),"",G638-N(K638)-N(L638))</f>
        <v/>
      </c>
      <c r="O638" s="19">
        <f>IF(N638="","",N638*H638)</f>
        <v/>
      </c>
      <c r="P638" s="19">
        <f>IF($E638="","",N(K638)*H638)</f>
        <v/>
      </c>
      <c r="Q638" s="17" t="n"/>
      <c r="R638" s="17">
        <f>IF(N638="","",IF(N638&lt;0,"CONFERIR",IF(N638=0,"ACERTADO",IF(M638="","EM CONSIGNAÇÃO",IF(TODAY()&gt;M638,"ACERTO VENCIDO","EM CONSIGNAÇÃO")))))</f>
        <v/>
      </c>
      <c r="S638" s="17" t="n"/>
    </row>
    <row r="639">
      <c r="A639" s="16" t="n"/>
      <c r="B639" s="17" t="n"/>
      <c r="C639" s="17" t="n"/>
      <c r="D639" s="17" t="n"/>
      <c r="E639" s="17" t="n"/>
      <c r="F639" s="17">
        <f>IF($E639="","",IFERROR(INDEX(Produtos!$B$6:$B$305,MATCH($E639,Produtos!$A$6:$A$305,0)),"Código não cadastrado"))</f>
        <v/>
      </c>
      <c r="G639" s="18" t="n"/>
      <c r="H639" s="19">
        <f>IF($E639="","",IFERROR(INDEX(Produtos!$C$6:$C$305,MATCH($E639,Produtos!$A$6:$A$305,0)),0))</f>
        <v/>
      </c>
      <c r="I639" s="17" t="n"/>
      <c r="J639" s="17">
        <f>IF(OR($E639="",D639=""),"",IF(D639=$C$4,"5917","6917"))</f>
        <v/>
      </c>
      <c r="K639" s="18" t="n"/>
      <c r="L639" s="18" t="n"/>
      <c r="M639" s="16" t="n"/>
      <c r="N639" s="18">
        <f>IF(OR($E639="",G639=""),"",G639-N(K639)-N(L639))</f>
        <v/>
      </c>
      <c r="O639" s="19">
        <f>IF(N639="","",N639*H639)</f>
        <v/>
      </c>
      <c r="P639" s="19">
        <f>IF($E639="","",N(K639)*H639)</f>
        <v/>
      </c>
      <c r="Q639" s="17" t="n"/>
      <c r="R639" s="17">
        <f>IF(N639="","",IF(N639&lt;0,"CONFERIR",IF(N639=0,"ACERTADO",IF(M639="","EM CONSIGNAÇÃO",IF(TODAY()&gt;M639,"ACERTO VENCIDO","EM CONSIGNAÇÃO")))))</f>
        <v/>
      </c>
      <c r="S639" s="17" t="n"/>
    </row>
    <row r="640">
      <c r="A640" s="16" t="n"/>
      <c r="B640" s="17" t="n"/>
      <c r="C640" s="17" t="n"/>
      <c r="D640" s="17" t="n"/>
      <c r="E640" s="17" t="n"/>
      <c r="F640" s="17">
        <f>IF($E640="","",IFERROR(INDEX(Produtos!$B$6:$B$305,MATCH($E640,Produtos!$A$6:$A$305,0)),"Código não cadastrado"))</f>
        <v/>
      </c>
      <c r="G640" s="18" t="n"/>
      <c r="H640" s="19">
        <f>IF($E640="","",IFERROR(INDEX(Produtos!$C$6:$C$305,MATCH($E640,Produtos!$A$6:$A$305,0)),0))</f>
        <v/>
      </c>
      <c r="I640" s="17" t="n"/>
      <c r="J640" s="17">
        <f>IF(OR($E640="",D640=""),"",IF(D640=$C$4,"5917","6917"))</f>
        <v/>
      </c>
      <c r="K640" s="18" t="n"/>
      <c r="L640" s="18" t="n"/>
      <c r="M640" s="16" t="n"/>
      <c r="N640" s="18">
        <f>IF(OR($E640="",G640=""),"",G640-N(K640)-N(L640))</f>
        <v/>
      </c>
      <c r="O640" s="19">
        <f>IF(N640="","",N640*H640)</f>
        <v/>
      </c>
      <c r="P640" s="19">
        <f>IF($E640="","",N(K640)*H640)</f>
        <v/>
      </c>
      <c r="Q640" s="17" t="n"/>
      <c r="R640" s="17">
        <f>IF(N640="","",IF(N640&lt;0,"CONFERIR",IF(N640=0,"ACERTADO",IF(M640="","EM CONSIGNAÇÃO",IF(TODAY()&gt;M640,"ACERTO VENCIDO","EM CONSIGNAÇÃO")))))</f>
        <v/>
      </c>
      <c r="S640" s="17" t="n"/>
    </row>
    <row r="641">
      <c r="A641" s="16" t="n"/>
      <c r="B641" s="17" t="n"/>
      <c r="C641" s="17" t="n"/>
      <c r="D641" s="17" t="n"/>
      <c r="E641" s="17" t="n"/>
      <c r="F641" s="17">
        <f>IF($E641="","",IFERROR(INDEX(Produtos!$B$6:$B$305,MATCH($E641,Produtos!$A$6:$A$305,0)),"Código não cadastrado"))</f>
        <v/>
      </c>
      <c r="G641" s="18" t="n"/>
      <c r="H641" s="19">
        <f>IF($E641="","",IFERROR(INDEX(Produtos!$C$6:$C$305,MATCH($E641,Produtos!$A$6:$A$305,0)),0))</f>
        <v/>
      </c>
      <c r="I641" s="17" t="n"/>
      <c r="J641" s="17">
        <f>IF(OR($E641="",D641=""),"",IF(D641=$C$4,"5917","6917"))</f>
        <v/>
      </c>
      <c r="K641" s="18" t="n"/>
      <c r="L641" s="18" t="n"/>
      <c r="M641" s="16" t="n"/>
      <c r="N641" s="18">
        <f>IF(OR($E641="",G641=""),"",G641-N(K641)-N(L641))</f>
        <v/>
      </c>
      <c r="O641" s="19">
        <f>IF(N641="","",N641*H641)</f>
        <v/>
      </c>
      <c r="P641" s="19">
        <f>IF($E641="","",N(K641)*H641)</f>
        <v/>
      </c>
      <c r="Q641" s="17" t="n"/>
      <c r="R641" s="17">
        <f>IF(N641="","",IF(N641&lt;0,"CONFERIR",IF(N641=0,"ACERTADO",IF(M641="","EM CONSIGNAÇÃO",IF(TODAY()&gt;M641,"ACERTO VENCIDO","EM CONSIGNAÇÃO")))))</f>
        <v/>
      </c>
      <c r="S641" s="17" t="n"/>
    </row>
    <row r="642">
      <c r="A642" s="16" t="n"/>
      <c r="B642" s="17" t="n"/>
      <c r="C642" s="17" t="n"/>
      <c r="D642" s="17" t="n"/>
      <c r="E642" s="17" t="n"/>
      <c r="F642" s="17">
        <f>IF($E642="","",IFERROR(INDEX(Produtos!$B$6:$B$305,MATCH($E642,Produtos!$A$6:$A$305,0)),"Código não cadastrado"))</f>
        <v/>
      </c>
      <c r="G642" s="18" t="n"/>
      <c r="H642" s="19">
        <f>IF($E642="","",IFERROR(INDEX(Produtos!$C$6:$C$305,MATCH($E642,Produtos!$A$6:$A$305,0)),0))</f>
        <v/>
      </c>
      <c r="I642" s="17" t="n"/>
      <c r="J642" s="17">
        <f>IF(OR($E642="",D642=""),"",IF(D642=$C$4,"5917","6917"))</f>
        <v/>
      </c>
      <c r="K642" s="18" t="n"/>
      <c r="L642" s="18" t="n"/>
      <c r="M642" s="16" t="n"/>
      <c r="N642" s="18">
        <f>IF(OR($E642="",G642=""),"",G642-N(K642)-N(L642))</f>
        <v/>
      </c>
      <c r="O642" s="19">
        <f>IF(N642="","",N642*H642)</f>
        <v/>
      </c>
      <c r="P642" s="19">
        <f>IF($E642="","",N(K642)*H642)</f>
        <v/>
      </c>
      <c r="Q642" s="17" t="n"/>
      <c r="R642" s="17">
        <f>IF(N642="","",IF(N642&lt;0,"CONFERIR",IF(N642=0,"ACERTADO",IF(M642="","EM CONSIGNAÇÃO",IF(TODAY()&gt;M642,"ACERTO VENCIDO","EM CONSIGNAÇÃO")))))</f>
        <v/>
      </c>
      <c r="S642" s="17" t="n"/>
    </row>
    <row r="643">
      <c r="A643" s="16" t="n"/>
      <c r="B643" s="17" t="n"/>
      <c r="C643" s="17" t="n"/>
      <c r="D643" s="17" t="n"/>
      <c r="E643" s="17" t="n"/>
      <c r="F643" s="17">
        <f>IF($E643="","",IFERROR(INDEX(Produtos!$B$6:$B$305,MATCH($E643,Produtos!$A$6:$A$305,0)),"Código não cadastrado"))</f>
        <v/>
      </c>
      <c r="G643" s="18" t="n"/>
      <c r="H643" s="19">
        <f>IF($E643="","",IFERROR(INDEX(Produtos!$C$6:$C$305,MATCH($E643,Produtos!$A$6:$A$305,0)),0))</f>
        <v/>
      </c>
      <c r="I643" s="17" t="n"/>
      <c r="J643" s="17">
        <f>IF(OR($E643="",D643=""),"",IF(D643=$C$4,"5917","6917"))</f>
        <v/>
      </c>
      <c r="K643" s="18" t="n"/>
      <c r="L643" s="18" t="n"/>
      <c r="M643" s="16" t="n"/>
      <c r="N643" s="18">
        <f>IF(OR($E643="",G643=""),"",G643-N(K643)-N(L643))</f>
        <v/>
      </c>
      <c r="O643" s="19">
        <f>IF(N643="","",N643*H643)</f>
        <v/>
      </c>
      <c r="P643" s="19">
        <f>IF($E643="","",N(K643)*H643)</f>
        <v/>
      </c>
      <c r="Q643" s="17" t="n"/>
      <c r="R643" s="17">
        <f>IF(N643="","",IF(N643&lt;0,"CONFERIR",IF(N643=0,"ACERTADO",IF(M643="","EM CONSIGNAÇÃO",IF(TODAY()&gt;M643,"ACERTO VENCIDO","EM CONSIGNAÇÃO")))))</f>
        <v/>
      </c>
      <c r="S643" s="17" t="n"/>
    </row>
    <row r="644">
      <c r="A644" s="16" t="n"/>
      <c r="B644" s="17" t="n"/>
      <c r="C644" s="17" t="n"/>
      <c r="D644" s="17" t="n"/>
      <c r="E644" s="17" t="n"/>
      <c r="F644" s="17">
        <f>IF($E644="","",IFERROR(INDEX(Produtos!$B$6:$B$305,MATCH($E644,Produtos!$A$6:$A$305,0)),"Código não cadastrado"))</f>
        <v/>
      </c>
      <c r="G644" s="18" t="n"/>
      <c r="H644" s="19">
        <f>IF($E644="","",IFERROR(INDEX(Produtos!$C$6:$C$305,MATCH($E644,Produtos!$A$6:$A$305,0)),0))</f>
        <v/>
      </c>
      <c r="I644" s="17" t="n"/>
      <c r="J644" s="17">
        <f>IF(OR($E644="",D644=""),"",IF(D644=$C$4,"5917","6917"))</f>
        <v/>
      </c>
      <c r="K644" s="18" t="n"/>
      <c r="L644" s="18" t="n"/>
      <c r="M644" s="16" t="n"/>
      <c r="N644" s="18">
        <f>IF(OR($E644="",G644=""),"",G644-N(K644)-N(L644))</f>
        <v/>
      </c>
      <c r="O644" s="19">
        <f>IF(N644="","",N644*H644)</f>
        <v/>
      </c>
      <c r="P644" s="19">
        <f>IF($E644="","",N(K644)*H644)</f>
        <v/>
      </c>
      <c r="Q644" s="17" t="n"/>
      <c r="R644" s="17">
        <f>IF(N644="","",IF(N644&lt;0,"CONFERIR",IF(N644=0,"ACERTADO",IF(M644="","EM CONSIGNAÇÃO",IF(TODAY()&gt;M644,"ACERTO VENCIDO","EM CONSIGNAÇÃO")))))</f>
        <v/>
      </c>
      <c r="S644" s="17" t="n"/>
    </row>
    <row r="645">
      <c r="A645" s="16" t="n"/>
      <c r="B645" s="17" t="n"/>
      <c r="C645" s="17" t="n"/>
      <c r="D645" s="17" t="n"/>
      <c r="E645" s="17" t="n"/>
      <c r="F645" s="17">
        <f>IF($E645="","",IFERROR(INDEX(Produtos!$B$6:$B$305,MATCH($E645,Produtos!$A$6:$A$305,0)),"Código não cadastrado"))</f>
        <v/>
      </c>
      <c r="G645" s="18" t="n"/>
      <c r="H645" s="19">
        <f>IF($E645="","",IFERROR(INDEX(Produtos!$C$6:$C$305,MATCH($E645,Produtos!$A$6:$A$305,0)),0))</f>
        <v/>
      </c>
      <c r="I645" s="17" t="n"/>
      <c r="J645" s="17">
        <f>IF(OR($E645="",D645=""),"",IF(D645=$C$4,"5917","6917"))</f>
        <v/>
      </c>
      <c r="K645" s="18" t="n"/>
      <c r="L645" s="18" t="n"/>
      <c r="M645" s="16" t="n"/>
      <c r="N645" s="18">
        <f>IF(OR($E645="",G645=""),"",G645-N(K645)-N(L645))</f>
        <v/>
      </c>
      <c r="O645" s="19">
        <f>IF(N645="","",N645*H645)</f>
        <v/>
      </c>
      <c r="P645" s="19">
        <f>IF($E645="","",N(K645)*H645)</f>
        <v/>
      </c>
      <c r="Q645" s="17" t="n"/>
      <c r="R645" s="17">
        <f>IF(N645="","",IF(N645&lt;0,"CONFERIR",IF(N645=0,"ACERTADO",IF(M645="","EM CONSIGNAÇÃO",IF(TODAY()&gt;M645,"ACERTO VENCIDO","EM CONSIGNAÇÃO")))))</f>
        <v/>
      </c>
      <c r="S645" s="17" t="n"/>
    </row>
    <row r="646">
      <c r="A646" s="16" t="n"/>
      <c r="B646" s="17" t="n"/>
      <c r="C646" s="17" t="n"/>
      <c r="D646" s="17" t="n"/>
      <c r="E646" s="17" t="n"/>
      <c r="F646" s="17">
        <f>IF($E646="","",IFERROR(INDEX(Produtos!$B$6:$B$305,MATCH($E646,Produtos!$A$6:$A$305,0)),"Código não cadastrado"))</f>
        <v/>
      </c>
      <c r="G646" s="18" t="n"/>
      <c r="H646" s="19">
        <f>IF($E646="","",IFERROR(INDEX(Produtos!$C$6:$C$305,MATCH($E646,Produtos!$A$6:$A$305,0)),0))</f>
        <v/>
      </c>
      <c r="I646" s="17" t="n"/>
      <c r="J646" s="17">
        <f>IF(OR($E646="",D646=""),"",IF(D646=$C$4,"5917","6917"))</f>
        <v/>
      </c>
      <c r="K646" s="18" t="n"/>
      <c r="L646" s="18" t="n"/>
      <c r="M646" s="16" t="n"/>
      <c r="N646" s="18">
        <f>IF(OR($E646="",G646=""),"",G646-N(K646)-N(L646))</f>
        <v/>
      </c>
      <c r="O646" s="19">
        <f>IF(N646="","",N646*H646)</f>
        <v/>
      </c>
      <c r="P646" s="19">
        <f>IF($E646="","",N(K646)*H646)</f>
        <v/>
      </c>
      <c r="Q646" s="17" t="n"/>
      <c r="R646" s="17">
        <f>IF(N646="","",IF(N646&lt;0,"CONFERIR",IF(N646=0,"ACERTADO",IF(M646="","EM CONSIGNAÇÃO",IF(TODAY()&gt;M646,"ACERTO VENCIDO","EM CONSIGNAÇÃO")))))</f>
        <v/>
      </c>
      <c r="S646" s="17" t="n"/>
    </row>
    <row r="647">
      <c r="A647" s="16" t="n"/>
      <c r="B647" s="17" t="n"/>
      <c r="C647" s="17" t="n"/>
      <c r="D647" s="17" t="n"/>
      <c r="E647" s="17" t="n"/>
      <c r="F647" s="17">
        <f>IF($E647="","",IFERROR(INDEX(Produtos!$B$6:$B$305,MATCH($E647,Produtos!$A$6:$A$305,0)),"Código não cadastrado"))</f>
        <v/>
      </c>
      <c r="G647" s="18" t="n"/>
      <c r="H647" s="19">
        <f>IF($E647="","",IFERROR(INDEX(Produtos!$C$6:$C$305,MATCH($E647,Produtos!$A$6:$A$305,0)),0))</f>
        <v/>
      </c>
      <c r="I647" s="17" t="n"/>
      <c r="J647" s="17">
        <f>IF(OR($E647="",D647=""),"",IF(D647=$C$4,"5917","6917"))</f>
        <v/>
      </c>
      <c r="K647" s="18" t="n"/>
      <c r="L647" s="18" t="n"/>
      <c r="M647" s="16" t="n"/>
      <c r="N647" s="18">
        <f>IF(OR($E647="",G647=""),"",G647-N(K647)-N(L647))</f>
        <v/>
      </c>
      <c r="O647" s="19">
        <f>IF(N647="","",N647*H647)</f>
        <v/>
      </c>
      <c r="P647" s="19">
        <f>IF($E647="","",N(K647)*H647)</f>
        <v/>
      </c>
      <c r="Q647" s="17" t="n"/>
      <c r="R647" s="17">
        <f>IF(N647="","",IF(N647&lt;0,"CONFERIR",IF(N647=0,"ACERTADO",IF(M647="","EM CONSIGNAÇÃO",IF(TODAY()&gt;M647,"ACERTO VENCIDO","EM CONSIGNAÇÃO")))))</f>
        <v/>
      </c>
      <c r="S647" s="17" t="n"/>
    </row>
    <row r="648">
      <c r="A648" s="16" t="n"/>
      <c r="B648" s="17" t="n"/>
      <c r="C648" s="17" t="n"/>
      <c r="D648" s="17" t="n"/>
      <c r="E648" s="17" t="n"/>
      <c r="F648" s="17">
        <f>IF($E648="","",IFERROR(INDEX(Produtos!$B$6:$B$305,MATCH($E648,Produtos!$A$6:$A$305,0)),"Código não cadastrado"))</f>
        <v/>
      </c>
      <c r="G648" s="18" t="n"/>
      <c r="H648" s="19">
        <f>IF($E648="","",IFERROR(INDEX(Produtos!$C$6:$C$305,MATCH($E648,Produtos!$A$6:$A$305,0)),0))</f>
        <v/>
      </c>
      <c r="I648" s="17" t="n"/>
      <c r="J648" s="17">
        <f>IF(OR($E648="",D648=""),"",IF(D648=$C$4,"5917","6917"))</f>
        <v/>
      </c>
      <c r="K648" s="18" t="n"/>
      <c r="L648" s="18" t="n"/>
      <c r="M648" s="16" t="n"/>
      <c r="N648" s="18">
        <f>IF(OR($E648="",G648=""),"",G648-N(K648)-N(L648))</f>
        <v/>
      </c>
      <c r="O648" s="19">
        <f>IF(N648="","",N648*H648)</f>
        <v/>
      </c>
      <c r="P648" s="19">
        <f>IF($E648="","",N(K648)*H648)</f>
        <v/>
      </c>
      <c r="Q648" s="17" t="n"/>
      <c r="R648" s="17">
        <f>IF(N648="","",IF(N648&lt;0,"CONFERIR",IF(N648=0,"ACERTADO",IF(M648="","EM CONSIGNAÇÃO",IF(TODAY()&gt;M648,"ACERTO VENCIDO","EM CONSIGNAÇÃO")))))</f>
        <v/>
      </c>
      <c r="S648" s="17" t="n"/>
    </row>
    <row r="649">
      <c r="A649" s="16" t="n"/>
      <c r="B649" s="17" t="n"/>
      <c r="C649" s="17" t="n"/>
      <c r="D649" s="17" t="n"/>
      <c r="E649" s="17" t="n"/>
      <c r="F649" s="17">
        <f>IF($E649="","",IFERROR(INDEX(Produtos!$B$6:$B$305,MATCH($E649,Produtos!$A$6:$A$305,0)),"Código não cadastrado"))</f>
        <v/>
      </c>
      <c r="G649" s="18" t="n"/>
      <c r="H649" s="19">
        <f>IF($E649="","",IFERROR(INDEX(Produtos!$C$6:$C$305,MATCH($E649,Produtos!$A$6:$A$305,0)),0))</f>
        <v/>
      </c>
      <c r="I649" s="17" t="n"/>
      <c r="J649" s="17">
        <f>IF(OR($E649="",D649=""),"",IF(D649=$C$4,"5917","6917"))</f>
        <v/>
      </c>
      <c r="K649" s="18" t="n"/>
      <c r="L649" s="18" t="n"/>
      <c r="M649" s="16" t="n"/>
      <c r="N649" s="18">
        <f>IF(OR($E649="",G649=""),"",G649-N(K649)-N(L649))</f>
        <v/>
      </c>
      <c r="O649" s="19">
        <f>IF(N649="","",N649*H649)</f>
        <v/>
      </c>
      <c r="P649" s="19">
        <f>IF($E649="","",N(K649)*H649)</f>
        <v/>
      </c>
      <c r="Q649" s="17" t="n"/>
      <c r="R649" s="17">
        <f>IF(N649="","",IF(N649&lt;0,"CONFERIR",IF(N649=0,"ACERTADO",IF(M649="","EM CONSIGNAÇÃO",IF(TODAY()&gt;M649,"ACERTO VENCIDO","EM CONSIGNAÇÃO")))))</f>
        <v/>
      </c>
      <c r="S649" s="17" t="n"/>
    </row>
    <row r="650">
      <c r="A650" s="16" t="n"/>
      <c r="B650" s="17" t="n"/>
      <c r="C650" s="17" t="n"/>
      <c r="D650" s="17" t="n"/>
      <c r="E650" s="17" t="n"/>
      <c r="F650" s="17">
        <f>IF($E650="","",IFERROR(INDEX(Produtos!$B$6:$B$305,MATCH($E650,Produtos!$A$6:$A$305,0)),"Código não cadastrado"))</f>
        <v/>
      </c>
      <c r="G650" s="18" t="n"/>
      <c r="H650" s="19">
        <f>IF($E650="","",IFERROR(INDEX(Produtos!$C$6:$C$305,MATCH($E650,Produtos!$A$6:$A$305,0)),0))</f>
        <v/>
      </c>
      <c r="I650" s="17" t="n"/>
      <c r="J650" s="17">
        <f>IF(OR($E650="",D650=""),"",IF(D650=$C$4,"5917","6917"))</f>
        <v/>
      </c>
      <c r="K650" s="18" t="n"/>
      <c r="L650" s="18" t="n"/>
      <c r="M650" s="16" t="n"/>
      <c r="N650" s="18">
        <f>IF(OR($E650="",G650=""),"",G650-N(K650)-N(L650))</f>
        <v/>
      </c>
      <c r="O650" s="19">
        <f>IF(N650="","",N650*H650)</f>
        <v/>
      </c>
      <c r="P650" s="19">
        <f>IF($E650="","",N(K650)*H650)</f>
        <v/>
      </c>
      <c r="Q650" s="17" t="n"/>
      <c r="R650" s="17">
        <f>IF(N650="","",IF(N650&lt;0,"CONFERIR",IF(N650=0,"ACERTADO",IF(M650="","EM CONSIGNAÇÃO",IF(TODAY()&gt;M650,"ACERTO VENCIDO","EM CONSIGNAÇÃO")))))</f>
        <v/>
      </c>
      <c r="S650" s="17" t="n"/>
    </row>
    <row r="651">
      <c r="A651" s="16" t="n"/>
      <c r="B651" s="17" t="n"/>
      <c r="C651" s="17" t="n"/>
      <c r="D651" s="17" t="n"/>
      <c r="E651" s="17" t="n"/>
      <c r="F651" s="17">
        <f>IF($E651="","",IFERROR(INDEX(Produtos!$B$6:$B$305,MATCH($E651,Produtos!$A$6:$A$305,0)),"Código não cadastrado"))</f>
        <v/>
      </c>
      <c r="G651" s="18" t="n"/>
      <c r="H651" s="19">
        <f>IF($E651="","",IFERROR(INDEX(Produtos!$C$6:$C$305,MATCH($E651,Produtos!$A$6:$A$305,0)),0))</f>
        <v/>
      </c>
      <c r="I651" s="17" t="n"/>
      <c r="J651" s="17">
        <f>IF(OR($E651="",D651=""),"",IF(D651=$C$4,"5917","6917"))</f>
        <v/>
      </c>
      <c r="K651" s="18" t="n"/>
      <c r="L651" s="18" t="n"/>
      <c r="M651" s="16" t="n"/>
      <c r="N651" s="18">
        <f>IF(OR($E651="",G651=""),"",G651-N(K651)-N(L651))</f>
        <v/>
      </c>
      <c r="O651" s="19">
        <f>IF(N651="","",N651*H651)</f>
        <v/>
      </c>
      <c r="P651" s="19">
        <f>IF($E651="","",N(K651)*H651)</f>
        <v/>
      </c>
      <c r="Q651" s="17" t="n"/>
      <c r="R651" s="17">
        <f>IF(N651="","",IF(N651&lt;0,"CONFERIR",IF(N651=0,"ACERTADO",IF(M651="","EM CONSIGNAÇÃO",IF(TODAY()&gt;M651,"ACERTO VENCIDO","EM CONSIGNAÇÃO")))))</f>
        <v/>
      </c>
      <c r="S651" s="17" t="n"/>
    </row>
    <row r="652">
      <c r="A652" s="16" t="n"/>
      <c r="B652" s="17" t="n"/>
      <c r="C652" s="17" t="n"/>
      <c r="D652" s="17" t="n"/>
      <c r="E652" s="17" t="n"/>
      <c r="F652" s="17">
        <f>IF($E652="","",IFERROR(INDEX(Produtos!$B$6:$B$305,MATCH($E652,Produtos!$A$6:$A$305,0)),"Código não cadastrado"))</f>
        <v/>
      </c>
      <c r="G652" s="18" t="n"/>
      <c r="H652" s="19">
        <f>IF($E652="","",IFERROR(INDEX(Produtos!$C$6:$C$305,MATCH($E652,Produtos!$A$6:$A$305,0)),0))</f>
        <v/>
      </c>
      <c r="I652" s="17" t="n"/>
      <c r="J652" s="17">
        <f>IF(OR($E652="",D652=""),"",IF(D652=$C$4,"5917","6917"))</f>
        <v/>
      </c>
      <c r="K652" s="18" t="n"/>
      <c r="L652" s="18" t="n"/>
      <c r="M652" s="16" t="n"/>
      <c r="N652" s="18">
        <f>IF(OR($E652="",G652=""),"",G652-N(K652)-N(L652))</f>
        <v/>
      </c>
      <c r="O652" s="19">
        <f>IF(N652="","",N652*H652)</f>
        <v/>
      </c>
      <c r="P652" s="19">
        <f>IF($E652="","",N(K652)*H652)</f>
        <v/>
      </c>
      <c r="Q652" s="17" t="n"/>
      <c r="R652" s="17">
        <f>IF(N652="","",IF(N652&lt;0,"CONFERIR",IF(N652=0,"ACERTADO",IF(M652="","EM CONSIGNAÇÃO",IF(TODAY()&gt;M652,"ACERTO VENCIDO","EM CONSIGNAÇÃO")))))</f>
        <v/>
      </c>
      <c r="S652" s="17" t="n"/>
    </row>
    <row r="653">
      <c r="A653" s="16" t="n"/>
      <c r="B653" s="17" t="n"/>
      <c r="C653" s="17" t="n"/>
      <c r="D653" s="17" t="n"/>
      <c r="E653" s="17" t="n"/>
      <c r="F653" s="17">
        <f>IF($E653="","",IFERROR(INDEX(Produtos!$B$6:$B$305,MATCH($E653,Produtos!$A$6:$A$305,0)),"Código não cadastrado"))</f>
        <v/>
      </c>
      <c r="G653" s="18" t="n"/>
      <c r="H653" s="19">
        <f>IF($E653="","",IFERROR(INDEX(Produtos!$C$6:$C$305,MATCH($E653,Produtos!$A$6:$A$305,0)),0))</f>
        <v/>
      </c>
      <c r="I653" s="17" t="n"/>
      <c r="J653" s="17">
        <f>IF(OR($E653="",D653=""),"",IF(D653=$C$4,"5917","6917"))</f>
        <v/>
      </c>
      <c r="K653" s="18" t="n"/>
      <c r="L653" s="18" t="n"/>
      <c r="M653" s="16" t="n"/>
      <c r="N653" s="18">
        <f>IF(OR($E653="",G653=""),"",G653-N(K653)-N(L653))</f>
        <v/>
      </c>
      <c r="O653" s="19">
        <f>IF(N653="","",N653*H653)</f>
        <v/>
      </c>
      <c r="P653" s="19">
        <f>IF($E653="","",N(K653)*H653)</f>
        <v/>
      </c>
      <c r="Q653" s="17" t="n"/>
      <c r="R653" s="17">
        <f>IF(N653="","",IF(N653&lt;0,"CONFERIR",IF(N653=0,"ACERTADO",IF(M653="","EM CONSIGNAÇÃO",IF(TODAY()&gt;M653,"ACERTO VENCIDO","EM CONSIGNAÇÃO")))))</f>
        <v/>
      </c>
      <c r="S653" s="17" t="n"/>
    </row>
    <row r="654">
      <c r="A654" s="16" t="n"/>
      <c r="B654" s="17" t="n"/>
      <c r="C654" s="17" t="n"/>
      <c r="D654" s="17" t="n"/>
      <c r="E654" s="17" t="n"/>
      <c r="F654" s="17">
        <f>IF($E654="","",IFERROR(INDEX(Produtos!$B$6:$B$305,MATCH($E654,Produtos!$A$6:$A$305,0)),"Código não cadastrado"))</f>
        <v/>
      </c>
      <c r="G654" s="18" t="n"/>
      <c r="H654" s="19">
        <f>IF($E654="","",IFERROR(INDEX(Produtos!$C$6:$C$305,MATCH($E654,Produtos!$A$6:$A$305,0)),0))</f>
        <v/>
      </c>
      <c r="I654" s="17" t="n"/>
      <c r="J654" s="17">
        <f>IF(OR($E654="",D654=""),"",IF(D654=$C$4,"5917","6917"))</f>
        <v/>
      </c>
      <c r="K654" s="18" t="n"/>
      <c r="L654" s="18" t="n"/>
      <c r="M654" s="16" t="n"/>
      <c r="N654" s="18">
        <f>IF(OR($E654="",G654=""),"",G654-N(K654)-N(L654))</f>
        <v/>
      </c>
      <c r="O654" s="19">
        <f>IF(N654="","",N654*H654)</f>
        <v/>
      </c>
      <c r="P654" s="19">
        <f>IF($E654="","",N(K654)*H654)</f>
        <v/>
      </c>
      <c r="Q654" s="17" t="n"/>
      <c r="R654" s="17">
        <f>IF(N654="","",IF(N654&lt;0,"CONFERIR",IF(N654=0,"ACERTADO",IF(M654="","EM CONSIGNAÇÃO",IF(TODAY()&gt;M654,"ACERTO VENCIDO","EM CONSIGNAÇÃO")))))</f>
        <v/>
      </c>
      <c r="S654" s="17" t="n"/>
    </row>
    <row r="655">
      <c r="A655" s="16" t="n"/>
      <c r="B655" s="17" t="n"/>
      <c r="C655" s="17" t="n"/>
      <c r="D655" s="17" t="n"/>
      <c r="E655" s="17" t="n"/>
      <c r="F655" s="17">
        <f>IF($E655="","",IFERROR(INDEX(Produtos!$B$6:$B$305,MATCH($E655,Produtos!$A$6:$A$305,0)),"Código não cadastrado"))</f>
        <v/>
      </c>
      <c r="G655" s="18" t="n"/>
      <c r="H655" s="19">
        <f>IF($E655="","",IFERROR(INDEX(Produtos!$C$6:$C$305,MATCH($E655,Produtos!$A$6:$A$305,0)),0))</f>
        <v/>
      </c>
      <c r="I655" s="17" t="n"/>
      <c r="J655" s="17">
        <f>IF(OR($E655="",D655=""),"",IF(D655=$C$4,"5917","6917"))</f>
        <v/>
      </c>
      <c r="K655" s="18" t="n"/>
      <c r="L655" s="18" t="n"/>
      <c r="M655" s="16" t="n"/>
      <c r="N655" s="18">
        <f>IF(OR($E655="",G655=""),"",G655-N(K655)-N(L655))</f>
        <v/>
      </c>
      <c r="O655" s="19">
        <f>IF(N655="","",N655*H655)</f>
        <v/>
      </c>
      <c r="P655" s="19">
        <f>IF($E655="","",N(K655)*H655)</f>
        <v/>
      </c>
      <c r="Q655" s="17" t="n"/>
      <c r="R655" s="17">
        <f>IF(N655="","",IF(N655&lt;0,"CONFERIR",IF(N655=0,"ACERTADO",IF(M655="","EM CONSIGNAÇÃO",IF(TODAY()&gt;M655,"ACERTO VENCIDO","EM CONSIGNAÇÃO")))))</f>
        <v/>
      </c>
      <c r="S655" s="17" t="n"/>
    </row>
    <row r="656">
      <c r="A656" s="16" t="n"/>
      <c r="B656" s="17" t="n"/>
      <c r="C656" s="17" t="n"/>
      <c r="D656" s="17" t="n"/>
      <c r="E656" s="17" t="n"/>
      <c r="F656" s="17">
        <f>IF($E656="","",IFERROR(INDEX(Produtos!$B$6:$B$305,MATCH($E656,Produtos!$A$6:$A$305,0)),"Código não cadastrado"))</f>
        <v/>
      </c>
      <c r="G656" s="18" t="n"/>
      <c r="H656" s="19">
        <f>IF($E656="","",IFERROR(INDEX(Produtos!$C$6:$C$305,MATCH($E656,Produtos!$A$6:$A$305,0)),0))</f>
        <v/>
      </c>
      <c r="I656" s="17" t="n"/>
      <c r="J656" s="17">
        <f>IF(OR($E656="",D656=""),"",IF(D656=$C$4,"5917","6917"))</f>
        <v/>
      </c>
      <c r="K656" s="18" t="n"/>
      <c r="L656" s="18" t="n"/>
      <c r="M656" s="16" t="n"/>
      <c r="N656" s="18">
        <f>IF(OR($E656="",G656=""),"",G656-N(K656)-N(L656))</f>
        <v/>
      </c>
      <c r="O656" s="19">
        <f>IF(N656="","",N656*H656)</f>
        <v/>
      </c>
      <c r="P656" s="19">
        <f>IF($E656="","",N(K656)*H656)</f>
        <v/>
      </c>
      <c r="Q656" s="17" t="n"/>
      <c r="R656" s="17">
        <f>IF(N656="","",IF(N656&lt;0,"CONFERIR",IF(N656=0,"ACERTADO",IF(M656="","EM CONSIGNAÇÃO",IF(TODAY()&gt;M656,"ACERTO VENCIDO","EM CONSIGNAÇÃO")))))</f>
        <v/>
      </c>
      <c r="S656" s="17" t="n"/>
    </row>
    <row r="657">
      <c r="A657" s="16" t="n"/>
      <c r="B657" s="17" t="n"/>
      <c r="C657" s="17" t="n"/>
      <c r="D657" s="17" t="n"/>
      <c r="E657" s="17" t="n"/>
      <c r="F657" s="17">
        <f>IF($E657="","",IFERROR(INDEX(Produtos!$B$6:$B$305,MATCH($E657,Produtos!$A$6:$A$305,0)),"Código não cadastrado"))</f>
        <v/>
      </c>
      <c r="G657" s="18" t="n"/>
      <c r="H657" s="19">
        <f>IF($E657="","",IFERROR(INDEX(Produtos!$C$6:$C$305,MATCH($E657,Produtos!$A$6:$A$305,0)),0))</f>
        <v/>
      </c>
      <c r="I657" s="17" t="n"/>
      <c r="J657" s="17">
        <f>IF(OR($E657="",D657=""),"",IF(D657=$C$4,"5917","6917"))</f>
        <v/>
      </c>
      <c r="K657" s="18" t="n"/>
      <c r="L657" s="18" t="n"/>
      <c r="M657" s="16" t="n"/>
      <c r="N657" s="18">
        <f>IF(OR($E657="",G657=""),"",G657-N(K657)-N(L657))</f>
        <v/>
      </c>
      <c r="O657" s="19">
        <f>IF(N657="","",N657*H657)</f>
        <v/>
      </c>
      <c r="P657" s="19">
        <f>IF($E657="","",N(K657)*H657)</f>
        <v/>
      </c>
      <c r="Q657" s="17" t="n"/>
      <c r="R657" s="17">
        <f>IF(N657="","",IF(N657&lt;0,"CONFERIR",IF(N657=0,"ACERTADO",IF(M657="","EM CONSIGNAÇÃO",IF(TODAY()&gt;M657,"ACERTO VENCIDO","EM CONSIGNAÇÃO")))))</f>
        <v/>
      </c>
      <c r="S657" s="17" t="n"/>
    </row>
    <row r="658">
      <c r="A658" s="16" t="n"/>
      <c r="B658" s="17" t="n"/>
      <c r="C658" s="17" t="n"/>
      <c r="D658" s="17" t="n"/>
      <c r="E658" s="17" t="n"/>
      <c r="F658" s="17">
        <f>IF($E658="","",IFERROR(INDEX(Produtos!$B$6:$B$305,MATCH($E658,Produtos!$A$6:$A$305,0)),"Código não cadastrado"))</f>
        <v/>
      </c>
      <c r="G658" s="18" t="n"/>
      <c r="H658" s="19">
        <f>IF($E658="","",IFERROR(INDEX(Produtos!$C$6:$C$305,MATCH($E658,Produtos!$A$6:$A$305,0)),0))</f>
        <v/>
      </c>
      <c r="I658" s="17" t="n"/>
      <c r="J658" s="17">
        <f>IF(OR($E658="",D658=""),"",IF(D658=$C$4,"5917","6917"))</f>
        <v/>
      </c>
      <c r="K658" s="18" t="n"/>
      <c r="L658" s="18" t="n"/>
      <c r="M658" s="16" t="n"/>
      <c r="N658" s="18">
        <f>IF(OR($E658="",G658=""),"",G658-N(K658)-N(L658))</f>
        <v/>
      </c>
      <c r="O658" s="19">
        <f>IF(N658="","",N658*H658)</f>
        <v/>
      </c>
      <c r="P658" s="19">
        <f>IF($E658="","",N(K658)*H658)</f>
        <v/>
      </c>
      <c r="Q658" s="17" t="n"/>
      <c r="R658" s="17">
        <f>IF(N658="","",IF(N658&lt;0,"CONFERIR",IF(N658=0,"ACERTADO",IF(M658="","EM CONSIGNAÇÃO",IF(TODAY()&gt;M658,"ACERTO VENCIDO","EM CONSIGNAÇÃO")))))</f>
        <v/>
      </c>
      <c r="S658" s="17" t="n"/>
    </row>
    <row r="659">
      <c r="A659" s="16" t="n"/>
      <c r="B659" s="17" t="n"/>
      <c r="C659" s="17" t="n"/>
      <c r="D659" s="17" t="n"/>
      <c r="E659" s="17" t="n"/>
      <c r="F659" s="17">
        <f>IF($E659="","",IFERROR(INDEX(Produtos!$B$6:$B$305,MATCH($E659,Produtos!$A$6:$A$305,0)),"Código não cadastrado"))</f>
        <v/>
      </c>
      <c r="G659" s="18" t="n"/>
      <c r="H659" s="19">
        <f>IF($E659="","",IFERROR(INDEX(Produtos!$C$6:$C$305,MATCH($E659,Produtos!$A$6:$A$305,0)),0))</f>
        <v/>
      </c>
      <c r="I659" s="17" t="n"/>
      <c r="J659" s="17">
        <f>IF(OR($E659="",D659=""),"",IF(D659=$C$4,"5917","6917"))</f>
        <v/>
      </c>
      <c r="K659" s="18" t="n"/>
      <c r="L659" s="18" t="n"/>
      <c r="M659" s="16" t="n"/>
      <c r="N659" s="18">
        <f>IF(OR($E659="",G659=""),"",G659-N(K659)-N(L659))</f>
        <v/>
      </c>
      <c r="O659" s="19">
        <f>IF(N659="","",N659*H659)</f>
        <v/>
      </c>
      <c r="P659" s="19">
        <f>IF($E659="","",N(K659)*H659)</f>
        <v/>
      </c>
      <c r="Q659" s="17" t="n"/>
      <c r="R659" s="17">
        <f>IF(N659="","",IF(N659&lt;0,"CONFERIR",IF(N659=0,"ACERTADO",IF(M659="","EM CONSIGNAÇÃO",IF(TODAY()&gt;M659,"ACERTO VENCIDO","EM CONSIGNAÇÃO")))))</f>
        <v/>
      </c>
      <c r="S659" s="17" t="n"/>
    </row>
    <row r="660">
      <c r="A660" s="16" t="n"/>
      <c r="B660" s="17" t="n"/>
      <c r="C660" s="17" t="n"/>
      <c r="D660" s="17" t="n"/>
      <c r="E660" s="17" t="n"/>
      <c r="F660" s="17">
        <f>IF($E660="","",IFERROR(INDEX(Produtos!$B$6:$B$305,MATCH($E660,Produtos!$A$6:$A$305,0)),"Código não cadastrado"))</f>
        <v/>
      </c>
      <c r="G660" s="18" t="n"/>
      <c r="H660" s="19">
        <f>IF($E660="","",IFERROR(INDEX(Produtos!$C$6:$C$305,MATCH($E660,Produtos!$A$6:$A$305,0)),0))</f>
        <v/>
      </c>
      <c r="I660" s="17" t="n"/>
      <c r="J660" s="17">
        <f>IF(OR($E660="",D660=""),"",IF(D660=$C$4,"5917","6917"))</f>
        <v/>
      </c>
      <c r="K660" s="18" t="n"/>
      <c r="L660" s="18" t="n"/>
      <c r="M660" s="16" t="n"/>
      <c r="N660" s="18">
        <f>IF(OR($E660="",G660=""),"",G660-N(K660)-N(L660))</f>
        <v/>
      </c>
      <c r="O660" s="19">
        <f>IF(N660="","",N660*H660)</f>
        <v/>
      </c>
      <c r="P660" s="19">
        <f>IF($E660="","",N(K660)*H660)</f>
        <v/>
      </c>
      <c r="Q660" s="17" t="n"/>
      <c r="R660" s="17">
        <f>IF(N660="","",IF(N660&lt;0,"CONFERIR",IF(N660=0,"ACERTADO",IF(M660="","EM CONSIGNAÇÃO",IF(TODAY()&gt;M660,"ACERTO VENCIDO","EM CONSIGNAÇÃO")))))</f>
        <v/>
      </c>
      <c r="S660" s="17" t="n"/>
    </row>
    <row r="661">
      <c r="A661" s="16" t="n"/>
      <c r="B661" s="17" t="n"/>
      <c r="C661" s="17" t="n"/>
      <c r="D661" s="17" t="n"/>
      <c r="E661" s="17" t="n"/>
      <c r="F661" s="17">
        <f>IF($E661="","",IFERROR(INDEX(Produtos!$B$6:$B$305,MATCH($E661,Produtos!$A$6:$A$305,0)),"Código não cadastrado"))</f>
        <v/>
      </c>
      <c r="G661" s="18" t="n"/>
      <c r="H661" s="19">
        <f>IF($E661="","",IFERROR(INDEX(Produtos!$C$6:$C$305,MATCH($E661,Produtos!$A$6:$A$305,0)),0))</f>
        <v/>
      </c>
      <c r="I661" s="17" t="n"/>
      <c r="J661" s="17">
        <f>IF(OR($E661="",D661=""),"",IF(D661=$C$4,"5917","6917"))</f>
        <v/>
      </c>
      <c r="K661" s="18" t="n"/>
      <c r="L661" s="18" t="n"/>
      <c r="M661" s="16" t="n"/>
      <c r="N661" s="18">
        <f>IF(OR($E661="",G661=""),"",G661-N(K661)-N(L661))</f>
        <v/>
      </c>
      <c r="O661" s="19">
        <f>IF(N661="","",N661*H661)</f>
        <v/>
      </c>
      <c r="P661" s="19">
        <f>IF($E661="","",N(K661)*H661)</f>
        <v/>
      </c>
      <c r="Q661" s="17" t="n"/>
      <c r="R661" s="17">
        <f>IF(N661="","",IF(N661&lt;0,"CONFERIR",IF(N661=0,"ACERTADO",IF(M661="","EM CONSIGNAÇÃO",IF(TODAY()&gt;M661,"ACERTO VENCIDO","EM CONSIGNAÇÃO")))))</f>
        <v/>
      </c>
      <c r="S661" s="17" t="n"/>
    </row>
    <row r="662">
      <c r="A662" s="16" t="n"/>
      <c r="B662" s="17" t="n"/>
      <c r="C662" s="17" t="n"/>
      <c r="D662" s="17" t="n"/>
      <c r="E662" s="17" t="n"/>
      <c r="F662" s="17">
        <f>IF($E662="","",IFERROR(INDEX(Produtos!$B$6:$B$305,MATCH($E662,Produtos!$A$6:$A$305,0)),"Código não cadastrado"))</f>
        <v/>
      </c>
      <c r="G662" s="18" t="n"/>
      <c r="H662" s="19">
        <f>IF($E662="","",IFERROR(INDEX(Produtos!$C$6:$C$305,MATCH($E662,Produtos!$A$6:$A$305,0)),0))</f>
        <v/>
      </c>
      <c r="I662" s="17" t="n"/>
      <c r="J662" s="17">
        <f>IF(OR($E662="",D662=""),"",IF(D662=$C$4,"5917","6917"))</f>
        <v/>
      </c>
      <c r="K662" s="18" t="n"/>
      <c r="L662" s="18" t="n"/>
      <c r="M662" s="16" t="n"/>
      <c r="N662" s="18">
        <f>IF(OR($E662="",G662=""),"",G662-N(K662)-N(L662))</f>
        <v/>
      </c>
      <c r="O662" s="19">
        <f>IF(N662="","",N662*H662)</f>
        <v/>
      </c>
      <c r="P662" s="19">
        <f>IF($E662="","",N(K662)*H662)</f>
        <v/>
      </c>
      <c r="Q662" s="17" t="n"/>
      <c r="R662" s="17">
        <f>IF(N662="","",IF(N662&lt;0,"CONFERIR",IF(N662=0,"ACERTADO",IF(M662="","EM CONSIGNAÇÃO",IF(TODAY()&gt;M662,"ACERTO VENCIDO","EM CONSIGNAÇÃO")))))</f>
        <v/>
      </c>
      <c r="S662" s="17" t="n"/>
    </row>
    <row r="663">
      <c r="A663" s="16" t="n"/>
      <c r="B663" s="17" t="n"/>
      <c r="C663" s="17" t="n"/>
      <c r="D663" s="17" t="n"/>
      <c r="E663" s="17" t="n"/>
      <c r="F663" s="17">
        <f>IF($E663="","",IFERROR(INDEX(Produtos!$B$6:$B$305,MATCH($E663,Produtos!$A$6:$A$305,0)),"Código não cadastrado"))</f>
        <v/>
      </c>
      <c r="G663" s="18" t="n"/>
      <c r="H663" s="19">
        <f>IF($E663="","",IFERROR(INDEX(Produtos!$C$6:$C$305,MATCH($E663,Produtos!$A$6:$A$305,0)),0))</f>
        <v/>
      </c>
      <c r="I663" s="17" t="n"/>
      <c r="J663" s="17">
        <f>IF(OR($E663="",D663=""),"",IF(D663=$C$4,"5917","6917"))</f>
        <v/>
      </c>
      <c r="K663" s="18" t="n"/>
      <c r="L663" s="18" t="n"/>
      <c r="M663" s="16" t="n"/>
      <c r="N663" s="18">
        <f>IF(OR($E663="",G663=""),"",G663-N(K663)-N(L663))</f>
        <v/>
      </c>
      <c r="O663" s="19">
        <f>IF(N663="","",N663*H663)</f>
        <v/>
      </c>
      <c r="P663" s="19">
        <f>IF($E663="","",N(K663)*H663)</f>
        <v/>
      </c>
      <c r="Q663" s="17" t="n"/>
      <c r="R663" s="17">
        <f>IF(N663="","",IF(N663&lt;0,"CONFERIR",IF(N663=0,"ACERTADO",IF(M663="","EM CONSIGNAÇÃO",IF(TODAY()&gt;M663,"ACERTO VENCIDO","EM CONSIGNAÇÃO")))))</f>
        <v/>
      </c>
      <c r="S663" s="17" t="n"/>
    </row>
    <row r="664">
      <c r="A664" s="16" t="n"/>
      <c r="B664" s="17" t="n"/>
      <c r="C664" s="17" t="n"/>
      <c r="D664" s="17" t="n"/>
      <c r="E664" s="17" t="n"/>
      <c r="F664" s="17">
        <f>IF($E664="","",IFERROR(INDEX(Produtos!$B$6:$B$305,MATCH($E664,Produtos!$A$6:$A$305,0)),"Código não cadastrado"))</f>
        <v/>
      </c>
      <c r="G664" s="18" t="n"/>
      <c r="H664" s="19">
        <f>IF($E664="","",IFERROR(INDEX(Produtos!$C$6:$C$305,MATCH($E664,Produtos!$A$6:$A$305,0)),0))</f>
        <v/>
      </c>
      <c r="I664" s="17" t="n"/>
      <c r="J664" s="17">
        <f>IF(OR($E664="",D664=""),"",IF(D664=$C$4,"5917","6917"))</f>
        <v/>
      </c>
      <c r="K664" s="18" t="n"/>
      <c r="L664" s="18" t="n"/>
      <c r="M664" s="16" t="n"/>
      <c r="N664" s="18">
        <f>IF(OR($E664="",G664=""),"",G664-N(K664)-N(L664))</f>
        <v/>
      </c>
      <c r="O664" s="19">
        <f>IF(N664="","",N664*H664)</f>
        <v/>
      </c>
      <c r="P664" s="19">
        <f>IF($E664="","",N(K664)*H664)</f>
        <v/>
      </c>
      <c r="Q664" s="17" t="n"/>
      <c r="R664" s="17">
        <f>IF(N664="","",IF(N664&lt;0,"CONFERIR",IF(N664=0,"ACERTADO",IF(M664="","EM CONSIGNAÇÃO",IF(TODAY()&gt;M664,"ACERTO VENCIDO","EM CONSIGNAÇÃO")))))</f>
        <v/>
      </c>
      <c r="S664" s="17" t="n"/>
    </row>
    <row r="665">
      <c r="A665" s="16" t="n"/>
      <c r="B665" s="17" t="n"/>
      <c r="C665" s="17" t="n"/>
      <c r="D665" s="17" t="n"/>
      <c r="E665" s="17" t="n"/>
      <c r="F665" s="17">
        <f>IF($E665="","",IFERROR(INDEX(Produtos!$B$6:$B$305,MATCH($E665,Produtos!$A$6:$A$305,0)),"Código não cadastrado"))</f>
        <v/>
      </c>
      <c r="G665" s="18" t="n"/>
      <c r="H665" s="19">
        <f>IF($E665="","",IFERROR(INDEX(Produtos!$C$6:$C$305,MATCH($E665,Produtos!$A$6:$A$305,0)),0))</f>
        <v/>
      </c>
      <c r="I665" s="17" t="n"/>
      <c r="J665" s="17">
        <f>IF(OR($E665="",D665=""),"",IF(D665=$C$4,"5917","6917"))</f>
        <v/>
      </c>
      <c r="K665" s="18" t="n"/>
      <c r="L665" s="18" t="n"/>
      <c r="M665" s="16" t="n"/>
      <c r="N665" s="18">
        <f>IF(OR($E665="",G665=""),"",G665-N(K665)-N(L665))</f>
        <v/>
      </c>
      <c r="O665" s="19">
        <f>IF(N665="","",N665*H665)</f>
        <v/>
      </c>
      <c r="P665" s="19">
        <f>IF($E665="","",N(K665)*H665)</f>
        <v/>
      </c>
      <c r="Q665" s="17" t="n"/>
      <c r="R665" s="17">
        <f>IF(N665="","",IF(N665&lt;0,"CONFERIR",IF(N665=0,"ACERTADO",IF(M665="","EM CONSIGNAÇÃO",IF(TODAY()&gt;M665,"ACERTO VENCIDO","EM CONSIGNAÇÃO")))))</f>
        <v/>
      </c>
      <c r="S665" s="17" t="n"/>
    </row>
    <row r="666">
      <c r="A666" s="16" t="n"/>
      <c r="B666" s="17" t="n"/>
      <c r="C666" s="17" t="n"/>
      <c r="D666" s="17" t="n"/>
      <c r="E666" s="17" t="n"/>
      <c r="F666" s="17">
        <f>IF($E666="","",IFERROR(INDEX(Produtos!$B$6:$B$305,MATCH($E666,Produtos!$A$6:$A$305,0)),"Código não cadastrado"))</f>
        <v/>
      </c>
      <c r="G666" s="18" t="n"/>
      <c r="H666" s="19">
        <f>IF($E666="","",IFERROR(INDEX(Produtos!$C$6:$C$305,MATCH($E666,Produtos!$A$6:$A$305,0)),0))</f>
        <v/>
      </c>
      <c r="I666" s="17" t="n"/>
      <c r="J666" s="17">
        <f>IF(OR($E666="",D666=""),"",IF(D666=$C$4,"5917","6917"))</f>
        <v/>
      </c>
      <c r="K666" s="18" t="n"/>
      <c r="L666" s="18" t="n"/>
      <c r="M666" s="16" t="n"/>
      <c r="N666" s="18">
        <f>IF(OR($E666="",G666=""),"",G666-N(K666)-N(L666))</f>
        <v/>
      </c>
      <c r="O666" s="19">
        <f>IF(N666="","",N666*H666)</f>
        <v/>
      </c>
      <c r="P666" s="19">
        <f>IF($E666="","",N(K666)*H666)</f>
        <v/>
      </c>
      <c r="Q666" s="17" t="n"/>
      <c r="R666" s="17">
        <f>IF(N666="","",IF(N666&lt;0,"CONFERIR",IF(N666=0,"ACERTADO",IF(M666="","EM CONSIGNAÇÃO",IF(TODAY()&gt;M666,"ACERTO VENCIDO","EM CONSIGNAÇÃO")))))</f>
        <v/>
      </c>
      <c r="S666" s="17" t="n"/>
    </row>
    <row r="667">
      <c r="A667" s="16" t="n"/>
      <c r="B667" s="17" t="n"/>
      <c r="C667" s="17" t="n"/>
      <c r="D667" s="17" t="n"/>
      <c r="E667" s="17" t="n"/>
      <c r="F667" s="17">
        <f>IF($E667="","",IFERROR(INDEX(Produtos!$B$6:$B$305,MATCH($E667,Produtos!$A$6:$A$305,0)),"Código não cadastrado"))</f>
        <v/>
      </c>
      <c r="G667" s="18" t="n"/>
      <c r="H667" s="19">
        <f>IF($E667="","",IFERROR(INDEX(Produtos!$C$6:$C$305,MATCH($E667,Produtos!$A$6:$A$305,0)),0))</f>
        <v/>
      </c>
      <c r="I667" s="17" t="n"/>
      <c r="J667" s="17">
        <f>IF(OR($E667="",D667=""),"",IF(D667=$C$4,"5917","6917"))</f>
        <v/>
      </c>
      <c r="K667" s="18" t="n"/>
      <c r="L667" s="18" t="n"/>
      <c r="M667" s="16" t="n"/>
      <c r="N667" s="18">
        <f>IF(OR($E667="",G667=""),"",G667-N(K667)-N(L667))</f>
        <v/>
      </c>
      <c r="O667" s="19">
        <f>IF(N667="","",N667*H667)</f>
        <v/>
      </c>
      <c r="P667" s="19">
        <f>IF($E667="","",N(K667)*H667)</f>
        <v/>
      </c>
      <c r="Q667" s="17" t="n"/>
      <c r="R667" s="17">
        <f>IF(N667="","",IF(N667&lt;0,"CONFERIR",IF(N667=0,"ACERTADO",IF(M667="","EM CONSIGNAÇÃO",IF(TODAY()&gt;M667,"ACERTO VENCIDO","EM CONSIGNAÇÃO")))))</f>
        <v/>
      </c>
      <c r="S667" s="17" t="n"/>
    </row>
    <row r="668">
      <c r="A668" s="16" t="n"/>
      <c r="B668" s="17" t="n"/>
      <c r="C668" s="17" t="n"/>
      <c r="D668" s="17" t="n"/>
      <c r="E668" s="17" t="n"/>
      <c r="F668" s="17">
        <f>IF($E668="","",IFERROR(INDEX(Produtos!$B$6:$B$305,MATCH($E668,Produtos!$A$6:$A$305,0)),"Código não cadastrado"))</f>
        <v/>
      </c>
      <c r="G668" s="18" t="n"/>
      <c r="H668" s="19">
        <f>IF($E668="","",IFERROR(INDEX(Produtos!$C$6:$C$305,MATCH($E668,Produtos!$A$6:$A$305,0)),0))</f>
        <v/>
      </c>
      <c r="I668" s="17" t="n"/>
      <c r="J668" s="17">
        <f>IF(OR($E668="",D668=""),"",IF(D668=$C$4,"5917","6917"))</f>
        <v/>
      </c>
      <c r="K668" s="18" t="n"/>
      <c r="L668" s="18" t="n"/>
      <c r="M668" s="16" t="n"/>
      <c r="N668" s="18">
        <f>IF(OR($E668="",G668=""),"",G668-N(K668)-N(L668))</f>
        <v/>
      </c>
      <c r="O668" s="19">
        <f>IF(N668="","",N668*H668)</f>
        <v/>
      </c>
      <c r="P668" s="19">
        <f>IF($E668="","",N(K668)*H668)</f>
        <v/>
      </c>
      <c r="Q668" s="17" t="n"/>
      <c r="R668" s="17">
        <f>IF(N668="","",IF(N668&lt;0,"CONFERIR",IF(N668=0,"ACERTADO",IF(M668="","EM CONSIGNAÇÃO",IF(TODAY()&gt;M668,"ACERTO VENCIDO","EM CONSIGNAÇÃO")))))</f>
        <v/>
      </c>
      <c r="S668" s="17" t="n"/>
    </row>
    <row r="669">
      <c r="A669" s="16" t="n"/>
      <c r="B669" s="17" t="n"/>
      <c r="C669" s="17" t="n"/>
      <c r="D669" s="17" t="n"/>
      <c r="E669" s="17" t="n"/>
      <c r="F669" s="17">
        <f>IF($E669="","",IFERROR(INDEX(Produtos!$B$6:$B$305,MATCH($E669,Produtos!$A$6:$A$305,0)),"Código não cadastrado"))</f>
        <v/>
      </c>
      <c r="G669" s="18" t="n"/>
      <c r="H669" s="19">
        <f>IF($E669="","",IFERROR(INDEX(Produtos!$C$6:$C$305,MATCH($E669,Produtos!$A$6:$A$305,0)),0))</f>
        <v/>
      </c>
      <c r="I669" s="17" t="n"/>
      <c r="J669" s="17">
        <f>IF(OR($E669="",D669=""),"",IF(D669=$C$4,"5917","6917"))</f>
        <v/>
      </c>
      <c r="K669" s="18" t="n"/>
      <c r="L669" s="18" t="n"/>
      <c r="M669" s="16" t="n"/>
      <c r="N669" s="18">
        <f>IF(OR($E669="",G669=""),"",G669-N(K669)-N(L669))</f>
        <v/>
      </c>
      <c r="O669" s="19">
        <f>IF(N669="","",N669*H669)</f>
        <v/>
      </c>
      <c r="P669" s="19">
        <f>IF($E669="","",N(K669)*H669)</f>
        <v/>
      </c>
      <c r="Q669" s="17" t="n"/>
      <c r="R669" s="17">
        <f>IF(N669="","",IF(N669&lt;0,"CONFERIR",IF(N669=0,"ACERTADO",IF(M669="","EM CONSIGNAÇÃO",IF(TODAY()&gt;M669,"ACERTO VENCIDO","EM CONSIGNAÇÃO")))))</f>
        <v/>
      </c>
      <c r="S669" s="17" t="n"/>
    </row>
    <row r="670">
      <c r="A670" s="16" t="n"/>
      <c r="B670" s="17" t="n"/>
      <c r="C670" s="17" t="n"/>
      <c r="D670" s="17" t="n"/>
      <c r="E670" s="17" t="n"/>
      <c r="F670" s="17">
        <f>IF($E670="","",IFERROR(INDEX(Produtos!$B$6:$B$305,MATCH($E670,Produtos!$A$6:$A$305,0)),"Código não cadastrado"))</f>
        <v/>
      </c>
      <c r="G670" s="18" t="n"/>
      <c r="H670" s="19">
        <f>IF($E670="","",IFERROR(INDEX(Produtos!$C$6:$C$305,MATCH($E670,Produtos!$A$6:$A$305,0)),0))</f>
        <v/>
      </c>
      <c r="I670" s="17" t="n"/>
      <c r="J670" s="17">
        <f>IF(OR($E670="",D670=""),"",IF(D670=$C$4,"5917","6917"))</f>
        <v/>
      </c>
      <c r="K670" s="18" t="n"/>
      <c r="L670" s="18" t="n"/>
      <c r="M670" s="16" t="n"/>
      <c r="N670" s="18">
        <f>IF(OR($E670="",G670=""),"",G670-N(K670)-N(L670))</f>
        <v/>
      </c>
      <c r="O670" s="19">
        <f>IF(N670="","",N670*H670)</f>
        <v/>
      </c>
      <c r="P670" s="19">
        <f>IF($E670="","",N(K670)*H670)</f>
        <v/>
      </c>
      <c r="Q670" s="17" t="n"/>
      <c r="R670" s="17">
        <f>IF(N670="","",IF(N670&lt;0,"CONFERIR",IF(N670=0,"ACERTADO",IF(M670="","EM CONSIGNAÇÃO",IF(TODAY()&gt;M670,"ACERTO VENCIDO","EM CONSIGNAÇÃO")))))</f>
        <v/>
      </c>
      <c r="S670" s="17" t="n"/>
    </row>
    <row r="671">
      <c r="A671" s="16" t="n"/>
      <c r="B671" s="17" t="n"/>
      <c r="C671" s="17" t="n"/>
      <c r="D671" s="17" t="n"/>
      <c r="E671" s="17" t="n"/>
      <c r="F671" s="17">
        <f>IF($E671="","",IFERROR(INDEX(Produtos!$B$6:$B$305,MATCH($E671,Produtos!$A$6:$A$305,0)),"Código não cadastrado"))</f>
        <v/>
      </c>
      <c r="G671" s="18" t="n"/>
      <c r="H671" s="19">
        <f>IF($E671="","",IFERROR(INDEX(Produtos!$C$6:$C$305,MATCH($E671,Produtos!$A$6:$A$305,0)),0))</f>
        <v/>
      </c>
      <c r="I671" s="17" t="n"/>
      <c r="J671" s="17">
        <f>IF(OR($E671="",D671=""),"",IF(D671=$C$4,"5917","6917"))</f>
        <v/>
      </c>
      <c r="K671" s="18" t="n"/>
      <c r="L671" s="18" t="n"/>
      <c r="M671" s="16" t="n"/>
      <c r="N671" s="18">
        <f>IF(OR($E671="",G671=""),"",G671-N(K671)-N(L671))</f>
        <v/>
      </c>
      <c r="O671" s="19">
        <f>IF(N671="","",N671*H671)</f>
        <v/>
      </c>
      <c r="P671" s="19">
        <f>IF($E671="","",N(K671)*H671)</f>
        <v/>
      </c>
      <c r="Q671" s="17" t="n"/>
      <c r="R671" s="17">
        <f>IF(N671="","",IF(N671&lt;0,"CONFERIR",IF(N671=0,"ACERTADO",IF(M671="","EM CONSIGNAÇÃO",IF(TODAY()&gt;M671,"ACERTO VENCIDO","EM CONSIGNAÇÃO")))))</f>
        <v/>
      </c>
      <c r="S671" s="17" t="n"/>
    </row>
    <row r="672">
      <c r="A672" s="16" t="n"/>
      <c r="B672" s="17" t="n"/>
      <c r="C672" s="17" t="n"/>
      <c r="D672" s="17" t="n"/>
      <c r="E672" s="17" t="n"/>
      <c r="F672" s="17">
        <f>IF($E672="","",IFERROR(INDEX(Produtos!$B$6:$B$305,MATCH($E672,Produtos!$A$6:$A$305,0)),"Código não cadastrado"))</f>
        <v/>
      </c>
      <c r="G672" s="18" t="n"/>
      <c r="H672" s="19">
        <f>IF($E672="","",IFERROR(INDEX(Produtos!$C$6:$C$305,MATCH($E672,Produtos!$A$6:$A$305,0)),0))</f>
        <v/>
      </c>
      <c r="I672" s="17" t="n"/>
      <c r="J672" s="17">
        <f>IF(OR($E672="",D672=""),"",IF(D672=$C$4,"5917","6917"))</f>
        <v/>
      </c>
      <c r="K672" s="18" t="n"/>
      <c r="L672" s="18" t="n"/>
      <c r="M672" s="16" t="n"/>
      <c r="N672" s="18">
        <f>IF(OR($E672="",G672=""),"",G672-N(K672)-N(L672))</f>
        <v/>
      </c>
      <c r="O672" s="19">
        <f>IF(N672="","",N672*H672)</f>
        <v/>
      </c>
      <c r="P672" s="19">
        <f>IF($E672="","",N(K672)*H672)</f>
        <v/>
      </c>
      <c r="Q672" s="17" t="n"/>
      <c r="R672" s="17">
        <f>IF(N672="","",IF(N672&lt;0,"CONFERIR",IF(N672=0,"ACERTADO",IF(M672="","EM CONSIGNAÇÃO",IF(TODAY()&gt;M672,"ACERTO VENCIDO","EM CONSIGNAÇÃO")))))</f>
        <v/>
      </c>
      <c r="S672" s="17" t="n"/>
    </row>
    <row r="673">
      <c r="A673" s="16" t="n"/>
      <c r="B673" s="17" t="n"/>
      <c r="C673" s="17" t="n"/>
      <c r="D673" s="17" t="n"/>
      <c r="E673" s="17" t="n"/>
      <c r="F673" s="17">
        <f>IF($E673="","",IFERROR(INDEX(Produtos!$B$6:$B$305,MATCH($E673,Produtos!$A$6:$A$305,0)),"Código não cadastrado"))</f>
        <v/>
      </c>
      <c r="G673" s="18" t="n"/>
      <c r="H673" s="19">
        <f>IF($E673="","",IFERROR(INDEX(Produtos!$C$6:$C$305,MATCH($E673,Produtos!$A$6:$A$305,0)),0))</f>
        <v/>
      </c>
      <c r="I673" s="17" t="n"/>
      <c r="J673" s="17">
        <f>IF(OR($E673="",D673=""),"",IF(D673=$C$4,"5917","6917"))</f>
        <v/>
      </c>
      <c r="K673" s="18" t="n"/>
      <c r="L673" s="18" t="n"/>
      <c r="M673" s="16" t="n"/>
      <c r="N673" s="18">
        <f>IF(OR($E673="",G673=""),"",G673-N(K673)-N(L673))</f>
        <v/>
      </c>
      <c r="O673" s="19">
        <f>IF(N673="","",N673*H673)</f>
        <v/>
      </c>
      <c r="P673" s="19">
        <f>IF($E673="","",N(K673)*H673)</f>
        <v/>
      </c>
      <c r="Q673" s="17" t="n"/>
      <c r="R673" s="17">
        <f>IF(N673="","",IF(N673&lt;0,"CONFERIR",IF(N673=0,"ACERTADO",IF(M673="","EM CONSIGNAÇÃO",IF(TODAY()&gt;M673,"ACERTO VENCIDO","EM CONSIGNAÇÃO")))))</f>
        <v/>
      </c>
      <c r="S673" s="17" t="n"/>
    </row>
    <row r="674">
      <c r="A674" s="16" t="n"/>
      <c r="B674" s="17" t="n"/>
      <c r="C674" s="17" t="n"/>
      <c r="D674" s="17" t="n"/>
      <c r="E674" s="17" t="n"/>
      <c r="F674" s="17">
        <f>IF($E674="","",IFERROR(INDEX(Produtos!$B$6:$B$305,MATCH($E674,Produtos!$A$6:$A$305,0)),"Código não cadastrado"))</f>
        <v/>
      </c>
      <c r="G674" s="18" t="n"/>
      <c r="H674" s="19">
        <f>IF($E674="","",IFERROR(INDEX(Produtos!$C$6:$C$305,MATCH($E674,Produtos!$A$6:$A$305,0)),0))</f>
        <v/>
      </c>
      <c r="I674" s="17" t="n"/>
      <c r="J674" s="17">
        <f>IF(OR($E674="",D674=""),"",IF(D674=$C$4,"5917","6917"))</f>
        <v/>
      </c>
      <c r="K674" s="18" t="n"/>
      <c r="L674" s="18" t="n"/>
      <c r="M674" s="16" t="n"/>
      <c r="N674" s="18">
        <f>IF(OR($E674="",G674=""),"",G674-N(K674)-N(L674))</f>
        <v/>
      </c>
      <c r="O674" s="19">
        <f>IF(N674="","",N674*H674)</f>
        <v/>
      </c>
      <c r="P674" s="19">
        <f>IF($E674="","",N(K674)*H674)</f>
        <v/>
      </c>
      <c r="Q674" s="17" t="n"/>
      <c r="R674" s="17">
        <f>IF(N674="","",IF(N674&lt;0,"CONFERIR",IF(N674=0,"ACERTADO",IF(M674="","EM CONSIGNAÇÃO",IF(TODAY()&gt;M674,"ACERTO VENCIDO","EM CONSIGNAÇÃO")))))</f>
        <v/>
      </c>
      <c r="S674" s="17" t="n"/>
    </row>
    <row r="675">
      <c r="A675" s="16" t="n"/>
      <c r="B675" s="17" t="n"/>
      <c r="C675" s="17" t="n"/>
      <c r="D675" s="17" t="n"/>
      <c r="E675" s="17" t="n"/>
      <c r="F675" s="17">
        <f>IF($E675="","",IFERROR(INDEX(Produtos!$B$6:$B$305,MATCH($E675,Produtos!$A$6:$A$305,0)),"Código não cadastrado"))</f>
        <v/>
      </c>
      <c r="G675" s="18" t="n"/>
      <c r="H675" s="19">
        <f>IF($E675="","",IFERROR(INDEX(Produtos!$C$6:$C$305,MATCH($E675,Produtos!$A$6:$A$305,0)),0))</f>
        <v/>
      </c>
      <c r="I675" s="17" t="n"/>
      <c r="J675" s="17">
        <f>IF(OR($E675="",D675=""),"",IF(D675=$C$4,"5917","6917"))</f>
        <v/>
      </c>
      <c r="K675" s="18" t="n"/>
      <c r="L675" s="18" t="n"/>
      <c r="M675" s="16" t="n"/>
      <c r="N675" s="18">
        <f>IF(OR($E675="",G675=""),"",G675-N(K675)-N(L675))</f>
        <v/>
      </c>
      <c r="O675" s="19">
        <f>IF(N675="","",N675*H675)</f>
        <v/>
      </c>
      <c r="P675" s="19">
        <f>IF($E675="","",N(K675)*H675)</f>
        <v/>
      </c>
      <c r="Q675" s="17" t="n"/>
      <c r="R675" s="17">
        <f>IF(N675="","",IF(N675&lt;0,"CONFERIR",IF(N675=0,"ACERTADO",IF(M675="","EM CONSIGNAÇÃO",IF(TODAY()&gt;M675,"ACERTO VENCIDO","EM CONSIGNAÇÃO")))))</f>
        <v/>
      </c>
      <c r="S675" s="17" t="n"/>
    </row>
    <row r="676">
      <c r="A676" s="16" t="n"/>
      <c r="B676" s="17" t="n"/>
      <c r="C676" s="17" t="n"/>
      <c r="D676" s="17" t="n"/>
      <c r="E676" s="17" t="n"/>
      <c r="F676" s="17">
        <f>IF($E676="","",IFERROR(INDEX(Produtos!$B$6:$B$305,MATCH($E676,Produtos!$A$6:$A$305,0)),"Código não cadastrado"))</f>
        <v/>
      </c>
      <c r="G676" s="18" t="n"/>
      <c r="H676" s="19">
        <f>IF($E676="","",IFERROR(INDEX(Produtos!$C$6:$C$305,MATCH($E676,Produtos!$A$6:$A$305,0)),0))</f>
        <v/>
      </c>
      <c r="I676" s="17" t="n"/>
      <c r="J676" s="17">
        <f>IF(OR($E676="",D676=""),"",IF(D676=$C$4,"5917","6917"))</f>
        <v/>
      </c>
      <c r="K676" s="18" t="n"/>
      <c r="L676" s="18" t="n"/>
      <c r="M676" s="16" t="n"/>
      <c r="N676" s="18">
        <f>IF(OR($E676="",G676=""),"",G676-N(K676)-N(L676))</f>
        <v/>
      </c>
      <c r="O676" s="19">
        <f>IF(N676="","",N676*H676)</f>
        <v/>
      </c>
      <c r="P676" s="19">
        <f>IF($E676="","",N(K676)*H676)</f>
        <v/>
      </c>
      <c r="Q676" s="17" t="n"/>
      <c r="R676" s="17">
        <f>IF(N676="","",IF(N676&lt;0,"CONFERIR",IF(N676=0,"ACERTADO",IF(M676="","EM CONSIGNAÇÃO",IF(TODAY()&gt;M676,"ACERTO VENCIDO","EM CONSIGNAÇÃO")))))</f>
        <v/>
      </c>
      <c r="S676" s="17" t="n"/>
    </row>
    <row r="677">
      <c r="A677" s="16" t="n"/>
      <c r="B677" s="17" t="n"/>
      <c r="C677" s="17" t="n"/>
      <c r="D677" s="17" t="n"/>
      <c r="E677" s="17" t="n"/>
      <c r="F677" s="17">
        <f>IF($E677="","",IFERROR(INDEX(Produtos!$B$6:$B$305,MATCH($E677,Produtos!$A$6:$A$305,0)),"Código não cadastrado"))</f>
        <v/>
      </c>
      <c r="G677" s="18" t="n"/>
      <c r="H677" s="19">
        <f>IF($E677="","",IFERROR(INDEX(Produtos!$C$6:$C$305,MATCH($E677,Produtos!$A$6:$A$305,0)),0))</f>
        <v/>
      </c>
      <c r="I677" s="17" t="n"/>
      <c r="J677" s="17">
        <f>IF(OR($E677="",D677=""),"",IF(D677=$C$4,"5917","6917"))</f>
        <v/>
      </c>
      <c r="K677" s="18" t="n"/>
      <c r="L677" s="18" t="n"/>
      <c r="M677" s="16" t="n"/>
      <c r="N677" s="18">
        <f>IF(OR($E677="",G677=""),"",G677-N(K677)-N(L677))</f>
        <v/>
      </c>
      <c r="O677" s="19">
        <f>IF(N677="","",N677*H677)</f>
        <v/>
      </c>
      <c r="P677" s="19">
        <f>IF($E677="","",N(K677)*H677)</f>
        <v/>
      </c>
      <c r="Q677" s="17" t="n"/>
      <c r="R677" s="17">
        <f>IF(N677="","",IF(N677&lt;0,"CONFERIR",IF(N677=0,"ACERTADO",IF(M677="","EM CONSIGNAÇÃO",IF(TODAY()&gt;M677,"ACERTO VENCIDO","EM CONSIGNAÇÃO")))))</f>
        <v/>
      </c>
      <c r="S677" s="17" t="n"/>
    </row>
    <row r="678">
      <c r="A678" s="16" t="n"/>
      <c r="B678" s="17" t="n"/>
      <c r="C678" s="17" t="n"/>
      <c r="D678" s="17" t="n"/>
      <c r="E678" s="17" t="n"/>
      <c r="F678" s="17">
        <f>IF($E678="","",IFERROR(INDEX(Produtos!$B$6:$B$305,MATCH($E678,Produtos!$A$6:$A$305,0)),"Código não cadastrado"))</f>
        <v/>
      </c>
      <c r="G678" s="18" t="n"/>
      <c r="H678" s="19">
        <f>IF($E678="","",IFERROR(INDEX(Produtos!$C$6:$C$305,MATCH($E678,Produtos!$A$6:$A$305,0)),0))</f>
        <v/>
      </c>
      <c r="I678" s="17" t="n"/>
      <c r="J678" s="17">
        <f>IF(OR($E678="",D678=""),"",IF(D678=$C$4,"5917","6917"))</f>
        <v/>
      </c>
      <c r="K678" s="18" t="n"/>
      <c r="L678" s="18" t="n"/>
      <c r="M678" s="16" t="n"/>
      <c r="N678" s="18">
        <f>IF(OR($E678="",G678=""),"",G678-N(K678)-N(L678))</f>
        <v/>
      </c>
      <c r="O678" s="19">
        <f>IF(N678="","",N678*H678)</f>
        <v/>
      </c>
      <c r="P678" s="19">
        <f>IF($E678="","",N(K678)*H678)</f>
        <v/>
      </c>
      <c r="Q678" s="17" t="n"/>
      <c r="R678" s="17">
        <f>IF(N678="","",IF(N678&lt;0,"CONFERIR",IF(N678=0,"ACERTADO",IF(M678="","EM CONSIGNAÇÃO",IF(TODAY()&gt;M678,"ACERTO VENCIDO","EM CONSIGNAÇÃO")))))</f>
        <v/>
      </c>
      <c r="S678" s="17" t="n"/>
    </row>
    <row r="679">
      <c r="A679" s="16" t="n"/>
      <c r="B679" s="17" t="n"/>
      <c r="C679" s="17" t="n"/>
      <c r="D679" s="17" t="n"/>
      <c r="E679" s="17" t="n"/>
      <c r="F679" s="17">
        <f>IF($E679="","",IFERROR(INDEX(Produtos!$B$6:$B$305,MATCH($E679,Produtos!$A$6:$A$305,0)),"Código não cadastrado"))</f>
        <v/>
      </c>
      <c r="G679" s="18" t="n"/>
      <c r="H679" s="19">
        <f>IF($E679="","",IFERROR(INDEX(Produtos!$C$6:$C$305,MATCH($E679,Produtos!$A$6:$A$305,0)),0))</f>
        <v/>
      </c>
      <c r="I679" s="17" t="n"/>
      <c r="J679" s="17">
        <f>IF(OR($E679="",D679=""),"",IF(D679=$C$4,"5917","6917"))</f>
        <v/>
      </c>
      <c r="K679" s="18" t="n"/>
      <c r="L679" s="18" t="n"/>
      <c r="M679" s="16" t="n"/>
      <c r="N679" s="18">
        <f>IF(OR($E679="",G679=""),"",G679-N(K679)-N(L679))</f>
        <v/>
      </c>
      <c r="O679" s="19">
        <f>IF(N679="","",N679*H679)</f>
        <v/>
      </c>
      <c r="P679" s="19">
        <f>IF($E679="","",N(K679)*H679)</f>
        <v/>
      </c>
      <c r="Q679" s="17" t="n"/>
      <c r="R679" s="17">
        <f>IF(N679="","",IF(N679&lt;0,"CONFERIR",IF(N679=0,"ACERTADO",IF(M679="","EM CONSIGNAÇÃO",IF(TODAY()&gt;M679,"ACERTO VENCIDO","EM CONSIGNAÇÃO")))))</f>
        <v/>
      </c>
      <c r="S679" s="17" t="n"/>
    </row>
    <row r="680">
      <c r="A680" s="16" t="n"/>
      <c r="B680" s="17" t="n"/>
      <c r="C680" s="17" t="n"/>
      <c r="D680" s="17" t="n"/>
      <c r="E680" s="17" t="n"/>
      <c r="F680" s="17">
        <f>IF($E680="","",IFERROR(INDEX(Produtos!$B$6:$B$305,MATCH($E680,Produtos!$A$6:$A$305,0)),"Código não cadastrado"))</f>
        <v/>
      </c>
      <c r="G680" s="18" t="n"/>
      <c r="H680" s="19">
        <f>IF($E680="","",IFERROR(INDEX(Produtos!$C$6:$C$305,MATCH($E680,Produtos!$A$6:$A$305,0)),0))</f>
        <v/>
      </c>
      <c r="I680" s="17" t="n"/>
      <c r="J680" s="17">
        <f>IF(OR($E680="",D680=""),"",IF(D680=$C$4,"5917","6917"))</f>
        <v/>
      </c>
      <c r="K680" s="18" t="n"/>
      <c r="L680" s="18" t="n"/>
      <c r="M680" s="16" t="n"/>
      <c r="N680" s="18">
        <f>IF(OR($E680="",G680=""),"",G680-N(K680)-N(L680))</f>
        <v/>
      </c>
      <c r="O680" s="19">
        <f>IF(N680="","",N680*H680)</f>
        <v/>
      </c>
      <c r="P680" s="19">
        <f>IF($E680="","",N(K680)*H680)</f>
        <v/>
      </c>
      <c r="Q680" s="17" t="n"/>
      <c r="R680" s="17">
        <f>IF(N680="","",IF(N680&lt;0,"CONFERIR",IF(N680=0,"ACERTADO",IF(M680="","EM CONSIGNAÇÃO",IF(TODAY()&gt;M680,"ACERTO VENCIDO","EM CONSIGNAÇÃO")))))</f>
        <v/>
      </c>
      <c r="S680" s="17" t="n"/>
    </row>
    <row r="681">
      <c r="A681" s="16" t="n"/>
      <c r="B681" s="17" t="n"/>
      <c r="C681" s="17" t="n"/>
      <c r="D681" s="17" t="n"/>
      <c r="E681" s="17" t="n"/>
      <c r="F681" s="17">
        <f>IF($E681="","",IFERROR(INDEX(Produtos!$B$6:$B$305,MATCH($E681,Produtos!$A$6:$A$305,0)),"Código não cadastrado"))</f>
        <v/>
      </c>
      <c r="G681" s="18" t="n"/>
      <c r="H681" s="19">
        <f>IF($E681="","",IFERROR(INDEX(Produtos!$C$6:$C$305,MATCH($E681,Produtos!$A$6:$A$305,0)),0))</f>
        <v/>
      </c>
      <c r="I681" s="17" t="n"/>
      <c r="J681" s="17">
        <f>IF(OR($E681="",D681=""),"",IF(D681=$C$4,"5917","6917"))</f>
        <v/>
      </c>
      <c r="K681" s="18" t="n"/>
      <c r="L681" s="18" t="n"/>
      <c r="M681" s="16" t="n"/>
      <c r="N681" s="18">
        <f>IF(OR($E681="",G681=""),"",G681-N(K681)-N(L681))</f>
        <v/>
      </c>
      <c r="O681" s="19">
        <f>IF(N681="","",N681*H681)</f>
        <v/>
      </c>
      <c r="P681" s="19">
        <f>IF($E681="","",N(K681)*H681)</f>
        <v/>
      </c>
      <c r="Q681" s="17" t="n"/>
      <c r="R681" s="17">
        <f>IF(N681="","",IF(N681&lt;0,"CONFERIR",IF(N681=0,"ACERTADO",IF(M681="","EM CONSIGNAÇÃO",IF(TODAY()&gt;M681,"ACERTO VENCIDO","EM CONSIGNAÇÃO")))))</f>
        <v/>
      </c>
      <c r="S681" s="17" t="n"/>
    </row>
    <row r="682">
      <c r="A682" s="16" t="n"/>
      <c r="B682" s="17" t="n"/>
      <c r="C682" s="17" t="n"/>
      <c r="D682" s="17" t="n"/>
      <c r="E682" s="17" t="n"/>
      <c r="F682" s="17">
        <f>IF($E682="","",IFERROR(INDEX(Produtos!$B$6:$B$305,MATCH($E682,Produtos!$A$6:$A$305,0)),"Código não cadastrado"))</f>
        <v/>
      </c>
      <c r="G682" s="18" t="n"/>
      <c r="H682" s="19">
        <f>IF($E682="","",IFERROR(INDEX(Produtos!$C$6:$C$305,MATCH($E682,Produtos!$A$6:$A$305,0)),0))</f>
        <v/>
      </c>
      <c r="I682" s="17" t="n"/>
      <c r="J682" s="17">
        <f>IF(OR($E682="",D682=""),"",IF(D682=$C$4,"5917","6917"))</f>
        <v/>
      </c>
      <c r="K682" s="18" t="n"/>
      <c r="L682" s="18" t="n"/>
      <c r="M682" s="16" t="n"/>
      <c r="N682" s="18">
        <f>IF(OR($E682="",G682=""),"",G682-N(K682)-N(L682))</f>
        <v/>
      </c>
      <c r="O682" s="19">
        <f>IF(N682="","",N682*H682)</f>
        <v/>
      </c>
      <c r="P682" s="19">
        <f>IF($E682="","",N(K682)*H682)</f>
        <v/>
      </c>
      <c r="Q682" s="17" t="n"/>
      <c r="R682" s="17">
        <f>IF(N682="","",IF(N682&lt;0,"CONFERIR",IF(N682=0,"ACERTADO",IF(M682="","EM CONSIGNAÇÃO",IF(TODAY()&gt;M682,"ACERTO VENCIDO","EM CONSIGNAÇÃO")))))</f>
        <v/>
      </c>
      <c r="S682" s="17" t="n"/>
    </row>
    <row r="683">
      <c r="A683" s="16" t="n"/>
      <c r="B683" s="17" t="n"/>
      <c r="C683" s="17" t="n"/>
      <c r="D683" s="17" t="n"/>
      <c r="E683" s="17" t="n"/>
      <c r="F683" s="17">
        <f>IF($E683="","",IFERROR(INDEX(Produtos!$B$6:$B$305,MATCH($E683,Produtos!$A$6:$A$305,0)),"Código não cadastrado"))</f>
        <v/>
      </c>
      <c r="G683" s="18" t="n"/>
      <c r="H683" s="19">
        <f>IF($E683="","",IFERROR(INDEX(Produtos!$C$6:$C$305,MATCH($E683,Produtos!$A$6:$A$305,0)),0))</f>
        <v/>
      </c>
      <c r="I683" s="17" t="n"/>
      <c r="J683" s="17">
        <f>IF(OR($E683="",D683=""),"",IF(D683=$C$4,"5917","6917"))</f>
        <v/>
      </c>
      <c r="K683" s="18" t="n"/>
      <c r="L683" s="18" t="n"/>
      <c r="M683" s="16" t="n"/>
      <c r="N683" s="18">
        <f>IF(OR($E683="",G683=""),"",G683-N(K683)-N(L683))</f>
        <v/>
      </c>
      <c r="O683" s="19">
        <f>IF(N683="","",N683*H683)</f>
        <v/>
      </c>
      <c r="P683" s="19">
        <f>IF($E683="","",N(K683)*H683)</f>
        <v/>
      </c>
      <c r="Q683" s="17" t="n"/>
      <c r="R683" s="17">
        <f>IF(N683="","",IF(N683&lt;0,"CONFERIR",IF(N683=0,"ACERTADO",IF(M683="","EM CONSIGNAÇÃO",IF(TODAY()&gt;M683,"ACERTO VENCIDO","EM CONSIGNAÇÃO")))))</f>
        <v/>
      </c>
      <c r="S683" s="17" t="n"/>
    </row>
    <row r="684">
      <c r="A684" s="16" t="n"/>
      <c r="B684" s="17" t="n"/>
      <c r="C684" s="17" t="n"/>
      <c r="D684" s="17" t="n"/>
      <c r="E684" s="17" t="n"/>
      <c r="F684" s="17">
        <f>IF($E684="","",IFERROR(INDEX(Produtos!$B$6:$B$305,MATCH($E684,Produtos!$A$6:$A$305,0)),"Código não cadastrado"))</f>
        <v/>
      </c>
      <c r="G684" s="18" t="n"/>
      <c r="H684" s="19">
        <f>IF($E684="","",IFERROR(INDEX(Produtos!$C$6:$C$305,MATCH($E684,Produtos!$A$6:$A$305,0)),0))</f>
        <v/>
      </c>
      <c r="I684" s="17" t="n"/>
      <c r="J684" s="17">
        <f>IF(OR($E684="",D684=""),"",IF(D684=$C$4,"5917","6917"))</f>
        <v/>
      </c>
      <c r="K684" s="18" t="n"/>
      <c r="L684" s="18" t="n"/>
      <c r="M684" s="16" t="n"/>
      <c r="N684" s="18">
        <f>IF(OR($E684="",G684=""),"",G684-N(K684)-N(L684))</f>
        <v/>
      </c>
      <c r="O684" s="19">
        <f>IF(N684="","",N684*H684)</f>
        <v/>
      </c>
      <c r="P684" s="19">
        <f>IF($E684="","",N(K684)*H684)</f>
        <v/>
      </c>
      <c r="Q684" s="17" t="n"/>
      <c r="R684" s="17">
        <f>IF(N684="","",IF(N684&lt;0,"CONFERIR",IF(N684=0,"ACERTADO",IF(M684="","EM CONSIGNAÇÃO",IF(TODAY()&gt;M684,"ACERTO VENCIDO","EM CONSIGNAÇÃO")))))</f>
        <v/>
      </c>
      <c r="S684" s="17" t="n"/>
    </row>
    <row r="685">
      <c r="A685" s="16" t="n"/>
      <c r="B685" s="17" t="n"/>
      <c r="C685" s="17" t="n"/>
      <c r="D685" s="17" t="n"/>
      <c r="E685" s="17" t="n"/>
      <c r="F685" s="17">
        <f>IF($E685="","",IFERROR(INDEX(Produtos!$B$6:$B$305,MATCH($E685,Produtos!$A$6:$A$305,0)),"Código não cadastrado"))</f>
        <v/>
      </c>
      <c r="G685" s="18" t="n"/>
      <c r="H685" s="19">
        <f>IF($E685="","",IFERROR(INDEX(Produtos!$C$6:$C$305,MATCH($E685,Produtos!$A$6:$A$305,0)),0))</f>
        <v/>
      </c>
      <c r="I685" s="17" t="n"/>
      <c r="J685" s="17">
        <f>IF(OR($E685="",D685=""),"",IF(D685=$C$4,"5917","6917"))</f>
        <v/>
      </c>
      <c r="K685" s="18" t="n"/>
      <c r="L685" s="18" t="n"/>
      <c r="M685" s="16" t="n"/>
      <c r="N685" s="18">
        <f>IF(OR($E685="",G685=""),"",G685-N(K685)-N(L685))</f>
        <v/>
      </c>
      <c r="O685" s="19">
        <f>IF(N685="","",N685*H685)</f>
        <v/>
      </c>
      <c r="P685" s="19">
        <f>IF($E685="","",N(K685)*H685)</f>
        <v/>
      </c>
      <c r="Q685" s="17" t="n"/>
      <c r="R685" s="17">
        <f>IF(N685="","",IF(N685&lt;0,"CONFERIR",IF(N685=0,"ACERTADO",IF(M685="","EM CONSIGNAÇÃO",IF(TODAY()&gt;M685,"ACERTO VENCIDO","EM CONSIGNAÇÃO")))))</f>
        <v/>
      </c>
      <c r="S685" s="17" t="n"/>
    </row>
    <row r="686">
      <c r="A686" s="16" t="n"/>
      <c r="B686" s="17" t="n"/>
      <c r="C686" s="17" t="n"/>
      <c r="D686" s="17" t="n"/>
      <c r="E686" s="17" t="n"/>
      <c r="F686" s="17">
        <f>IF($E686="","",IFERROR(INDEX(Produtos!$B$6:$B$305,MATCH($E686,Produtos!$A$6:$A$305,0)),"Código não cadastrado"))</f>
        <v/>
      </c>
      <c r="G686" s="18" t="n"/>
      <c r="H686" s="19">
        <f>IF($E686="","",IFERROR(INDEX(Produtos!$C$6:$C$305,MATCH($E686,Produtos!$A$6:$A$305,0)),0))</f>
        <v/>
      </c>
      <c r="I686" s="17" t="n"/>
      <c r="J686" s="17">
        <f>IF(OR($E686="",D686=""),"",IF(D686=$C$4,"5917","6917"))</f>
        <v/>
      </c>
      <c r="K686" s="18" t="n"/>
      <c r="L686" s="18" t="n"/>
      <c r="M686" s="16" t="n"/>
      <c r="N686" s="18">
        <f>IF(OR($E686="",G686=""),"",G686-N(K686)-N(L686))</f>
        <v/>
      </c>
      <c r="O686" s="19">
        <f>IF(N686="","",N686*H686)</f>
        <v/>
      </c>
      <c r="P686" s="19">
        <f>IF($E686="","",N(K686)*H686)</f>
        <v/>
      </c>
      <c r="Q686" s="17" t="n"/>
      <c r="R686" s="17">
        <f>IF(N686="","",IF(N686&lt;0,"CONFERIR",IF(N686=0,"ACERTADO",IF(M686="","EM CONSIGNAÇÃO",IF(TODAY()&gt;M686,"ACERTO VENCIDO","EM CONSIGNAÇÃO")))))</f>
        <v/>
      </c>
      <c r="S686" s="17" t="n"/>
    </row>
    <row r="687">
      <c r="A687" s="16" t="n"/>
      <c r="B687" s="17" t="n"/>
      <c r="C687" s="17" t="n"/>
      <c r="D687" s="17" t="n"/>
      <c r="E687" s="17" t="n"/>
      <c r="F687" s="17">
        <f>IF($E687="","",IFERROR(INDEX(Produtos!$B$6:$B$305,MATCH($E687,Produtos!$A$6:$A$305,0)),"Código não cadastrado"))</f>
        <v/>
      </c>
      <c r="G687" s="18" t="n"/>
      <c r="H687" s="19">
        <f>IF($E687="","",IFERROR(INDEX(Produtos!$C$6:$C$305,MATCH($E687,Produtos!$A$6:$A$305,0)),0))</f>
        <v/>
      </c>
      <c r="I687" s="17" t="n"/>
      <c r="J687" s="17">
        <f>IF(OR($E687="",D687=""),"",IF(D687=$C$4,"5917","6917"))</f>
        <v/>
      </c>
      <c r="K687" s="18" t="n"/>
      <c r="L687" s="18" t="n"/>
      <c r="M687" s="16" t="n"/>
      <c r="N687" s="18">
        <f>IF(OR($E687="",G687=""),"",G687-N(K687)-N(L687))</f>
        <v/>
      </c>
      <c r="O687" s="19">
        <f>IF(N687="","",N687*H687)</f>
        <v/>
      </c>
      <c r="P687" s="19">
        <f>IF($E687="","",N(K687)*H687)</f>
        <v/>
      </c>
      <c r="Q687" s="17" t="n"/>
      <c r="R687" s="17">
        <f>IF(N687="","",IF(N687&lt;0,"CONFERIR",IF(N687=0,"ACERTADO",IF(M687="","EM CONSIGNAÇÃO",IF(TODAY()&gt;M687,"ACERTO VENCIDO","EM CONSIGNAÇÃO")))))</f>
        <v/>
      </c>
      <c r="S687" s="17" t="n"/>
    </row>
    <row r="688">
      <c r="A688" s="16" t="n"/>
      <c r="B688" s="17" t="n"/>
      <c r="C688" s="17" t="n"/>
      <c r="D688" s="17" t="n"/>
      <c r="E688" s="17" t="n"/>
      <c r="F688" s="17">
        <f>IF($E688="","",IFERROR(INDEX(Produtos!$B$6:$B$305,MATCH($E688,Produtos!$A$6:$A$305,0)),"Código não cadastrado"))</f>
        <v/>
      </c>
      <c r="G688" s="18" t="n"/>
      <c r="H688" s="19">
        <f>IF($E688="","",IFERROR(INDEX(Produtos!$C$6:$C$305,MATCH($E688,Produtos!$A$6:$A$305,0)),0))</f>
        <v/>
      </c>
      <c r="I688" s="17" t="n"/>
      <c r="J688" s="17">
        <f>IF(OR($E688="",D688=""),"",IF(D688=$C$4,"5917","6917"))</f>
        <v/>
      </c>
      <c r="K688" s="18" t="n"/>
      <c r="L688" s="18" t="n"/>
      <c r="M688" s="16" t="n"/>
      <c r="N688" s="18">
        <f>IF(OR($E688="",G688=""),"",G688-N(K688)-N(L688))</f>
        <v/>
      </c>
      <c r="O688" s="19">
        <f>IF(N688="","",N688*H688)</f>
        <v/>
      </c>
      <c r="P688" s="19">
        <f>IF($E688="","",N(K688)*H688)</f>
        <v/>
      </c>
      <c r="Q688" s="17" t="n"/>
      <c r="R688" s="17">
        <f>IF(N688="","",IF(N688&lt;0,"CONFERIR",IF(N688=0,"ACERTADO",IF(M688="","EM CONSIGNAÇÃO",IF(TODAY()&gt;M688,"ACERTO VENCIDO","EM CONSIGNAÇÃO")))))</f>
        <v/>
      </c>
      <c r="S688" s="17" t="n"/>
    </row>
    <row r="689">
      <c r="A689" s="16" t="n"/>
      <c r="B689" s="17" t="n"/>
      <c r="C689" s="17" t="n"/>
      <c r="D689" s="17" t="n"/>
      <c r="E689" s="17" t="n"/>
      <c r="F689" s="17">
        <f>IF($E689="","",IFERROR(INDEX(Produtos!$B$6:$B$305,MATCH($E689,Produtos!$A$6:$A$305,0)),"Código não cadastrado"))</f>
        <v/>
      </c>
      <c r="G689" s="18" t="n"/>
      <c r="H689" s="19">
        <f>IF($E689="","",IFERROR(INDEX(Produtos!$C$6:$C$305,MATCH($E689,Produtos!$A$6:$A$305,0)),0))</f>
        <v/>
      </c>
      <c r="I689" s="17" t="n"/>
      <c r="J689" s="17">
        <f>IF(OR($E689="",D689=""),"",IF(D689=$C$4,"5917","6917"))</f>
        <v/>
      </c>
      <c r="K689" s="18" t="n"/>
      <c r="L689" s="18" t="n"/>
      <c r="M689" s="16" t="n"/>
      <c r="N689" s="18">
        <f>IF(OR($E689="",G689=""),"",G689-N(K689)-N(L689))</f>
        <v/>
      </c>
      <c r="O689" s="19">
        <f>IF(N689="","",N689*H689)</f>
        <v/>
      </c>
      <c r="P689" s="19">
        <f>IF($E689="","",N(K689)*H689)</f>
        <v/>
      </c>
      <c r="Q689" s="17" t="n"/>
      <c r="R689" s="17">
        <f>IF(N689="","",IF(N689&lt;0,"CONFERIR",IF(N689=0,"ACERTADO",IF(M689="","EM CONSIGNAÇÃO",IF(TODAY()&gt;M689,"ACERTO VENCIDO","EM CONSIGNAÇÃO")))))</f>
        <v/>
      </c>
      <c r="S689" s="17" t="n"/>
    </row>
    <row r="690">
      <c r="A690" s="16" t="n"/>
      <c r="B690" s="17" t="n"/>
      <c r="C690" s="17" t="n"/>
      <c r="D690" s="17" t="n"/>
      <c r="E690" s="17" t="n"/>
      <c r="F690" s="17">
        <f>IF($E690="","",IFERROR(INDEX(Produtos!$B$6:$B$305,MATCH($E690,Produtos!$A$6:$A$305,0)),"Código não cadastrado"))</f>
        <v/>
      </c>
      <c r="G690" s="18" t="n"/>
      <c r="H690" s="19">
        <f>IF($E690="","",IFERROR(INDEX(Produtos!$C$6:$C$305,MATCH($E690,Produtos!$A$6:$A$305,0)),0))</f>
        <v/>
      </c>
      <c r="I690" s="17" t="n"/>
      <c r="J690" s="17">
        <f>IF(OR($E690="",D690=""),"",IF(D690=$C$4,"5917","6917"))</f>
        <v/>
      </c>
      <c r="K690" s="18" t="n"/>
      <c r="L690" s="18" t="n"/>
      <c r="M690" s="16" t="n"/>
      <c r="N690" s="18">
        <f>IF(OR($E690="",G690=""),"",G690-N(K690)-N(L690))</f>
        <v/>
      </c>
      <c r="O690" s="19">
        <f>IF(N690="","",N690*H690)</f>
        <v/>
      </c>
      <c r="P690" s="19">
        <f>IF($E690="","",N(K690)*H690)</f>
        <v/>
      </c>
      <c r="Q690" s="17" t="n"/>
      <c r="R690" s="17">
        <f>IF(N690="","",IF(N690&lt;0,"CONFERIR",IF(N690=0,"ACERTADO",IF(M690="","EM CONSIGNAÇÃO",IF(TODAY()&gt;M690,"ACERTO VENCIDO","EM CONSIGNAÇÃO")))))</f>
        <v/>
      </c>
      <c r="S690" s="17" t="n"/>
    </row>
    <row r="691">
      <c r="A691" s="16" t="n"/>
      <c r="B691" s="17" t="n"/>
      <c r="C691" s="17" t="n"/>
      <c r="D691" s="17" t="n"/>
      <c r="E691" s="17" t="n"/>
      <c r="F691" s="17">
        <f>IF($E691="","",IFERROR(INDEX(Produtos!$B$6:$B$305,MATCH($E691,Produtos!$A$6:$A$305,0)),"Código não cadastrado"))</f>
        <v/>
      </c>
      <c r="G691" s="18" t="n"/>
      <c r="H691" s="19">
        <f>IF($E691="","",IFERROR(INDEX(Produtos!$C$6:$C$305,MATCH($E691,Produtos!$A$6:$A$305,0)),0))</f>
        <v/>
      </c>
      <c r="I691" s="17" t="n"/>
      <c r="J691" s="17">
        <f>IF(OR($E691="",D691=""),"",IF(D691=$C$4,"5917","6917"))</f>
        <v/>
      </c>
      <c r="K691" s="18" t="n"/>
      <c r="L691" s="18" t="n"/>
      <c r="M691" s="16" t="n"/>
      <c r="N691" s="18">
        <f>IF(OR($E691="",G691=""),"",G691-N(K691)-N(L691))</f>
        <v/>
      </c>
      <c r="O691" s="19">
        <f>IF(N691="","",N691*H691)</f>
        <v/>
      </c>
      <c r="P691" s="19">
        <f>IF($E691="","",N(K691)*H691)</f>
        <v/>
      </c>
      <c r="Q691" s="17" t="n"/>
      <c r="R691" s="17">
        <f>IF(N691="","",IF(N691&lt;0,"CONFERIR",IF(N691=0,"ACERTADO",IF(M691="","EM CONSIGNAÇÃO",IF(TODAY()&gt;M691,"ACERTO VENCIDO","EM CONSIGNAÇÃO")))))</f>
        <v/>
      </c>
      <c r="S691" s="17" t="n"/>
    </row>
    <row r="692">
      <c r="A692" s="16" t="n"/>
      <c r="B692" s="17" t="n"/>
      <c r="C692" s="17" t="n"/>
      <c r="D692" s="17" t="n"/>
      <c r="E692" s="17" t="n"/>
      <c r="F692" s="17">
        <f>IF($E692="","",IFERROR(INDEX(Produtos!$B$6:$B$305,MATCH($E692,Produtos!$A$6:$A$305,0)),"Código não cadastrado"))</f>
        <v/>
      </c>
      <c r="G692" s="18" t="n"/>
      <c r="H692" s="19">
        <f>IF($E692="","",IFERROR(INDEX(Produtos!$C$6:$C$305,MATCH($E692,Produtos!$A$6:$A$305,0)),0))</f>
        <v/>
      </c>
      <c r="I692" s="17" t="n"/>
      <c r="J692" s="17">
        <f>IF(OR($E692="",D692=""),"",IF(D692=$C$4,"5917","6917"))</f>
        <v/>
      </c>
      <c r="K692" s="18" t="n"/>
      <c r="L692" s="18" t="n"/>
      <c r="M692" s="16" t="n"/>
      <c r="N692" s="18">
        <f>IF(OR($E692="",G692=""),"",G692-N(K692)-N(L692))</f>
        <v/>
      </c>
      <c r="O692" s="19">
        <f>IF(N692="","",N692*H692)</f>
        <v/>
      </c>
      <c r="P692" s="19">
        <f>IF($E692="","",N(K692)*H692)</f>
        <v/>
      </c>
      <c r="Q692" s="17" t="n"/>
      <c r="R692" s="17">
        <f>IF(N692="","",IF(N692&lt;0,"CONFERIR",IF(N692=0,"ACERTADO",IF(M692="","EM CONSIGNAÇÃO",IF(TODAY()&gt;M692,"ACERTO VENCIDO","EM CONSIGNAÇÃO")))))</f>
        <v/>
      </c>
      <c r="S692" s="17" t="n"/>
    </row>
    <row r="693">
      <c r="A693" s="16" t="n"/>
      <c r="B693" s="17" t="n"/>
      <c r="C693" s="17" t="n"/>
      <c r="D693" s="17" t="n"/>
      <c r="E693" s="17" t="n"/>
      <c r="F693" s="17">
        <f>IF($E693="","",IFERROR(INDEX(Produtos!$B$6:$B$305,MATCH($E693,Produtos!$A$6:$A$305,0)),"Código não cadastrado"))</f>
        <v/>
      </c>
      <c r="G693" s="18" t="n"/>
      <c r="H693" s="19">
        <f>IF($E693="","",IFERROR(INDEX(Produtos!$C$6:$C$305,MATCH($E693,Produtos!$A$6:$A$305,0)),0))</f>
        <v/>
      </c>
      <c r="I693" s="17" t="n"/>
      <c r="J693" s="17">
        <f>IF(OR($E693="",D693=""),"",IF(D693=$C$4,"5917","6917"))</f>
        <v/>
      </c>
      <c r="K693" s="18" t="n"/>
      <c r="L693" s="18" t="n"/>
      <c r="M693" s="16" t="n"/>
      <c r="N693" s="18">
        <f>IF(OR($E693="",G693=""),"",G693-N(K693)-N(L693))</f>
        <v/>
      </c>
      <c r="O693" s="19">
        <f>IF(N693="","",N693*H693)</f>
        <v/>
      </c>
      <c r="P693" s="19">
        <f>IF($E693="","",N(K693)*H693)</f>
        <v/>
      </c>
      <c r="Q693" s="17" t="n"/>
      <c r="R693" s="17">
        <f>IF(N693="","",IF(N693&lt;0,"CONFERIR",IF(N693=0,"ACERTADO",IF(M693="","EM CONSIGNAÇÃO",IF(TODAY()&gt;M693,"ACERTO VENCIDO","EM CONSIGNAÇÃO")))))</f>
        <v/>
      </c>
      <c r="S693" s="17" t="n"/>
    </row>
    <row r="694">
      <c r="A694" s="16" t="n"/>
      <c r="B694" s="17" t="n"/>
      <c r="C694" s="17" t="n"/>
      <c r="D694" s="17" t="n"/>
      <c r="E694" s="17" t="n"/>
      <c r="F694" s="17">
        <f>IF($E694="","",IFERROR(INDEX(Produtos!$B$6:$B$305,MATCH($E694,Produtos!$A$6:$A$305,0)),"Código não cadastrado"))</f>
        <v/>
      </c>
      <c r="G694" s="18" t="n"/>
      <c r="H694" s="19">
        <f>IF($E694="","",IFERROR(INDEX(Produtos!$C$6:$C$305,MATCH($E694,Produtos!$A$6:$A$305,0)),0))</f>
        <v/>
      </c>
      <c r="I694" s="17" t="n"/>
      <c r="J694" s="17">
        <f>IF(OR($E694="",D694=""),"",IF(D694=$C$4,"5917","6917"))</f>
        <v/>
      </c>
      <c r="K694" s="18" t="n"/>
      <c r="L694" s="18" t="n"/>
      <c r="M694" s="16" t="n"/>
      <c r="N694" s="18">
        <f>IF(OR($E694="",G694=""),"",G694-N(K694)-N(L694))</f>
        <v/>
      </c>
      <c r="O694" s="19">
        <f>IF(N694="","",N694*H694)</f>
        <v/>
      </c>
      <c r="P694" s="19">
        <f>IF($E694="","",N(K694)*H694)</f>
        <v/>
      </c>
      <c r="Q694" s="17" t="n"/>
      <c r="R694" s="17">
        <f>IF(N694="","",IF(N694&lt;0,"CONFERIR",IF(N694=0,"ACERTADO",IF(M694="","EM CONSIGNAÇÃO",IF(TODAY()&gt;M694,"ACERTO VENCIDO","EM CONSIGNAÇÃO")))))</f>
        <v/>
      </c>
      <c r="S694" s="17" t="n"/>
    </row>
    <row r="695">
      <c r="A695" s="16" t="n"/>
      <c r="B695" s="17" t="n"/>
      <c r="C695" s="17" t="n"/>
      <c r="D695" s="17" t="n"/>
      <c r="E695" s="17" t="n"/>
      <c r="F695" s="17">
        <f>IF($E695="","",IFERROR(INDEX(Produtos!$B$6:$B$305,MATCH($E695,Produtos!$A$6:$A$305,0)),"Código não cadastrado"))</f>
        <v/>
      </c>
      <c r="G695" s="18" t="n"/>
      <c r="H695" s="19">
        <f>IF($E695="","",IFERROR(INDEX(Produtos!$C$6:$C$305,MATCH($E695,Produtos!$A$6:$A$305,0)),0))</f>
        <v/>
      </c>
      <c r="I695" s="17" t="n"/>
      <c r="J695" s="17">
        <f>IF(OR($E695="",D695=""),"",IF(D695=$C$4,"5917","6917"))</f>
        <v/>
      </c>
      <c r="K695" s="18" t="n"/>
      <c r="L695" s="18" t="n"/>
      <c r="M695" s="16" t="n"/>
      <c r="N695" s="18">
        <f>IF(OR($E695="",G695=""),"",G695-N(K695)-N(L695))</f>
        <v/>
      </c>
      <c r="O695" s="19">
        <f>IF(N695="","",N695*H695)</f>
        <v/>
      </c>
      <c r="P695" s="19">
        <f>IF($E695="","",N(K695)*H695)</f>
        <v/>
      </c>
      <c r="Q695" s="17" t="n"/>
      <c r="R695" s="17">
        <f>IF(N695="","",IF(N695&lt;0,"CONFERIR",IF(N695=0,"ACERTADO",IF(M695="","EM CONSIGNAÇÃO",IF(TODAY()&gt;M695,"ACERTO VENCIDO","EM CONSIGNAÇÃO")))))</f>
        <v/>
      </c>
      <c r="S695" s="17" t="n"/>
    </row>
    <row r="696">
      <c r="A696" s="16" t="n"/>
      <c r="B696" s="17" t="n"/>
      <c r="C696" s="17" t="n"/>
      <c r="D696" s="17" t="n"/>
      <c r="E696" s="17" t="n"/>
      <c r="F696" s="17">
        <f>IF($E696="","",IFERROR(INDEX(Produtos!$B$6:$B$305,MATCH($E696,Produtos!$A$6:$A$305,0)),"Código não cadastrado"))</f>
        <v/>
      </c>
      <c r="G696" s="18" t="n"/>
      <c r="H696" s="19">
        <f>IF($E696="","",IFERROR(INDEX(Produtos!$C$6:$C$305,MATCH($E696,Produtos!$A$6:$A$305,0)),0))</f>
        <v/>
      </c>
      <c r="I696" s="17" t="n"/>
      <c r="J696" s="17">
        <f>IF(OR($E696="",D696=""),"",IF(D696=$C$4,"5917","6917"))</f>
        <v/>
      </c>
      <c r="K696" s="18" t="n"/>
      <c r="L696" s="18" t="n"/>
      <c r="M696" s="16" t="n"/>
      <c r="N696" s="18">
        <f>IF(OR($E696="",G696=""),"",G696-N(K696)-N(L696))</f>
        <v/>
      </c>
      <c r="O696" s="19">
        <f>IF(N696="","",N696*H696)</f>
        <v/>
      </c>
      <c r="P696" s="19">
        <f>IF($E696="","",N(K696)*H696)</f>
        <v/>
      </c>
      <c r="Q696" s="17" t="n"/>
      <c r="R696" s="17">
        <f>IF(N696="","",IF(N696&lt;0,"CONFERIR",IF(N696=0,"ACERTADO",IF(M696="","EM CONSIGNAÇÃO",IF(TODAY()&gt;M696,"ACERTO VENCIDO","EM CONSIGNAÇÃO")))))</f>
        <v/>
      </c>
      <c r="S696" s="17" t="n"/>
    </row>
    <row r="697">
      <c r="A697" s="16" t="n"/>
      <c r="B697" s="17" t="n"/>
      <c r="C697" s="17" t="n"/>
      <c r="D697" s="17" t="n"/>
      <c r="E697" s="17" t="n"/>
      <c r="F697" s="17">
        <f>IF($E697="","",IFERROR(INDEX(Produtos!$B$6:$B$305,MATCH($E697,Produtos!$A$6:$A$305,0)),"Código não cadastrado"))</f>
        <v/>
      </c>
      <c r="G697" s="18" t="n"/>
      <c r="H697" s="19">
        <f>IF($E697="","",IFERROR(INDEX(Produtos!$C$6:$C$305,MATCH($E697,Produtos!$A$6:$A$305,0)),0))</f>
        <v/>
      </c>
      <c r="I697" s="17" t="n"/>
      <c r="J697" s="17">
        <f>IF(OR($E697="",D697=""),"",IF(D697=$C$4,"5917","6917"))</f>
        <v/>
      </c>
      <c r="K697" s="18" t="n"/>
      <c r="L697" s="18" t="n"/>
      <c r="M697" s="16" t="n"/>
      <c r="N697" s="18">
        <f>IF(OR($E697="",G697=""),"",G697-N(K697)-N(L697))</f>
        <v/>
      </c>
      <c r="O697" s="19">
        <f>IF(N697="","",N697*H697)</f>
        <v/>
      </c>
      <c r="P697" s="19">
        <f>IF($E697="","",N(K697)*H697)</f>
        <v/>
      </c>
      <c r="Q697" s="17" t="n"/>
      <c r="R697" s="17">
        <f>IF(N697="","",IF(N697&lt;0,"CONFERIR",IF(N697=0,"ACERTADO",IF(M697="","EM CONSIGNAÇÃO",IF(TODAY()&gt;M697,"ACERTO VENCIDO","EM CONSIGNAÇÃO")))))</f>
        <v/>
      </c>
      <c r="S697" s="17" t="n"/>
    </row>
    <row r="698">
      <c r="A698" s="16" t="n"/>
      <c r="B698" s="17" t="n"/>
      <c r="C698" s="17" t="n"/>
      <c r="D698" s="17" t="n"/>
      <c r="E698" s="17" t="n"/>
      <c r="F698" s="17">
        <f>IF($E698="","",IFERROR(INDEX(Produtos!$B$6:$B$305,MATCH($E698,Produtos!$A$6:$A$305,0)),"Código não cadastrado"))</f>
        <v/>
      </c>
      <c r="G698" s="18" t="n"/>
      <c r="H698" s="19">
        <f>IF($E698="","",IFERROR(INDEX(Produtos!$C$6:$C$305,MATCH($E698,Produtos!$A$6:$A$305,0)),0))</f>
        <v/>
      </c>
      <c r="I698" s="17" t="n"/>
      <c r="J698" s="17">
        <f>IF(OR($E698="",D698=""),"",IF(D698=$C$4,"5917","6917"))</f>
        <v/>
      </c>
      <c r="K698" s="18" t="n"/>
      <c r="L698" s="18" t="n"/>
      <c r="M698" s="16" t="n"/>
      <c r="N698" s="18">
        <f>IF(OR($E698="",G698=""),"",G698-N(K698)-N(L698))</f>
        <v/>
      </c>
      <c r="O698" s="19">
        <f>IF(N698="","",N698*H698)</f>
        <v/>
      </c>
      <c r="P698" s="19">
        <f>IF($E698="","",N(K698)*H698)</f>
        <v/>
      </c>
      <c r="Q698" s="17" t="n"/>
      <c r="R698" s="17">
        <f>IF(N698="","",IF(N698&lt;0,"CONFERIR",IF(N698=0,"ACERTADO",IF(M698="","EM CONSIGNAÇÃO",IF(TODAY()&gt;M698,"ACERTO VENCIDO","EM CONSIGNAÇÃO")))))</f>
        <v/>
      </c>
      <c r="S698" s="17" t="n"/>
    </row>
    <row r="699">
      <c r="A699" s="16" t="n"/>
      <c r="B699" s="17" t="n"/>
      <c r="C699" s="17" t="n"/>
      <c r="D699" s="17" t="n"/>
      <c r="E699" s="17" t="n"/>
      <c r="F699" s="17">
        <f>IF($E699="","",IFERROR(INDEX(Produtos!$B$6:$B$305,MATCH($E699,Produtos!$A$6:$A$305,0)),"Código não cadastrado"))</f>
        <v/>
      </c>
      <c r="G699" s="18" t="n"/>
      <c r="H699" s="19">
        <f>IF($E699="","",IFERROR(INDEX(Produtos!$C$6:$C$305,MATCH($E699,Produtos!$A$6:$A$305,0)),0))</f>
        <v/>
      </c>
      <c r="I699" s="17" t="n"/>
      <c r="J699" s="17">
        <f>IF(OR($E699="",D699=""),"",IF(D699=$C$4,"5917","6917"))</f>
        <v/>
      </c>
      <c r="K699" s="18" t="n"/>
      <c r="L699" s="18" t="n"/>
      <c r="M699" s="16" t="n"/>
      <c r="N699" s="18">
        <f>IF(OR($E699="",G699=""),"",G699-N(K699)-N(L699))</f>
        <v/>
      </c>
      <c r="O699" s="19">
        <f>IF(N699="","",N699*H699)</f>
        <v/>
      </c>
      <c r="P699" s="19">
        <f>IF($E699="","",N(K699)*H699)</f>
        <v/>
      </c>
      <c r="Q699" s="17" t="n"/>
      <c r="R699" s="17">
        <f>IF(N699="","",IF(N699&lt;0,"CONFERIR",IF(N699=0,"ACERTADO",IF(M699="","EM CONSIGNAÇÃO",IF(TODAY()&gt;M699,"ACERTO VENCIDO","EM CONSIGNAÇÃO")))))</f>
        <v/>
      </c>
      <c r="S699" s="17" t="n"/>
    </row>
    <row r="700">
      <c r="A700" s="16" t="n"/>
      <c r="B700" s="17" t="n"/>
      <c r="C700" s="17" t="n"/>
      <c r="D700" s="17" t="n"/>
      <c r="E700" s="17" t="n"/>
      <c r="F700" s="17">
        <f>IF($E700="","",IFERROR(INDEX(Produtos!$B$6:$B$305,MATCH($E700,Produtos!$A$6:$A$305,0)),"Código não cadastrado"))</f>
        <v/>
      </c>
      <c r="G700" s="18" t="n"/>
      <c r="H700" s="19">
        <f>IF($E700="","",IFERROR(INDEX(Produtos!$C$6:$C$305,MATCH($E700,Produtos!$A$6:$A$305,0)),0))</f>
        <v/>
      </c>
      <c r="I700" s="17" t="n"/>
      <c r="J700" s="17">
        <f>IF(OR($E700="",D700=""),"",IF(D700=$C$4,"5917","6917"))</f>
        <v/>
      </c>
      <c r="K700" s="18" t="n"/>
      <c r="L700" s="18" t="n"/>
      <c r="M700" s="16" t="n"/>
      <c r="N700" s="18">
        <f>IF(OR($E700="",G700=""),"",G700-N(K700)-N(L700))</f>
        <v/>
      </c>
      <c r="O700" s="19">
        <f>IF(N700="","",N700*H700)</f>
        <v/>
      </c>
      <c r="P700" s="19">
        <f>IF($E700="","",N(K700)*H700)</f>
        <v/>
      </c>
      <c r="Q700" s="17" t="n"/>
      <c r="R700" s="17">
        <f>IF(N700="","",IF(N700&lt;0,"CONFERIR",IF(N700=0,"ACERTADO",IF(M700="","EM CONSIGNAÇÃO",IF(TODAY()&gt;M700,"ACERTO VENCIDO","EM CONSIGNAÇÃO")))))</f>
        <v/>
      </c>
      <c r="S700" s="17" t="n"/>
    </row>
    <row r="701">
      <c r="A701" s="16" t="n"/>
      <c r="B701" s="17" t="n"/>
      <c r="C701" s="17" t="n"/>
      <c r="D701" s="17" t="n"/>
      <c r="E701" s="17" t="n"/>
      <c r="F701" s="17">
        <f>IF($E701="","",IFERROR(INDEX(Produtos!$B$6:$B$305,MATCH($E701,Produtos!$A$6:$A$305,0)),"Código não cadastrado"))</f>
        <v/>
      </c>
      <c r="G701" s="18" t="n"/>
      <c r="H701" s="19">
        <f>IF($E701="","",IFERROR(INDEX(Produtos!$C$6:$C$305,MATCH($E701,Produtos!$A$6:$A$305,0)),0))</f>
        <v/>
      </c>
      <c r="I701" s="17" t="n"/>
      <c r="J701" s="17">
        <f>IF(OR($E701="",D701=""),"",IF(D701=$C$4,"5917","6917"))</f>
        <v/>
      </c>
      <c r="K701" s="18" t="n"/>
      <c r="L701" s="18" t="n"/>
      <c r="M701" s="16" t="n"/>
      <c r="N701" s="18">
        <f>IF(OR($E701="",G701=""),"",G701-N(K701)-N(L701))</f>
        <v/>
      </c>
      <c r="O701" s="19">
        <f>IF(N701="","",N701*H701)</f>
        <v/>
      </c>
      <c r="P701" s="19">
        <f>IF($E701="","",N(K701)*H701)</f>
        <v/>
      </c>
      <c r="Q701" s="17" t="n"/>
      <c r="R701" s="17">
        <f>IF(N701="","",IF(N701&lt;0,"CONFERIR",IF(N701=0,"ACERTADO",IF(M701="","EM CONSIGNAÇÃO",IF(TODAY()&gt;M701,"ACERTO VENCIDO","EM CONSIGNAÇÃO")))))</f>
        <v/>
      </c>
      <c r="S701" s="17" t="n"/>
    </row>
    <row r="702">
      <c r="A702" s="16" t="n"/>
      <c r="B702" s="17" t="n"/>
      <c r="C702" s="17" t="n"/>
      <c r="D702" s="17" t="n"/>
      <c r="E702" s="17" t="n"/>
      <c r="F702" s="17">
        <f>IF($E702="","",IFERROR(INDEX(Produtos!$B$6:$B$305,MATCH($E702,Produtos!$A$6:$A$305,0)),"Código não cadastrado"))</f>
        <v/>
      </c>
      <c r="G702" s="18" t="n"/>
      <c r="H702" s="19">
        <f>IF($E702="","",IFERROR(INDEX(Produtos!$C$6:$C$305,MATCH($E702,Produtos!$A$6:$A$305,0)),0))</f>
        <v/>
      </c>
      <c r="I702" s="17" t="n"/>
      <c r="J702" s="17">
        <f>IF(OR($E702="",D702=""),"",IF(D702=$C$4,"5917","6917"))</f>
        <v/>
      </c>
      <c r="K702" s="18" t="n"/>
      <c r="L702" s="18" t="n"/>
      <c r="M702" s="16" t="n"/>
      <c r="N702" s="18">
        <f>IF(OR($E702="",G702=""),"",G702-N(K702)-N(L702))</f>
        <v/>
      </c>
      <c r="O702" s="19">
        <f>IF(N702="","",N702*H702)</f>
        <v/>
      </c>
      <c r="P702" s="19">
        <f>IF($E702="","",N(K702)*H702)</f>
        <v/>
      </c>
      <c r="Q702" s="17" t="n"/>
      <c r="R702" s="17">
        <f>IF(N702="","",IF(N702&lt;0,"CONFERIR",IF(N702=0,"ACERTADO",IF(M702="","EM CONSIGNAÇÃO",IF(TODAY()&gt;M702,"ACERTO VENCIDO","EM CONSIGNAÇÃO")))))</f>
        <v/>
      </c>
      <c r="S702" s="17" t="n"/>
    </row>
    <row r="703">
      <c r="A703" s="16" t="n"/>
      <c r="B703" s="17" t="n"/>
      <c r="C703" s="17" t="n"/>
      <c r="D703" s="17" t="n"/>
      <c r="E703" s="17" t="n"/>
      <c r="F703" s="17">
        <f>IF($E703="","",IFERROR(INDEX(Produtos!$B$6:$B$305,MATCH($E703,Produtos!$A$6:$A$305,0)),"Código não cadastrado"))</f>
        <v/>
      </c>
      <c r="G703" s="18" t="n"/>
      <c r="H703" s="19">
        <f>IF($E703="","",IFERROR(INDEX(Produtos!$C$6:$C$305,MATCH($E703,Produtos!$A$6:$A$305,0)),0))</f>
        <v/>
      </c>
      <c r="I703" s="17" t="n"/>
      <c r="J703" s="17">
        <f>IF(OR($E703="",D703=""),"",IF(D703=$C$4,"5917","6917"))</f>
        <v/>
      </c>
      <c r="K703" s="18" t="n"/>
      <c r="L703" s="18" t="n"/>
      <c r="M703" s="16" t="n"/>
      <c r="N703" s="18">
        <f>IF(OR($E703="",G703=""),"",G703-N(K703)-N(L703))</f>
        <v/>
      </c>
      <c r="O703" s="19">
        <f>IF(N703="","",N703*H703)</f>
        <v/>
      </c>
      <c r="P703" s="19">
        <f>IF($E703="","",N(K703)*H703)</f>
        <v/>
      </c>
      <c r="Q703" s="17" t="n"/>
      <c r="R703" s="17">
        <f>IF(N703="","",IF(N703&lt;0,"CONFERIR",IF(N703=0,"ACERTADO",IF(M703="","EM CONSIGNAÇÃO",IF(TODAY()&gt;M703,"ACERTO VENCIDO","EM CONSIGNAÇÃO")))))</f>
        <v/>
      </c>
      <c r="S703" s="17" t="n"/>
    </row>
    <row r="704">
      <c r="A704" s="16" t="n"/>
      <c r="B704" s="17" t="n"/>
      <c r="C704" s="17" t="n"/>
      <c r="D704" s="17" t="n"/>
      <c r="E704" s="17" t="n"/>
      <c r="F704" s="17">
        <f>IF($E704="","",IFERROR(INDEX(Produtos!$B$6:$B$305,MATCH($E704,Produtos!$A$6:$A$305,0)),"Código não cadastrado"))</f>
        <v/>
      </c>
      <c r="G704" s="18" t="n"/>
      <c r="H704" s="19">
        <f>IF($E704="","",IFERROR(INDEX(Produtos!$C$6:$C$305,MATCH($E704,Produtos!$A$6:$A$305,0)),0))</f>
        <v/>
      </c>
      <c r="I704" s="17" t="n"/>
      <c r="J704" s="17">
        <f>IF(OR($E704="",D704=""),"",IF(D704=$C$4,"5917","6917"))</f>
        <v/>
      </c>
      <c r="K704" s="18" t="n"/>
      <c r="L704" s="18" t="n"/>
      <c r="M704" s="16" t="n"/>
      <c r="N704" s="18">
        <f>IF(OR($E704="",G704=""),"",G704-N(K704)-N(L704))</f>
        <v/>
      </c>
      <c r="O704" s="19">
        <f>IF(N704="","",N704*H704)</f>
        <v/>
      </c>
      <c r="P704" s="19">
        <f>IF($E704="","",N(K704)*H704)</f>
        <v/>
      </c>
      <c r="Q704" s="17" t="n"/>
      <c r="R704" s="17">
        <f>IF(N704="","",IF(N704&lt;0,"CONFERIR",IF(N704=0,"ACERTADO",IF(M704="","EM CONSIGNAÇÃO",IF(TODAY()&gt;M704,"ACERTO VENCIDO","EM CONSIGNAÇÃO")))))</f>
        <v/>
      </c>
      <c r="S704" s="17" t="n"/>
    </row>
    <row r="705">
      <c r="A705" s="16" t="n"/>
      <c r="B705" s="17" t="n"/>
      <c r="C705" s="17" t="n"/>
      <c r="D705" s="17" t="n"/>
      <c r="E705" s="17" t="n"/>
      <c r="F705" s="17">
        <f>IF($E705="","",IFERROR(INDEX(Produtos!$B$6:$B$305,MATCH($E705,Produtos!$A$6:$A$305,0)),"Código não cadastrado"))</f>
        <v/>
      </c>
      <c r="G705" s="18" t="n"/>
      <c r="H705" s="19">
        <f>IF($E705="","",IFERROR(INDEX(Produtos!$C$6:$C$305,MATCH($E705,Produtos!$A$6:$A$305,0)),0))</f>
        <v/>
      </c>
      <c r="I705" s="17" t="n"/>
      <c r="J705" s="17">
        <f>IF(OR($E705="",D705=""),"",IF(D705=$C$4,"5917","6917"))</f>
        <v/>
      </c>
      <c r="K705" s="18" t="n"/>
      <c r="L705" s="18" t="n"/>
      <c r="M705" s="16" t="n"/>
      <c r="N705" s="18">
        <f>IF(OR($E705="",G705=""),"",G705-N(K705)-N(L705))</f>
        <v/>
      </c>
      <c r="O705" s="19">
        <f>IF(N705="","",N705*H705)</f>
        <v/>
      </c>
      <c r="P705" s="19">
        <f>IF($E705="","",N(K705)*H705)</f>
        <v/>
      </c>
      <c r="Q705" s="17" t="n"/>
      <c r="R705" s="17">
        <f>IF(N705="","",IF(N705&lt;0,"CONFERIR",IF(N705=0,"ACERTADO",IF(M705="","EM CONSIGNAÇÃO",IF(TODAY()&gt;M705,"ACERTO VENCIDO","EM CONSIGNAÇÃO")))))</f>
        <v/>
      </c>
      <c r="S705" s="17" t="n"/>
    </row>
    <row r="706">
      <c r="A706" s="16" t="n"/>
      <c r="B706" s="17" t="n"/>
      <c r="C706" s="17" t="n"/>
      <c r="D706" s="17" t="n"/>
      <c r="E706" s="17" t="n"/>
      <c r="F706" s="17">
        <f>IF($E706="","",IFERROR(INDEX(Produtos!$B$6:$B$305,MATCH($E706,Produtos!$A$6:$A$305,0)),"Código não cadastrado"))</f>
        <v/>
      </c>
      <c r="G706" s="18" t="n"/>
      <c r="H706" s="19">
        <f>IF($E706="","",IFERROR(INDEX(Produtos!$C$6:$C$305,MATCH($E706,Produtos!$A$6:$A$305,0)),0))</f>
        <v/>
      </c>
      <c r="I706" s="17" t="n"/>
      <c r="J706" s="17">
        <f>IF(OR($E706="",D706=""),"",IF(D706=$C$4,"5917","6917"))</f>
        <v/>
      </c>
      <c r="K706" s="18" t="n"/>
      <c r="L706" s="18" t="n"/>
      <c r="M706" s="16" t="n"/>
      <c r="N706" s="18">
        <f>IF(OR($E706="",G706=""),"",G706-N(K706)-N(L706))</f>
        <v/>
      </c>
      <c r="O706" s="19">
        <f>IF(N706="","",N706*H706)</f>
        <v/>
      </c>
      <c r="P706" s="19">
        <f>IF($E706="","",N(K706)*H706)</f>
        <v/>
      </c>
      <c r="Q706" s="17" t="n"/>
      <c r="R706" s="17">
        <f>IF(N706="","",IF(N706&lt;0,"CONFERIR",IF(N706=0,"ACERTADO",IF(M706="","EM CONSIGNAÇÃO",IF(TODAY()&gt;M706,"ACERTO VENCIDO","EM CONSIGNAÇÃO")))))</f>
        <v/>
      </c>
      <c r="S706" s="17" t="n"/>
    </row>
    <row r="707">
      <c r="A707" s="16" t="n"/>
      <c r="B707" s="17" t="n"/>
      <c r="C707" s="17" t="n"/>
      <c r="D707" s="17" t="n"/>
      <c r="E707" s="17" t="n"/>
      <c r="F707" s="17">
        <f>IF($E707="","",IFERROR(INDEX(Produtos!$B$6:$B$305,MATCH($E707,Produtos!$A$6:$A$305,0)),"Código não cadastrado"))</f>
        <v/>
      </c>
      <c r="G707" s="18" t="n"/>
      <c r="H707" s="19">
        <f>IF($E707="","",IFERROR(INDEX(Produtos!$C$6:$C$305,MATCH($E707,Produtos!$A$6:$A$305,0)),0))</f>
        <v/>
      </c>
      <c r="I707" s="17" t="n"/>
      <c r="J707" s="17">
        <f>IF(OR($E707="",D707=""),"",IF(D707=$C$4,"5917","6917"))</f>
        <v/>
      </c>
      <c r="K707" s="18" t="n"/>
      <c r="L707" s="18" t="n"/>
      <c r="M707" s="16" t="n"/>
      <c r="N707" s="18">
        <f>IF(OR($E707="",G707=""),"",G707-N(K707)-N(L707))</f>
        <v/>
      </c>
      <c r="O707" s="19">
        <f>IF(N707="","",N707*H707)</f>
        <v/>
      </c>
      <c r="P707" s="19">
        <f>IF($E707="","",N(K707)*H707)</f>
        <v/>
      </c>
      <c r="Q707" s="17" t="n"/>
      <c r="R707" s="17">
        <f>IF(N707="","",IF(N707&lt;0,"CONFERIR",IF(N707=0,"ACERTADO",IF(M707="","EM CONSIGNAÇÃO",IF(TODAY()&gt;M707,"ACERTO VENCIDO","EM CONSIGNAÇÃO")))))</f>
        <v/>
      </c>
      <c r="S707" s="17" t="n"/>
    </row>
    <row r="708">
      <c r="A708" s="16" t="n"/>
      <c r="B708" s="17" t="n"/>
      <c r="C708" s="17" t="n"/>
      <c r="D708" s="17" t="n"/>
      <c r="E708" s="17" t="n"/>
      <c r="F708" s="17">
        <f>IF($E708="","",IFERROR(INDEX(Produtos!$B$6:$B$305,MATCH($E708,Produtos!$A$6:$A$305,0)),"Código não cadastrado"))</f>
        <v/>
      </c>
      <c r="G708" s="18" t="n"/>
      <c r="H708" s="19">
        <f>IF($E708="","",IFERROR(INDEX(Produtos!$C$6:$C$305,MATCH($E708,Produtos!$A$6:$A$305,0)),0))</f>
        <v/>
      </c>
      <c r="I708" s="17" t="n"/>
      <c r="J708" s="17">
        <f>IF(OR($E708="",D708=""),"",IF(D708=$C$4,"5917","6917"))</f>
        <v/>
      </c>
      <c r="K708" s="18" t="n"/>
      <c r="L708" s="18" t="n"/>
      <c r="M708" s="16" t="n"/>
      <c r="N708" s="18">
        <f>IF(OR($E708="",G708=""),"",G708-N(K708)-N(L708))</f>
        <v/>
      </c>
      <c r="O708" s="19">
        <f>IF(N708="","",N708*H708)</f>
        <v/>
      </c>
      <c r="P708" s="19">
        <f>IF($E708="","",N(K708)*H708)</f>
        <v/>
      </c>
      <c r="Q708" s="17" t="n"/>
      <c r="R708" s="17">
        <f>IF(N708="","",IF(N708&lt;0,"CONFERIR",IF(N708=0,"ACERTADO",IF(M708="","EM CONSIGNAÇÃO",IF(TODAY()&gt;M708,"ACERTO VENCIDO","EM CONSIGNAÇÃO")))))</f>
        <v/>
      </c>
      <c r="S708" s="17" t="n"/>
    </row>
    <row r="709">
      <c r="A709" s="16" t="n"/>
      <c r="B709" s="17" t="n"/>
      <c r="C709" s="17" t="n"/>
      <c r="D709" s="17" t="n"/>
      <c r="E709" s="17" t="n"/>
      <c r="F709" s="17">
        <f>IF($E709="","",IFERROR(INDEX(Produtos!$B$6:$B$305,MATCH($E709,Produtos!$A$6:$A$305,0)),"Código não cadastrado"))</f>
        <v/>
      </c>
      <c r="G709" s="18" t="n"/>
      <c r="H709" s="19">
        <f>IF($E709="","",IFERROR(INDEX(Produtos!$C$6:$C$305,MATCH($E709,Produtos!$A$6:$A$305,0)),0))</f>
        <v/>
      </c>
      <c r="I709" s="17" t="n"/>
      <c r="J709" s="17">
        <f>IF(OR($E709="",D709=""),"",IF(D709=$C$4,"5917","6917"))</f>
        <v/>
      </c>
      <c r="K709" s="18" t="n"/>
      <c r="L709" s="18" t="n"/>
      <c r="M709" s="16" t="n"/>
      <c r="N709" s="18">
        <f>IF(OR($E709="",G709=""),"",G709-N(K709)-N(L709))</f>
        <v/>
      </c>
      <c r="O709" s="19">
        <f>IF(N709="","",N709*H709)</f>
        <v/>
      </c>
      <c r="P709" s="19">
        <f>IF($E709="","",N(K709)*H709)</f>
        <v/>
      </c>
      <c r="Q709" s="17" t="n"/>
      <c r="R709" s="17">
        <f>IF(N709="","",IF(N709&lt;0,"CONFERIR",IF(N709=0,"ACERTADO",IF(M709="","EM CONSIGNAÇÃO",IF(TODAY()&gt;M709,"ACERTO VENCIDO","EM CONSIGNAÇÃO")))))</f>
        <v/>
      </c>
      <c r="S709" s="17" t="n"/>
    </row>
    <row r="710">
      <c r="A710" s="16" t="n"/>
      <c r="B710" s="17" t="n"/>
      <c r="C710" s="17" t="n"/>
      <c r="D710" s="17" t="n"/>
      <c r="E710" s="17" t="n"/>
      <c r="F710" s="17">
        <f>IF($E710="","",IFERROR(INDEX(Produtos!$B$6:$B$305,MATCH($E710,Produtos!$A$6:$A$305,0)),"Código não cadastrado"))</f>
        <v/>
      </c>
      <c r="G710" s="18" t="n"/>
      <c r="H710" s="19">
        <f>IF($E710="","",IFERROR(INDEX(Produtos!$C$6:$C$305,MATCH($E710,Produtos!$A$6:$A$305,0)),0))</f>
        <v/>
      </c>
      <c r="I710" s="17" t="n"/>
      <c r="J710" s="17">
        <f>IF(OR($E710="",D710=""),"",IF(D710=$C$4,"5917","6917"))</f>
        <v/>
      </c>
      <c r="K710" s="18" t="n"/>
      <c r="L710" s="18" t="n"/>
      <c r="M710" s="16" t="n"/>
      <c r="N710" s="18">
        <f>IF(OR($E710="",G710=""),"",G710-N(K710)-N(L710))</f>
        <v/>
      </c>
      <c r="O710" s="19">
        <f>IF(N710="","",N710*H710)</f>
        <v/>
      </c>
      <c r="P710" s="19">
        <f>IF($E710="","",N(K710)*H710)</f>
        <v/>
      </c>
      <c r="Q710" s="17" t="n"/>
      <c r="R710" s="17">
        <f>IF(N710="","",IF(N710&lt;0,"CONFERIR",IF(N710=0,"ACERTADO",IF(M710="","EM CONSIGNAÇÃO",IF(TODAY()&gt;M710,"ACERTO VENCIDO","EM CONSIGNAÇÃO")))))</f>
        <v/>
      </c>
      <c r="S710" s="17" t="n"/>
    </row>
    <row r="711">
      <c r="A711" s="16" t="n"/>
      <c r="B711" s="17" t="n"/>
      <c r="C711" s="17" t="n"/>
      <c r="D711" s="17" t="n"/>
      <c r="E711" s="17" t="n"/>
      <c r="F711" s="17">
        <f>IF($E711="","",IFERROR(INDEX(Produtos!$B$6:$B$305,MATCH($E711,Produtos!$A$6:$A$305,0)),"Código não cadastrado"))</f>
        <v/>
      </c>
      <c r="G711" s="18" t="n"/>
      <c r="H711" s="19">
        <f>IF($E711="","",IFERROR(INDEX(Produtos!$C$6:$C$305,MATCH($E711,Produtos!$A$6:$A$305,0)),0))</f>
        <v/>
      </c>
      <c r="I711" s="17" t="n"/>
      <c r="J711" s="17">
        <f>IF(OR($E711="",D711=""),"",IF(D711=$C$4,"5917","6917"))</f>
        <v/>
      </c>
      <c r="K711" s="18" t="n"/>
      <c r="L711" s="18" t="n"/>
      <c r="M711" s="16" t="n"/>
      <c r="N711" s="18">
        <f>IF(OR($E711="",G711=""),"",G711-N(K711)-N(L711))</f>
        <v/>
      </c>
      <c r="O711" s="19">
        <f>IF(N711="","",N711*H711)</f>
        <v/>
      </c>
      <c r="P711" s="19">
        <f>IF($E711="","",N(K711)*H711)</f>
        <v/>
      </c>
      <c r="Q711" s="17" t="n"/>
      <c r="R711" s="17">
        <f>IF(N711="","",IF(N711&lt;0,"CONFERIR",IF(N711=0,"ACERTADO",IF(M711="","EM CONSIGNAÇÃO",IF(TODAY()&gt;M711,"ACERTO VENCIDO","EM CONSIGNAÇÃO")))))</f>
        <v/>
      </c>
      <c r="S711" s="17" t="n"/>
    </row>
    <row r="712">
      <c r="A712" s="16" t="n"/>
      <c r="B712" s="17" t="n"/>
      <c r="C712" s="17" t="n"/>
      <c r="D712" s="17" t="n"/>
      <c r="E712" s="17" t="n"/>
      <c r="F712" s="17">
        <f>IF($E712="","",IFERROR(INDEX(Produtos!$B$6:$B$305,MATCH($E712,Produtos!$A$6:$A$305,0)),"Código não cadastrado"))</f>
        <v/>
      </c>
      <c r="G712" s="18" t="n"/>
      <c r="H712" s="19">
        <f>IF($E712="","",IFERROR(INDEX(Produtos!$C$6:$C$305,MATCH($E712,Produtos!$A$6:$A$305,0)),0))</f>
        <v/>
      </c>
      <c r="I712" s="17" t="n"/>
      <c r="J712" s="17">
        <f>IF(OR($E712="",D712=""),"",IF(D712=$C$4,"5917","6917"))</f>
        <v/>
      </c>
      <c r="K712" s="18" t="n"/>
      <c r="L712" s="18" t="n"/>
      <c r="M712" s="16" t="n"/>
      <c r="N712" s="18">
        <f>IF(OR($E712="",G712=""),"",G712-N(K712)-N(L712))</f>
        <v/>
      </c>
      <c r="O712" s="19">
        <f>IF(N712="","",N712*H712)</f>
        <v/>
      </c>
      <c r="P712" s="19">
        <f>IF($E712="","",N(K712)*H712)</f>
        <v/>
      </c>
      <c r="Q712" s="17" t="n"/>
      <c r="R712" s="17">
        <f>IF(N712="","",IF(N712&lt;0,"CONFERIR",IF(N712=0,"ACERTADO",IF(M712="","EM CONSIGNAÇÃO",IF(TODAY()&gt;M712,"ACERTO VENCIDO","EM CONSIGNAÇÃO")))))</f>
        <v/>
      </c>
      <c r="S712" s="17" t="n"/>
    </row>
    <row r="713">
      <c r="A713" s="16" t="n"/>
      <c r="B713" s="17" t="n"/>
      <c r="C713" s="17" t="n"/>
      <c r="D713" s="17" t="n"/>
      <c r="E713" s="17" t="n"/>
      <c r="F713" s="17">
        <f>IF($E713="","",IFERROR(INDEX(Produtos!$B$6:$B$305,MATCH($E713,Produtos!$A$6:$A$305,0)),"Código não cadastrado"))</f>
        <v/>
      </c>
      <c r="G713" s="18" t="n"/>
      <c r="H713" s="19">
        <f>IF($E713="","",IFERROR(INDEX(Produtos!$C$6:$C$305,MATCH($E713,Produtos!$A$6:$A$305,0)),0))</f>
        <v/>
      </c>
      <c r="I713" s="17" t="n"/>
      <c r="J713" s="17">
        <f>IF(OR($E713="",D713=""),"",IF(D713=$C$4,"5917","6917"))</f>
        <v/>
      </c>
      <c r="K713" s="18" t="n"/>
      <c r="L713" s="18" t="n"/>
      <c r="M713" s="16" t="n"/>
      <c r="N713" s="18">
        <f>IF(OR($E713="",G713=""),"",G713-N(K713)-N(L713))</f>
        <v/>
      </c>
      <c r="O713" s="19">
        <f>IF(N713="","",N713*H713)</f>
        <v/>
      </c>
      <c r="P713" s="19">
        <f>IF($E713="","",N(K713)*H713)</f>
        <v/>
      </c>
      <c r="Q713" s="17" t="n"/>
      <c r="R713" s="17">
        <f>IF(N713="","",IF(N713&lt;0,"CONFERIR",IF(N713=0,"ACERTADO",IF(M713="","EM CONSIGNAÇÃO",IF(TODAY()&gt;M713,"ACERTO VENCIDO","EM CONSIGNAÇÃO")))))</f>
        <v/>
      </c>
      <c r="S713" s="17" t="n"/>
    </row>
    <row r="714">
      <c r="A714" s="16" t="n"/>
      <c r="B714" s="17" t="n"/>
      <c r="C714" s="17" t="n"/>
      <c r="D714" s="17" t="n"/>
      <c r="E714" s="17" t="n"/>
      <c r="F714" s="17">
        <f>IF($E714="","",IFERROR(INDEX(Produtos!$B$6:$B$305,MATCH($E714,Produtos!$A$6:$A$305,0)),"Código não cadastrado"))</f>
        <v/>
      </c>
      <c r="G714" s="18" t="n"/>
      <c r="H714" s="19">
        <f>IF($E714="","",IFERROR(INDEX(Produtos!$C$6:$C$305,MATCH($E714,Produtos!$A$6:$A$305,0)),0))</f>
        <v/>
      </c>
      <c r="I714" s="17" t="n"/>
      <c r="J714" s="17">
        <f>IF(OR($E714="",D714=""),"",IF(D714=$C$4,"5917","6917"))</f>
        <v/>
      </c>
      <c r="K714" s="18" t="n"/>
      <c r="L714" s="18" t="n"/>
      <c r="M714" s="16" t="n"/>
      <c r="N714" s="18">
        <f>IF(OR($E714="",G714=""),"",G714-N(K714)-N(L714))</f>
        <v/>
      </c>
      <c r="O714" s="19">
        <f>IF(N714="","",N714*H714)</f>
        <v/>
      </c>
      <c r="P714" s="19">
        <f>IF($E714="","",N(K714)*H714)</f>
        <v/>
      </c>
      <c r="Q714" s="17" t="n"/>
      <c r="R714" s="17">
        <f>IF(N714="","",IF(N714&lt;0,"CONFERIR",IF(N714=0,"ACERTADO",IF(M714="","EM CONSIGNAÇÃO",IF(TODAY()&gt;M714,"ACERTO VENCIDO","EM CONSIGNAÇÃO")))))</f>
        <v/>
      </c>
      <c r="S714" s="17" t="n"/>
    </row>
    <row r="715">
      <c r="A715" s="16" t="n"/>
      <c r="B715" s="17" t="n"/>
      <c r="C715" s="17" t="n"/>
      <c r="D715" s="17" t="n"/>
      <c r="E715" s="17" t="n"/>
      <c r="F715" s="17">
        <f>IF($E715="","",IFERROR(INDEX(Produtos!$B$6:$B$305,MATCH($E715,Produtos!$A$6:$A$305,0)),"Código não cadastrado"))</f>
        <v/>
      </c>
      <c r="G715" s="18" t="n"/>
      <c r="H715" s="19">
        <f>IF($E715="","",IFERROR(INDEX(Produtos!$C$6:$C$305,MATCH($E715,Produtos!$A$6:$A$305,0)),0))</f>
        <v/>
      </c>
      <c r="I715" s="17" t="n"/>
      <c r="J715" s="17">
        <f>IF(OR($E715="",D715=""),"",IF(D715=$C$4,"5917","6917"))</f>
        <v/>
      </c>
      <c r="K715" s="18" t="n"/>
      <c r="L715" s="18" t="n"/>
      <c r="M715" s="16" t="n"/>
      <c r="N715" s="18">
        <f>IF(OR($E715="",G715=""),"",G715-N(K715)-N(L715))</f>
        <v/>
      </c>
      <c r="O715" s="19">
        <f>IF(N715="","",N715*H715)</f>
        <v/>
      </c>
      <c r="P715" s="19">
        <f>IF($E715="","",N(K715)*H715)</f>
        <v/>
      </c>
      <c r="Q715" s="17" t="n"/>
      <c r="R715" s="17">
        <f>IF(N715="","",IF(N715&lt;0,"CONFERIR",IF(N715=0,"ACERTADO",IF(M715="","EM CONSIGNAÇÃO",IF(TODAY()&gt;M715,"ACERTO VENCIDO","EM CONSIGNAÇÃO")))))</f>
        <v/>
      </c>
      <c r="S715" s="17" t="n"/>
    </row>
    <row r="716">
      <c r="A716" s="16" t="n"/>
      <c r="B716" s="17" t="n"/>
      <c r="C716" s="17" t="n"/>
      <c r="D716" s="17" t="n"/>
      <c r="E716" s="17" t="n"/>
      <c r="F716" s="17">
        <f>IF($E716="","",IFERROR(INDEX(Produtos!$B$6:$B$305,MATCH($E716,Produtos!$A$6:$A$305,0)),"Código não cadastrado"))</f>
        <v/>
      </c>
      <c r="G716" s="18" t="n"/>
      <c r="H716" s="19">
        <f>IF($E716="","",IFERROR(INDEX(Produtos!$C$6:$C$305,MATCH($E716,Produtos!$A$6:$A$305,0)),0))</f>
        <v/>
      </c>
      <c r="I716" s="17" t="n"/>
      <c r="J716" s="17">
        <f>IF(OR($E716="",D716=""),"",IF(D716=$C$4,"5917","6917"))</f>
        <v/>
      </c>
      <c r="K716" s="18" t="n"/>
      <c r="L716" s="18" t="n"/>
      <c r="M716" s="16" t="n"/>
      <c r="N716" s="18">
        <f>IF(OR($E716="",G716=""),"",G716-N(K716)-N(L716))</f>
        <v/>
      </c>
      <c r="O716" s="19">
        <f>IF(N716="","",N716*H716)</f>
        <v/>
      </c>
      <c r="P716" s="19">
        <f>IF($E716="","",N(K716)*H716)</f>
        <v/>
      </c>
      <c r="Q716" s="17" t="n"/>
      <c r="R716" s="17">
        <f>IF(N716="","",IF(N716&lt;0,"CONFERIR",IF(N716=0,"ACERTADO",IF(M716="","EM CONSIGNAÇÃO",IF(TODAY()&gt;M716,"ACERTO VENCIDO","EM CONSIGNAÇÃO")))))</f>
        <v/>
      </c>
      <c r="S716" s="17" t="n"/>
    </row>
    <row r="717">
      <c r="A717" s="16" t="n"/>
      <c r="B717" s="17" t="n"/>
      <c r="C717" s="17" t="n"/>
      <c r="D717" s="17" t="n"/>
      <c r="E717" s="17" t="n"/>
      <c r="F717" s="17">
        <f>IF($E717="","",IFERROR(INDEX(Produtos!$B$6:$B$305,MATCH($E717,Produtos!$A$6:$A$305,0)),"Código não cadastrado"))</f>
        <v/>
      </c>
      <c r="G717" s="18" t="n"/>
      <c r="H717" s="19">
        <f>IF($E717="","",IFERROR(INDEX(Produtos!$C$6:$C$305,MATCH($E717,Produtos!$A$6:$A$305,0)),0))</f>
        <v/>
      </c>
      <c r="I717" s="17" t="n"/>
      <c r="J717" s="17">
        <f>IF(OR($E717="",D717=""),"",IF(D717=$C$4,"5917","6917"))</f>
        <v/>
      </c>
      <c r="K717" s="18" t="n"/>
      <c r="L717" s="18" t="n"/>
      <c r="M717" s="16" t="n"/>
      <c r="N717" s="18">
        <f>IF(OR($E717="",G717=""),"",G717-N(K717)-N(L717))</f>
        <v/>
      </c>
      <c r="O717" s="19">
        <f>IF(N717="","",N717*H717)</f>
        <v/>
      </c>
      <c r="P717" s="19">
        <f>IF($E717="","",N(K717)*H717)</f>
        <v/>
      </c>
      <c r="Q717" s="17" t="n"/>
      <c r="R717" s="17">
        <f>IF(N717="","",IF(N717&lt;0,"CONFERIR",IF(N717=0,"ACERTADO",IF(M717="","EM CONSIGNAÇÃO",IF(TODAY()&gt;M717,"ACERTO VENCIDO","EM CONSIGNAÇÃO")))))</f>
        <v/>
      </c>
      <c r="S717" s="17" t="n"/>
    </row>
    <row r="718">
      <c r="A718" s="16" t="n"/>
      <c r="B718" s="17" t="n"/>
      <c r="C718" s="17" t="n"/>
      <c r="D718" s="17" t="n"/>
      <c r="E718" s="17" t="n"/>
      <c r="F718" s="17">
        <f>IF($E718="","",IFERROR(INDEX(Produtos!$B$6:$B$305,MATCH($E718,Produtos!$A$6:$A$305,0)),"Código não cadastrado"))</f>
        <v/>
      </c>
      <c r="G718" s="18" t="n"/>
      <c r="H718" s="19">
        <f>IF($E718="","",IFERROR(INDEX(Produtos!$C$6:$C$305,MATCH($E718,Produtos!$A$6:$A$305,0)),0))</f>
        <v/>
      </c>
      <c r="I718" s="17" t="n"/>
      <c r="J718" s="17">
        <f>IF(OR($E718="",D718=""),"",IF(D718=$C$4,"5917","6917"))</f>
        <v/>
      </c>
      <c r="K718" s="18" t="n"/>
      <c r="L718" s="18" t="n"/>
      <c r="M718" s="16" t="n"/>
      <c r="N718" s="18">
        <f>IF(OR($E718="",G718=""),"",G718-N(K718)-N(L718))</f>
        <v/>
      </c>
      <c r="O718" s="19">
        <f>IF(N718="","",N718*H718)</f>
        <v/>
      </c>
      <c r="P718" s="19">
        <f>IF($E718="","",N(K718)*H718)</f>
        <v/>
      </c>
      <c r="Q718" s="17" t="n"/>
      <c r="R718" s="17">
        <f>IF(N718="","",IF(N718&lt;0,"CONFERIR",IF(N718=0,"ACERTADO",IF(M718="","EM CONSIGNAÇÃO",IF(TODAY()&gt;M718,"ACERTO VENCIDO","EM CONSIGNAÇÃO")))))</f>
        <v/>
      </c>
      <c r="S718" s="17" t="n"/>
    </row>
    <row r="719">
      <c r="A719" s="16" t="n"/>
      <c r="B719" s="17" t="n"/>
      <c r="C719" s="17" t="n"/>
      <c r="D719" s="17" t="n"/>
      <c r="E719" s="17" t="n"/>
      <c r="F719" s="17">
        <f>IF($E719="","",IFERROR(INDEX(Produtos!$B$6:$B$305,MATCH($E719,Produtos!$A$6:$A$305,0)),"Código não cadastrado"))</f>
        <v/>
      </c>
      <c r="G719" s="18" t="n"/>
      <c r="H719" s="19">
        <f>IF($E719="","",IFERROR(INDEX(Produtos!$C$6:$C$305,MATCH($E719,Produtos!$A$6:$A$305,0)),0))</f>
        <v/>
      </c>
      <c r="I719" s="17" t="n"/>
      <c r="J719" s="17">
        <f>IF(OR($E719="",D719=""),"",IF(D719=$C$4,"5917","6917"))</f>
        <v/>
      </c>
      <c r="K719" s="18" t="n"/>
      <c r="L719" s="18" t="n"/>
      <c r="M719" s="16" t="n"/>
      <c r="N719" s="18">
        <f>IF(OR($E719="",G719=""),"",G719-N(K719)-N(L719))</f>
        <v/>
      </c>
      <c r="O719" s="19">
        <f>IF(N719="","",N719*H719)</f>
        <v/>
      </c>
      <c r="P719" s="19">
        <f>IF($E719="","",N(K719)*H719)</f>
        <v/>
      </c>
      <c r="Q719" s="17" t="n"/>
      <c r="R719" s="17">
        <f>IF(N719="","",IF(N719&lt;0,"CONFERIR",IF(N719=0,"ACERTADO",IF(M719="","EM CONSIGNAÇÃO",IF(TODAY()&gt;M719,"ACERTO VENCIDO","EM CONSIGNAÇÃO")))))</f>
        <v/>
      </c>
      <c r="S719" s="17" t="n"/>
    </row>
    <row r="720">
      <c r="A720" s="16" t="n"/>
      <c r="B720" s="17" t="n"/>
      <c r="C720" s="17" t="n"/>
      <c r="D720" s="17" t="n"/>
      <c r="E720" s="17" t="n"/>
      <c r="F720" s="17">
        <f>IF($E720="","",IFERROR(INDEX(Produtos!$B$6:$B$305,MATCH($E720,Produtos!$A$6:$A$305,0)),"Código não cadastrado"))</f>
        <v/>
      </c>
      <c r="G720" s="18" t="n"/>
      <c r="H720" s="19">
        <f>IF($E720="","",IFERROR(INDEX(Produtos!$C$6:$C$305,MATCH($E720,Produtos!$A$6:$A$305,0)),0))</f>
        <v/>
      </c>
      <c r="I720" s="17" t="n"/>
      <c r="J720" s="17">
        <f>IF(OR($E720="",D720=""),"",IF(D720=$C$4,"5917","6917"))</f>
        <v/>
      </c>
      <c r="K720" s="18" t="n"/>
      <c r="L720" s="18" t="n"/>
      <c r="M720" s="16" t="n"/>
      <c r="N720" s="18">
        <f>IF(OR($E720="",G720=""),"",G720-N(K720)-N(L720))</f>
        <v/>
      </c>
      <c r="O720" s="19">
        <f>IF(N720="","",N720*H720)</f>
        <v/>
      </c>
      <c r="P720" s="19">
        <f>IF($E720="","",N(K720)*H720)</f>
        <v/>
      </c>
      <c r="Q720" s="17" t="n"/>
      <c r="R720" s="17">
        <f>IF(N720="","",IF(N720&lt;0,"CONFERIR",IF(N720=0,"ACERTADO",IF(M720="","EM CONSIGNAÇÃO",IF(TODAY()&gt;M720,"ACERTO VENCIDO","EM CONSIGNAÇÃO")))))</f>
        <v/>
      </c>
      <c r="S720" s="17" t="n"/>
    </row>
    <row r="721">
      <c r="A721" s="16" t="n"/>
      <c r="B721" s="17" t="n"/>
      <c r="C721" s="17" t="n"/>
      <c r="D721" s="17" t="n"/>
      <c r="E721" s="17" t="n"/>
      <c r="F721" s="17">
        <f>IF($E721="","",IFERROR(INDEX(Produtos!$B$6:$B$305,MATCH($E721,Produtos!$A$6:$A$305,0)),"Código não cadastrado"))</f>
        <v/>
      </c>
      <c r="G721" s="18" t="n"/>
      <c r="H721" s="19">
        <f>IF($E721="","",IFERROR(INDEX(Produtos!$C$6:$C$305,MATCH($E721,Produtos!$A$6:$A$305,0)),0))</f>
        <v/>
      </c>
      <c r="I721" s="17" t="n"/>
      <c r="J721" s="17">
        <f>IF(OR($E721="",D721=""),"",IF(D721=$C$4,"5917","6917"))</f>
        <v/>
      </c>
      <c r="K721" s="18" t="n"/>
      <c r="L721" s="18" t="n"/>
      <c r="M721" s="16" t="n"/>
      <c r="N721" s="18">
        <f>IF(OR($E721="",G721=""),"",G721-N(K721)-N(L721))</f>
        <v/>
      </c>
      <c r="O721" s="19">
        <f>IF(N721="","",N721*H721)</f>
        <v/>
      </c>
      <c r="P721" s="19">
        <f>IF($E721="","",N(K721)*H721)</f>
        <v/>
      </c>
      <c r="Q721" s="17" t="n"/>
      <c r="R721" s="17">
        <f>IF(N721="","",IF(N721&lt;0,"CONFERIR",IF(N721=0,"ACERTADO",IF(M721="","EM CONSIGNAÇÃO",IF(TODAY()&gt;M721,"ACERTO VENCIDO","EM CONSIGNAÇÃO")))))</f>
        <v/>
      </c>
      <c r="S721" s="17" t="n"/>
    </row>
    <row r="722">
      <c r="A722" s="16" t="n"/>
      <c r="B722" s="17" t="n"/>
      <c r="C722" s="17" t="n"/>
      <c r="D722" s="17" t="n"/>
      <c r="E722" s="17" t="n"/>
      <c r="F722" s="17">
        <f>IF($E722="","",IFERROR(INDEX(Produtos!$B$6:$B$305,MATCH($E722,Produtos!$A$6:$A$305,0)),"Código não cadastrado"))</f>
        <v/>
      </c>
      <c r="G722" s="18" t="n"/>
      <c r="H722" s="19">
        <f>IF($E722="","",IFERROR(INDEX(Produtos!$C$6:$C$305,MATCH($E722,Produtos!$A$6:$A$305,0)),0))</f>
        <v/>
      </c>
      <c r="I722" s="17" t="n"/>
      <c r="J722" s="17">
        <f>IF(OR($E722="",D722=""),"",IF(D722=$C$4,"5917","6917"))</f>
        <v/>
      </c>
      <c r="K722" s="18" t="n"/>
      <c r="L722" s="18" t="n"/>
      <c r="M722" s="16" t="n"/>
      <c r="N722" s="18">
        <f>IF(OR($E722="",G722=""),"",G722-N(K722)-N(L722))</f>
        <v/>
      </c>
      <c r="O722" s="19">
        <f>IF(N722="","",N722*H722)</f>
        <v/>
      </c>
      <c r="P722" s="19">
        <f>IF($E722="","",N(K722)*H722)</f>
        <v/>
      </c>
      <c r="Q722" s="17" t="n"/>
      <c r="R722" s="17">
        <f>IF(N722="","",IF(N722&lt;0,"CONFERIR",IF(N722=0,"ACERTADO",IF(M722="","EM CONSIGNAÇÃO",IF(TODAY()&gt;M722,"ACERTO VENCIDO","EM CONSIGNAÇÃO")))))</f>
        <v/>
      </c>
      <c r="S722" s="17" t="n"/>
    </row>
    <row r="723">
      <c r="A723" s="16" t="n"/>
      <c r="B723" s="17" t="n"/>
      <c r="C723" s="17" t="n"/>
      <c r="D723" s="17" t="n"/>
      <c r="E723" s="17" t="n"/>
      <c r="F723" s="17">
        <f>IF($E723="","",IFERROR(INDEX(Produtos!$B$6:$B$305,MATCH($E723,Produtos!$A$6:$A$305,0)),"Código não cadastrado"))</f>
        <v/>
      </c>
      <c r="G723" s="18" t="n"/>
      <c r="H723" s="19">
        <f>IF($E723="","",IFERROR(INDEX(Produtos!$C$6:$C$305,MATCH($E723,Produtos!$A$6:$A$305,0)),0))</f>
        <v/>
      </c>
      <c r="I723" s="17" t="n"/>
      <c r="J723" s="17">
        <f>IF(OR($E723="",D723=""),"",IF(D723=$C$4,"5917","6917"))</f>
        <v/>
      </c>
      <c r="K723" s="18" t="n"/>
      <c r="L723" s="18" t="n"/>
      <c r="M723" s="16" t="n"/>
      <c r="N723" s="18">
        <f>IF(OR($E723="",G723=""),"",G723-N(K723)-N(L723))</f>
        <v/>
      </c>
      <c r="O723" s="19">
        <f>IF(N723="","",N723*H723)</f>
        <v/>
      </c>
      <c r="P723" s="19">
        <f>IF($E723="","",N(K723)*H723)</f>
        <v/>
      </c>
      <c r="Q723" s="17" t="n"/>
      <c r="R723" s="17">
        <f>IF(N723="","",IF(N723&lt;0,"CONFERIR",IF(N723=0,"ACERTADO",IF(M723="","EM CONSIGNAÇÃO",IF(TODAY()&gt;M723,"ACERTO VENCIDO","EM CONSIGNAÇÃO")))))</f>
        <v/>
      </c>
      <c r="S723" s="17" t="n"/>
    </row>
    <row r="724">
      <c r="A724" s="16" t="n"/>
      <c r="B724" s="17" t="n"/>
      <c r="C724" s="17" t="n"/>
      <c r="D724" s="17" t="n"/>
      <c r="E724" s="17" t="n"/>
      <c r="F724" s="17">
        <f>IF($E724="","",IFERROR(INDEX(Produtos!$B$6:$B$305,MATCH($E724,Produtos!$A$6:$A$305,0)),"Código não cadastrado"))</f>
        <v/>
      </c>
      <c r="G724" s="18" t="n"/>
      <c r="H724" s="19">
        <f>IF($E724="","",IFERROR(INDEX(Produtos!$C$6:$C$305,MATCH($E724,Produtos!$A$6:$A$305,0)),0))</f>
        <v/>
      </c>
      <c r="I724" s="17" t="n"/>
      <c r="J724" s="17">
        <f>IF(OR($E724="",D724=""),"",IF(D724=$C$4,"5917","6917"))</f>
        <v/>
      </c>
      <c r="K724" s="18" t="n"/>
      <c r="L724" s="18" t="n"/>
      <c r="M724" s="16" t="n"/>
      <c r="N724" s="18">
        <f>IF(OR($E724="",G724=""),"",G724-N(K724)-N(L724))</f>
        <v/>
      </c>
      <c r="O724" s="19">
        <f>IF(N724="","",N724*H724)</f>
        <v/>
      </c>
      <c r="P724" s="19">
        <f>IF($E724="","",N(K724)*H724)</f>
        <v/>
      </c>
      <c r="Q724" s="17" t="n"/>
      <c r="R724" s="17">
        <f>IF(N724="","",IF(N724&lt;0,"CONFERIR",IF(N724=0,"ACERTADO",IF(M724="","EM CONSIGNAÇÃO",IF(TODAY()&gt;M724,"ACERTO VENCIDO","EM CONSIGNAÇÃO")))))</f>
        <v/>
      </c>
      <c r="S724" s="17" t="n"/>
    </row>
    <row r="725">
      <c r="A725" s="16" t="n"/>
      <c r="B725" s="17" t="n"/>
      <c r="C725" s="17" t="n"/>
      <c r="D725" s="17" t="n"/>
      <c r="E725" s="17" t="n"/>
      <c r="F725" s="17">
        <f>IF($E725="","",IFERROR(INDEX(Produtos!$B$6:$B$305,MATCH($E725,Produtos!$A$6:$A$305,0)),"Código não cadastrado"))</f>
        <v/>
      </c>
      <c r="G725" s="18" t="n"/>
      <c r="H725" s="19">
        <f>IF($E725="","",IFERROR(INDEX(Produtos!$C$6:$C$305,MATCH($E725,Produtos!$A$6:$A$305,0)),0))</f>
        <v/>
      </c>
      <c r="I725" s="17" t="n"/>
      <c r="J725" s="17">
        <f>IF(OR($E725="",D725=""),"",IF(D725=$C$4,"5917","6917"))</f>
        <v/>
      </c>
      <c r="K725" s="18" t="n"/>
      <c r="L725" s="18" t="n"/>
      <c r="M725" s="16" t="n"/>
      <c r="N725" s="18">
        <f>IF(OR($E725="",G725=""),"",G725-N(K725)-N(L725))</f>
        <v/>
      </c>
      <c r="O725" s="19">
        <f>IF(N725="","",N725*H725)</f>
        <v/>
      </c>
      <c r="P725" s="19">
        <f>IF($E725="","",N(K725)*H725)</f>
        <v/>
      </c>
      <c r="Q725" s="17" t="n"/>
      <c r="R725" s="17">
        <f>IF(N725="","",IF(N725&lt;0,"CONFERIR",IF(N725=0,"ACERTADO",IF(M725="","EM CONSIGNAÇÃO",IF(TODAY()&gt;M725,"ACERTO VENCIDO","EM CONSIGNAÇÃO")))))</f>
        <v/>
      </c>
      <c r="S725" s="17" t="n"/>
    </row>
    <row r="726">
      <c r="A726" s="16" t="n"/>
      <c r="B726" s="17" t="n"/>
      <c r="C726" s="17" t="n"/>
      <c r="D726" s="17" t="n"/>
      <c r="E726" s="17" t="n"/>
      <c r="F726" s="17">
        <f>IF($E726="","",IFERROR(INDEX(Produtos!$B$6:$B$305,MATCH($E726,Produtos!$A$6:$A$305,0)),"Código não cadastrado"))</f>
        <v/>
      </c>
      <c r="G726" s="18" t="n"/>
      <c r="H726" s="19">
        <f>IF($E726="","",IFERROR(INDEX(Produtos!$C$6:$C$305,MATCH($E726,Produtos!$A$6:$A$305,0)),0))</f>
        <v/>
      </c>
      <c r="I726" s="17" t="n"/>
      <c r="J726" s="17">
        <f>IF(OR($E726="",D726=""),"",IF(D726=$C$4,"5917","6917"))</f>
        <v/>
      </c>
      <c r="K726" s="18" t="n"/>
      <c r="L726" s="18" t="n"/>
      <c r="M726" s="16" t="n"/>
      <c r="N726" s="18">
        <f>IF(OR($E726="",G726=""),"",G726-N(K726)-N(L726))</f>
        <v/>
      </c>
      <c r="O726" s="19">
        <f>IF(N726="","",N726*H726)</f>
        <v/>
      </c>
      <c r="P726" s="19">
        <f>IF($E726="","",N(K726)*H726)</f>
        <v/>
      </c>
      <c r="Q726" s="17" t="n"/>
      <c r="R726" s="17">
        <f>IF(N726="","",IF(N726&lt;0,"CONFERIR",IF(N726=0,"ACERTADO",IF(M726="","EM CONSIGNAÇÃO",IF(TODAY()&gt;M726,"ACERTO VENCIDO","EM CONSIGNAÇÃO")))))</f>
        <v/>
      </c>
      <c r="S726" s="17" t="n"/>
    </row>
    <row r="727">
      <c r="A727" s="16" t="n"/>
      <c r="B727" s="17" t="n"/>
      <c r="C727" s="17" t="n"/>
      <c r="D727" s="17" t="n"/>
      <c r="E727" s="17" t="n"/>
      <c r="F727" s="17">
        <f>IF($E727="","",IFERROR(INDEX(Produtos!$B$6:$B$305,MATCH($E727,Produtos!$A$6:$A$305,0)),"Código não cadastrado"))</f>
        <v/>
      </c>
      <c r="G727" s="18" t="n"/>
      <c r="H727" s="19">
        <f>IF($E727="","",IFERROR(INDEX(Produtos!$C$6:$C$305,MATCH($E727,Produtos!$A$6:$A$305,0)),0))</f>
        <v/>
      </c>
      <c r="I727" s="17" t="n"/>
      <c r="J727" s="17">
        <f>IF(OR($E727="",D727=""),"",IF(D727=$C$4,"5917","6917"))</f>
        <v/>
      </c>
      <c r="K727" s="18" t="n"/>
      <c r="L727" s="18" t="n"/>
      <c r="M727" s="16" t="n"/>
      <c r="N727" s="18">
        <f>IF(OR($E727="",G727=""),"",G727-N(K727)-N(L727))</f>
        <v/>
      </c>
      <c r="O727" s="19">
        <f>IF(N727="","",N727*H727)</f>
        <v/>
      </c>
      <c r="P727" s="19">
        <f>IF($E727="","",N(K727)*H727)</f>
        <v/>
      </c>
      <c r="Q727" s="17" t="n"/>
      <c r="R727" s="17">
        <f>IF(N727="","",IF(N727&lt;0,"CONFERIR",IF(N727=0,"ACERTADO",IF(M727="","EM CONSIGNAÇÃO",IF(TODAY()&gt;M727,"ACERTO VENCIDO","EM CONSIGNAÇÃO")))))</f>
        <v/>
      </c>
      <c r="S727" s="17" t="n"/>
    </row>
    <row r="728">
      <c r="A728" s="16" t="n"/>
      <c r="B728" s="17" t="n"/>
      <c r="C728" s="17" t="n"/>
      <c r="D728" s="17" t="n"/>
      <c r="E728" s="17" t="n"/>
      <c r="F728" s="17">
        <f>IF($E728="","",IFERROR(INDEX(Produtos!$B$6:$B$305,MATCH($E728,Produtos!$A$6:$A$305,0)),"Código não cadastrado"))</f>
        <v/>
      </c>
      <c r="G728" s="18" t="n"/>
      <c r="H728" s="19">
        <f>IF($E728="","",IFERROR(INDEX(Produtos!$C$6:$C$305,MATCH($E728,Produtos!$A$6:$A$305,0)),0))</f>
        <v/>
      </c>
      <c r="I728" s="17" t="n"/>
      <c r="J728" s="17">
        <f>IF(OR($E728="",D728=""),"",IF(D728=$C$4,"5917","6917"))</f>
        <v/>
      </c>
      <c r="K728" s="18" t="n"/>
      <c r="L728" s="18" t="n"/>
      <c r="M728" s="16" t="n"/>
      <c r="N728" s="18">
        <f>IF(OR($E728="",G728=""),"",G728-N(K728)-N(L728))</f>
        <v/>
      </c>
      <c r="O728" s="19">
        <f>IF(N728="","",N728*H728)</f>
        <v/>
      </c>
      <c r="P728" s="19">
        <f>IF($E728="","",N(K728)*H728)</f>
        <v/>
      </c>
      <c r="Q728" s="17" t="n"/>
      <c r="R728" s="17">
        <f>IF(N728="","",IF(N728&lt;0,"CONFERIR",IF(N728=0,"ACERTADO",IF(M728="","EM CONSIGNAÇÃO",IF(TODAY()&gt;M728,"ACERTO VENCIDO","EM CONSIGNAÇÃO")))))</f>
        <v/>
      </c>
      <c r="S728" s="17" t="n"/>
    </row>
    <row r="729">
      <c r="A729" s="16" t="n"/>
      <c r="B729" s="17" t="n"/>
      <c r="C729" s="17" t="n"/>
      <c r="D729" s="17" t="n"/>
      <c r="E729" s="17" t="n"/>
      <c r="F729" s="17">
        <f>IF($E729="","",IFERROR(INDEX(Produtos!$B$6:$B$305,MATCH($E729,Produtos!$A$6:$A$305,0)),"Código não cadastrado"))</f>
        <v/>
      </c>
      <c r="G729" s="18" t="n"/>
      <c r="H729" s="19">
        <f>IF($E729="","",IFERROR(INDEX(Produtos!$C$6:$C$305,MATCH($E729,Produtos!$A$6:$A$305,0)),0))</f>
        <v/>
      </c>
      <c r="I729" s="17" t="n"/>
      <c r="J729" s="17">
        <f>IF(OR($E729="",D729=""),"",IF(D729=$C$4,"5917","6917"))</f>
        <v/>
      </c>
      <c r="K729" s="18" t="n"/>
      <c r="L729" s="18" t="n"/>
      <c r="M729" s="16" t="n"/>
      <c r="N729" s="18">
        <f>IF(OR($E729="",G729=""),"",G729-N(K729)-N(L729))</f>
        <v/>
      </c>
      <c r="O729" s="19">
        <f>IF(N729="","",N729*H729)</f>
        <v/>
      </c>
      <c r="P729" s="19">
        <f>IF($E729="","",N(K729)*H729)</f>
        <v/>
      </c>
      <c r="Q729" s="17" t="n"/>
      <c r="R729" s="17">
        <f>IF(N729="","",IF(N729&lt;0,"CONFERIR",IF(N729=0,"ACERTADO",IF(M729="","EM CONSIGNAÇÃO",IF(TODAY()&gt;M729,"ACERTO VENCIDO","EM CONSIGNAÇÃO")))))</f>
        <v/>
      </c>
      <c r="S729" s="17" t="n"/>
    </row>
    <row r="730">
      <c r="A730" s="16" t="n"/>
      <c r="B730" s="17" t="n"/>
      <c r="C730" s="17" t="n"/>
      <c r="D730" s="17" t="n"/>
      <c r="E730" s="17" t="n"/>
      <c r="F730" s="17">
        <f>IF($E730="","",IFERROR(INDEX(Produtos!$B$6:$B$305,MATCH($E730,Produtos!$A$6:$A$305,0)),"Código não cadastrado"))</f>
        <v/>
      </c>
      <c r="G730" s="18" t="n"/>
      <c r="H730" s="19">
        <f>IF($E730="","",IFERROR(INDEX(Produtos!$C$6:$C$305,MATCH($E730,Produtos!$A$6:$A$305,0)),0))</f>
        <v/>
      </c>
      <c r="I730" s="17" t="n"/>
      <c r="J730" s="17">
        <f>IF(OR($E730="",D730=""),"",IF(D730=$C$4,"5917","6917"))</f>
        <v/>
      </c>
      <c r="K730" s="18" t="n"/>
      <c r="L730" s="18" t="n"/>
      <c r="M730" s="16" t="n"/>
      <c r="N730" s="18">
        <f>IF(OR($E730="",G730=""),"",G730-N(K730)-N(L730))</f>
        <v/>
      </c>
      <c r="O730" s="19">
        <f>IF(N730="","",N730*H730)</f>
        <v/>
      </c>
      <c r="P730" s="19">
        <f>IF($E730="","",N(K730)*H730)</f>
        <v/>
      </c>
      <c r="Q730" s="17" t="n"/>
      <c r="R730" s="17">
        <f>IF(N730="","",IF(N730&lt;0,"CONFERIR",IF(N730=0,"ACERTADO",IF(M730="","EM CONSIGNAÇÃO",IF(TODAY()&gt;M730,"ACERTO VENCIDO","EM CONSIGNAÇÃO")))))</f>
        <v/>
      </c>
      <c r="S730" s="17" t="n"/>
    </row>
    <row r="731">
      <c r="A731" s="16" t="n"/>
      <c r="B731" s="17" t="n"/>
      <c r="C731" s="17" t="n"/>
      <c r="D731" s="17" t="n"/>
      <c r="E731" s="17" t="n"/>
      <c r="F731" s="17">
        <f>IF($E731="","",IFERROR(INDEX(Produtos!$B$6:$B$305,MATCH($E731,Produtos!$A$6:$A$305,0)),"Código não cadastrado"))</f>
        <v/>
      </c>
      <c r="G731" s="18" t="n"/>
      <c r="H731" s="19">
        <f>IF($E731="","",IFERROR(INDEX(Produtos!$C$6:$C$305,MATCH($E731,Produtos!$A$6:$A$305,0)),0))</f>
        <v/>
      </c>
      <c r="I731" s="17" t="n"/>
      <c r="J731" s="17">
        <f>IF(OR($E731="",D731=""),"",IF(D731=$C$4,"5917","6917"))</f>
        <v/>
      </c>
      <c r="K731" s="18" t="n"/>
      <c r="L731" s="18" t="n"/>
      <c r="M731" s="16" t="n"/>
      <c r="N731" s="18">
        <f>IF(OR($E731="",G731=""),"",G731-N(K731)-N(L731))</f>
        <v/>
      </c>
      <c r="O731" s="19">
        <f>IF(N731="","",N731*H731)</f>
        <v/>
      </c>
      <c r="P731" s="19">
        <f>IF($E731="","",N(K731)*H731)</f>
        <v/>
      </c>
      <c r="Q731" s="17" t="n"/>
      <c r="R731" s="17">
        <f>IF(N731="","",IF(N731&lt;0,"CONFERIR",IF(N731=0,"ACERTADO",IF(M731="","EM CONSIGNAÇÃO",IF(TODAY()&gt;M731,"ACERTO VENCIDO","EM CONSIGNAÇÃO")))))</f>
        <v/>
      </c>
      <c r="S731" s="17" t="n"/>
    </row>
    <row r="732">
      <c r="A732" s="16" t="n"/>
      <c r="B732" s="17" t="n"/>
      <c r="C732" s="17" t="n"/>
      <c r="D732" s="17" t="n"/>
      <c r="E732" s="17" t="n"/>
      <c r="F732" s="17">
        <f>IF($E732="","",IFERROR(INDEX(Produtos!$B$6:$B$305,MATCH($E732,Produtos!$A$6:$A$305,0)),"Código não cadastrado"))</f>
        <v/>
      </c>
      <c r="G732" s="18" t="n"/>
      <c r="H732" s="19">
        <f>IF($E732="","",IFERROR(INDEX(Produtos!$C$6:$C$305,MATCH($E732,Produtos!$A$6:$A$305,0)),0))</f>
        <v/>
      </c>
      <c r="I732" s="17" t="n"/>
      <c r="J732" s="17">
        <f>IF(OR($E732="",D732=""),"",IF(D732=$C$4,"5917","6917"))</f>
        <v/>
      </c>
      <c r="K732" s="18" t="n"/>
      <c r="L732" s="18" t="n"/>
      <c r="M732" s="16" t="n"/>
      <c r="N732" s="18">
        <f>IF(OR($E732="",G732=""),"",G732-N(K732)-N(L732))</f>
        <v/>
      </c>
      <c r="O732" s="19">
        <f>IF(N732="","",N732*H732)</f>
        <v/>
      </c>
      <c r="P732" s="19">
        <f>IF($E732="","",N(K732)*H732)</f>
        <v/>
      </c>
      <c r="Q732" s="17" t="n"/>
      <c r="R732" s="17">
        <f>IF(N732="","",IF(N732&lt;0,"CONFERIR",IF(N732=0,"ACERTADO",IF(M732="","EM CONSIGNAÇÃO",IF(TODAY()&gt;M732,"ACERTO VENCIDO","EM CONSIGNAÇÃO")))))</f>
        <v/>
      </c>
      <c r="S732" s="17" t="n"/>
    </row>
    <row r="733">
      <c r="A733" s="16" t="n"/>
      <c r="B733" s="17" t="n"/>
      <c r="C733" s="17" t="n"/>
      <c r="D733" s="17" t="n"/>
      <c r="E733" s="17" t="n"/>
      <c r="F733" s="17">
        <f>IF($E733="","",IFERROR(INDEX(Produtos!$B$6:$B$305,MATCH($E733,Produtos!$A$6:$A$305,0)),"Código não cadastrado"))</f>
        <v/>
      </c>
      <c r="G733" s="18" t="n"/>
      <c r="H733" s="19">
        <f>IF($E733="","",IFERROR(INDEX(Produtos!$C$6:$C$305,MATCH($E733,Produtos!$A$6:$A$305,0)),0))</f>
        <v/>
      </c>
      <c r="I733" s="17" t="n"/>
      <c r="J733" s="17">
        <f>IF(OR($E733="",D733=""),"",IF(D733=$C$4,"5917","6917"))</f>
        <v/>
      </c>
      <c r="K733" s="18" t="n"/>
      <c r="L733" s="18" t="n"/>
      <c r="M733" s="16" t="n"/>
      <c r="N733" s="18">
        <f>IF(OR($E733="",G733=""),"",G733-N(K733)-N(L733))</f>
        <v/>
      </c>
      <c r="O733" s="19">
        <f>IF(N733="","",N733*H733)</f>
        <v/>
      </c>
      <c r="P733" s="19">
        <f>IF($E733="","",N(K733)*H733)</f>
        <v/>
      </c>
      <c r="Q733" s="17" t="n"/>
      <c r="R733" s="17">
        <f>IF(N733="","",IF(N733&lt;0,"CONFERIR",IF(N733=0,"ACERTADO",IF(M733="","EM CONSIGNAÇÃO",IF(TODAY()&gt;M733,"ACERTO VENCIDO","EM CONSIGNAÇÃO")))))</f>
        <v/>
      </c>
      <c r="S733" s="17" t="n"/>
    </row>
    <row r="734">
      <c r="A734" s="16" t="n"/>
      <c r="B734" s="17" t="n"/>
      <c r="C734" s="17" t="n"/>
      <c r="D734" s="17" t="n"/>
      <c r="E734" s="17" t="n"/>
      <c r="F734" s="17">
        <f>IF($E734="","",IFERROR(INDEX(Produtos!$B$6:$B$305,MATCH($E734,Produtos!$A$6:$A$305,0)),"Código não cadastrado"))</f>
        <v/>
      </c>
      <c r="G734" s="18" t="n"/>
      <c r="H734" s="19">
        <f>IF($E734="","",IFERROR(INDEX(Produtos!$C$6:$C$305,MATCH($E734,Produtos!$A$6:$A$305,0)),0))</f>
        <v/>
      </c>
      <c r="I734" s="17" t="n"/>
      <c r="J734" s="17">
        <f>IF(OR($E734="",D734=""),"",IF(D734=$C$4,"5917","6917"))</f>
        <v/>
      </c>
      <c r="K734" s="18" t="n"/>
      <c r="L734" s="18" t="n"/>
      <c r="M734" s="16" t="n"/>
      <c r="N734" s="18">
        <f>IF(OR($E734="",G734=""),"",G734-N(K734)-N(L734))</f>
        <v/>
      </c>
      <c r="O734" s="19">
        <f>IF(N734="","",N734*H734)</f>
        <v/>
      </c>
      <c r="P734" s="19">
        <f>IF($E734="","",N(K734)*H734)</f>
        <v/>
      </c>
      <c r="Q734" s="17" t="n"/>
      <c r="R734" s="17">
        <f>IF(N734="","",IF(N734&lt;0,"CONFERIR",IF(N734=0,"ACERTADO",IF(M734="","EM CONSIGNAÇÃO",IF(TODAY()&gt;M734,"ACERTO VENCIDO","EM CONSIGNAÇÃO")))))</f>
        <v/>
      </c>
      <c r="S734" s="17" t="n"/>
    </row>
    <row r="735">
      <c r="A735" s="16" t="n"/>
      <c r="B735" s="17" t="n"/>
      <c r="C735" s="17" t="n"/>
      <c r="D735" s="17" t="n"/>
      <c r="E735" s="17" t="n"/>
      <c r="F735" s="17">
        <f>IF($E735="","",IFERROR(INDEX(Produtos!$B$6:$B$305,MATCH($E735,Produtos!$A$6:$A$305,0)),"Código não cadastrado"))</f>
        <v/>
      </c>
      <c r="G735" s="18" t="n"/>
      <c r="H735" s="19">
        <f>IF($E735="","",IFERROR(INDEX(Produtos!$C$6:$C$305,MATCH($E735,Produtos!$A$6:$A$305,0)),0))</f>
        <v/>
      </c>
      <c r="I735" s="17" t="n"/>
      <c r="J735" s="17">
        <f>IF(OR($E735="",D735=""),"",IF(D735=$C$4,"5917","6917"))</f>
        <v/>
      </c>
      <c r="K735" s="18" t="n"/>
      <c r="L735" s="18" t="n"/>
      <c r="M735" s="16" t="n"/>
      <c r="N735" s="18">
        <f>IF(OR($E735="",G735=""),"",G735-N(K735)-N(L735))</f>
        <v/>
      </c>
      <c r="O735" s="19">
        <f>IF(N735="","",N735*H735)</f>
        <v/>
      </c>
      <c r="P735" s="19">
        <f>IF($E735="","",N(K735)*H735)</f>
        <v/>
      </c>
      <c r="Q735" s="17" t="n"/>
      <c r="R735" s="17">
        <f>IF(N735="","",IF(N735&lt;0,"CONFERIR",IF(N735=0,"ACERTADO",IF(M735="","EM CONSIGNAÇÃO",IF(TODAY()&gt;M735,"ACERTO VENCIDO","EM CONSIGNAÇÃO")))))</f>
        <v/>
      </c>
      <c r="S735" s="17" t="n"/>
    </row>
    <row r="736">
      <c r="A736" s="16" t="n"/>
      <c r="B736" s="17" t="n"/>
      <c r="C736" s="17" t="n"/>
      <c r="D736" s="17" t="n"/>
      <c r="E736" s="17" t="n"/>
      <c r="F736" s="17">
        <f>IF($E736="","",IFERROR(INDEX(Produtos!$B$6:$B$305,MATCH($E736,Produtos!$A$6:$A$305,0)),"Código não cadastrado"))</f>
        <v/>
      </c>
      <c r="G736" s="18" t="n"/>
      <c r="H736" s="19">
        <f>IF($E736="","",IFERROR(INDEX(Produtos!$C$6:$C$305,MATCH($E736,Produtos!$A$6:$A$305,0)),0))</f>
        <v/>
      </c>
      <c r="I736" s="17" t="n"/>
      <c r="J736" s="17">
        <f>IF(OR($E736="",D736=""),"",IF(D736=$C$4,"5917","6917"))</f>
        <v/>
      </c>
      <c r="K736" s="18" t="n"/>
      <c r="L736" s="18" t="n"/>
      <c r="M736" s="16" t="n"/>
      <c r="N736" s="18">
        <f>IF(OR($E736="",G736=""),"",G736-N(K736)-N(L736))</f>
        <v/>
      </c>
      <c r="O736" s="19">
        <f>IF(N736="","",N736*H736)</f>
        <v/>
      </c>
      <c r="P736" s="19">
        <f>IF($E736="","",N(K736)*H736)</f>
        <v/>
      </c>
      <c r="Q736" s="17" t="n"/>
      <c r="R736" s="17">
        <f>IF(N736="","",IF(N736&lt;0,"CONFERIR",IF(N736=0,"ACERTADO",IF(M736="","EM CONSIGNAÇÃO",IF(TODAY()&gt;M736,"ACERTO VENCIDO","EM CONSIGNAÇÃO")))))</f>
        <v/>
      </c>
      <c r="S736" s="17" t="n"/>
    </row>
    <row r="737">
      <c r="A737" s="16" t="n"/>
      <c r="B737" s="17" t="n"/>
      <c r="C737" s="17" t="n"/>
      <c r="D737" s="17" t="n"/>
      <c r="E737" s="17" t="n"/>
      <c r="F737" s="17">
        <f>IF($E737="","",IFERROR(INDEX(Produtos!$B$6:$B$305,MATCH($E737,Produtos!$A$6:$A$305,0)),"Código não cadastrado"))</f>
        <v/>
      </c>
      <c r="G737" s="18" t="n"/>
      <c r="H737" s="19">
        <f>IF($E737="","",IFERROR(INDEX(Produtos!$C$6:$C$305,MATCH($E737,Produtos!$A$6:$A$305,0)),0))</f>
        <v/>
      </c>
      <c r="I737" s="17" t="n"/>
      <c r="J737" s="17">
        <f>IF(OR($E737="",D737=""),"",IF(D737=$C$4,"5917","6917"))</f>
        <v/>
      </c>
      <c r="K737" s="18" t="n"/>
      <c r="L737" s="18" t="n"/>
      <c r="M737" s="16" t="n"/>
      <c r="N737" s="18">
        <f>IF(OR($E737="",G737=""),"",G737-N(K737)-N(L737))</f>
        <v/>
      </c>
      <c r="O737" s="19">
        <f>IF(N737="","",N737*H737)</f>
        <v/>
      </c>
      <c r="P737" s="19">
        <f>IF($E737="","",N(K737)*H737)</f>
        <v/>
      </c>
      <c r="Q737" s="17" t="n"/>
      <c r="R737" s="17">
        <f>IF(N737="","",IF(N737&lt;0,"CONFERIR",IF(N737=0,"ACERTADO",IF(M737="","EM CONSIGNAÇÃO",IF(TODAY()&gt;M737,"ACERTO VENCIDO","EM CONSIGNAÇÃO")))))</f>
        <v/>
      </c>
      <c r="S737" s="17" t="n"/>
    </row>
    <row r="738">
      <c r="A738" s="16" t="n"/>
      <c r="B738" s="17" t="n"/>
      <c r="C738" s="17" t="n"/>
      <c r="D738" s="17" t="n"/>
      <c r="E738" s="17" t="n"/>
      <c r="F738" s="17">
        <f>IF($E738="","",IFERROR(INDEX(Produtos!$B$6:$B$305,MATCH($E738,Produtos!$A$6:$A$305,0)),"Código não cadastrado"))</f>
        <v/>
      </c>
      <c r="G738" s="18" t="n"/>
      <c r="H738" s="19">
        <f>IF($E738="","",IFERROR(INDEX(Produtos!$C$6:$C$305,MATCH($E738,Produtos!$A$6:$A$305,0)),0))</f>
        <v/>
      </c>
      <c r="I738" s="17" t="n"/>
      <c r="J738" s="17">
        <f>IF(OR($E738="",D738=""),"",IF(D738=$C$4,"5917","6917"))</f>
        <v/>
      </c>
      <c r="K738" s="18" t="n"/>
      <c r="L738" s="18" t="n"/>
      <c r="M738" s="16" t="n"/>
      <c r="N738" s="18">
        <f>IF(OR($E738="",G738=""),"",G738-N(K738)-N(L738))</f>
        <v/>
      </c>
      <c r="O738" s="19">
        <f>IF(N738="","",N738*H738)</f>
        <v/>
      </c>
      <c r="P738" s="19">
        <f>IF($E738="","",N(K738)*H738)</f>
        <v/>
      </c>
      <c r="Q738" s="17" t="n"/>
      <c r="R738" s="17">
        <f>IF(N738="","",IF(N738&lt;0,"CONFERIR",IF(N738=0,"ACERTADO",IF(M738="","EM CONSIGNAÇÃO",IF(TODAY()&gt;M738,"ACERTO VENCIDO","EM CONSIGNAÇÃO")))))</f>
        <v/>
      </c>
      <c r="S738" s="17" t="n"/>
    </row>
    <row r="739">
      <c r="A739" s="16" t="n"/>
      <c r="B739" s="17" t="n"/>
      <c r="C739" s="17" t="n"/>
      <c r="D739" s="17" t="n"/>
      <c r="E739" s="17" t="n"/>
      <c r="F739" s="17">
        <f>IF($E739="","",IFERROR(INDEX(Produtos!$B$6:$B$305,MATCH($E739,Produtos!$A$6:$A$305,0)),"Código não cadastrado"))</f>
        <v/>
      </c>
      <c r="G739" s="18" t="n"/>
      <c r="H739" s="19">
        <f>IF($E739="","",IFERROR(INDEX(Produtos!$C$6:$C$305,MATCH($E739,Produtos!$A$6:$A$305,0)),0))</f>
        <v/>
      </c>
      <c r="I739" s="17" t="n"/>
      <c r="J739" s="17">
        <f>IF(OR($E739="",D739=""),"",IF(D739=$C$4,"5917","6917"))</f>
        <v/>
      </c>
      <c r="K739" s="18" t="n"/>
      <c r="L739" s="18" t="n"/>
      <c r="M739" s="16" t="n"/>
      <c r="N739" s="18">
        <f>IF(OR($E739="",G739=""),"",G739-N(K739)-N(L739))</f>
        <v/>
      </c>
      <c r="O739" s="19">
        <f>IF(N739="","",N739*H739)</f>
        <v/>
      </c>
      <c r="P739" s="19">
        <f>IF($E739="","",N(K739)*H739)</f>
        <v/>
      </c>
      <c r="Q739" s="17" t="n"/>
      <c r="R739" s="17">
        <f>IF(N739="","",IF(N739&lt;0,"CONFERIR",IF(N739=0,"ACERTADO",IF(M739="","EM CONSIGNAÇÃO",IF(TODAY()&gt;M739,"ACERTO VENCIDO","EM CONSIGNAÇÃO")))))</f>
        <v/>
      </c>
      <c r="S739" s="17" t="n"/>
    </row>
    <row r="740">
      <c r="A740" s="16" t="n"/>
      <c r="B740" s="17" t="n"/>
      <c r="C740" s="17" t="n"/>
      <c r="D740" s="17" t="n"/>
      <c r="E740" s="17" t="n"/>
      <c r="F740" s="17">
        <f>IF($E740="","",IFERROR(INDEX(Produtos!$B$6:$B$305,MATCH($E740,Produtos!$A$6:$A$305,0)),"Código não cadastrado"))</f>
        <v/>
      </c>
      <c r="G740" s="18" t="n"/>
      <c r="H740" s="19">
        <f>IF($E740="","",IFERROR(INDEX(Produtos!$C$6:$C$305,MATCH($E740,Produtos!$A$6:$A$305,0)),0))</f>
        <v/>
      </c>
      <c r="I740" s="17" t="n"/>
      <c r="J740" s="17">
        <f>IF(OR($E740="",D740=""),"",IF(D740=$C$4,"5917","6917"))</f>
        <v/>
      </c>
      <c r="K740" s="18" t="n"/>
      <c r="L740" s="18" t="n"/>
      <c r="M740" s="16" t="n"/>
      <c r="N740" s="18">
        <f>IF(OR($E740="",G740=""),"",G740-N(K740)-N(L740))</f>
        <v/>
      </c>
      <c r="O740" s="19">
        <f>IF(N740="","",N740*H740)</f>
        <v/>
      </c>
      <c r="P740" s="19">
        <f>IF($E740="","",N(K740)*H740)</f>
        <v/>
      </c>
      <c r="Q740" s="17" t="n"/>
      <c r="R740" s="17">
        <f>IF(N740="","",IF(N740&lt;0,"CONFERIR",IF(N740=0,"ACERTADO",IF(M740="","EM CONSIGNAÇÃO",IF(TODAY()&gt;M740,"ACERTO VENCIDO","EM CONSIGNAÇÃO")))))</f>
        <v/>
      </c>
      <c r="S740" s="17" t="n"/>
    </row>
    <row r="741">
      <c r="A741" s="16" t="n"/>
      <c r="B741" s="17" t="n"/>
      <c r="C741" s="17" t="n"/>
      <c r="D741" s="17" t="n"/>
      <c r="E741" s="17" t="n"/>
      <c r="F741" s="17">
        <f>IF($E741="","",IFERROR(INDEX(Produtos!$B$6:$B$305,MATCH($E741,Produtos!$A$6:$A$305,0)),"Código não cadastrado"))</f>
        <v/>
      </c>
      <c r="G741" s="18" t="n"/>
      <c r="H741" s="19">
        <f>IF($E741="","",IFERROR(INDEX(Produtos!$C$6:$C$305,MATCH($E741,Produtos!$A$6:$A$305,0)),0))</f>
        <v/>
      </c>
      <c r="I741" s="17" t="n"/>
      <c r="J741" s="17">
        <f>IF(OR($E741="",D741=""),"",IF(D741=$C$4,"5917","6917"))</f>
        <v/>
      </c>
      <c r="K741" s="18" t="n"/>
      <c r="L741" s="18" t="n"/>
      <c r="M741" s="16" t="n"/>
      <c r="N741" s="18">
        <f>IF(OR($E741="",G741=""),"",G741-N(K741)-N(L741))</f>
        <v/>
      </c>
      <c r="O741" s="19">
        <f>IF(N741="","",N741*H741)</f>
        <v/>
      </c>
      <c r="P741" s="19">
        <f>IF($E741="","",N(K741)*H741)</f>
        <v/>
      </c>
      <c r="Q741" s="17" t="n"/>
      <c r="R741" s="17">
        <f>IF(N741="","",IF(N741&lt;0,"CONFERIR",IF(N741=0,"ACERTADO",IF(M741="","EM CONSIGNAÇÃO",IF(TODAY()&gt;M741,"ACERTO VENCIDO","EM CONSIGNAÇÃO")))))</f>
        <v/>
      </c>
      <c r="S741" s="17" t="n"/>
    </row>
    <row r="742">
      <c r="A742" s="16" t="n"/>
      <c r="B742" s="17" t="n"/>
      <c r="C742" s="17" t="n"/>
      <c r="D742" s="17" t="n"/>
      <c r="E742" s="17" t="n"/>
      <c r="F742" s="17">
        <f>IF($E742="","",IFERROR(INDEX(Produtos!$B$6:$B$305,MATCH($E742,Produtos!$A$6:$A$305,0)),"Código não cadastrado"))</f>
        <v/>
      </c>
      <c r="G742" s="18" t="n"/>
      <c r="H742" s="19">
        <f>IF($E742="","",IFERROR(INDEX(Produtos!$C$6:$C$305,MATCH($E742,Produtos!$A$6:$A$305,0)),0))</f>
        <v/>
      </c>
      <c r="I742" s="17" t="n"/>
      <c r="J742" s="17">
        <f>IF(OR($E742="",D742=""),"",IF(D742=$C$4,"5917","6917"))</f>
        <v/>
      </c>
      <c r="K742" s="18" t="n"/>
      <c r="L742" s="18" t="n"/>
      <c r="M742" s="16" t="n"/>
      <c r="N742" s="18">
        <f>IF(OR($E742="",G742=""),"",G742-N(K742)-N(L742))</f>
        <v/>
      </c>
      <c r="O742" s="19">
        <f>IF(N742="","",N742*H742)</f>
        <v/>
      </c>
      <c r="P742" s="19">
        <f>IF($E742="","",N(K742)*H742)</f>
        <v/>
      </c>
      <c r="Q742" s="17" t="n"/>
      <c r="R742" s="17">
        <f>IF(N742="","",IF(N742&lt;0,"CONFERIR",IF(N742=0,"ACERTADO",IF(M742="","EM CONSIGNAÇÃO",IF(TODAY()&gt;M742,"ACERTO VENCIDO","EM CONSIGNAÇÃO")))))</f>
        <v/>
      </c>
      <c r="S742" s="17" t="n"/>
    </row>
    <row r="743">
      <c r="A743" s="16" t="n"/>
      <c r="B743" s="17" t="n"/>
      <c r="C743" s="17" t="n"/>
      <c r="D743" s="17" t="n"/>
      <c r="E743" s="17" t="n"/>
      <c r="F743" s="17">
        <f>IF($E743="","",IFERROR(INDEX(Produtos!$B$6:$B$305,MATCH($E743,Produtos!$A$6:$A$305,0)),"Código não cadastrado"))</f>
        <v/>
      </c>
      <c r="G743" s="18" t="n"/>
      <c r="H743" s="19">
        <f>IF($E743="","",IFERROR(INDEX(Produtos!$C$6:$C$305,MATCH($E743,Produtos!$A$6:$A$305,0)),0))</f>
        <v/>
      </c>
      <c r="I743" s="17" t="n"/>
      <c r="J743" s="17">
        <f>IF(OR($E743="",D743=""),"",IF(D743=$C$4,"5917","6917"))</f>
        <v/>
      </c>
      <c r="K743" s="18" t="n"/>
      <c r="L743" s="18" t="n"/>
      <c r="M743" s="16" t="n"/>
      <c r="N743" s="18">
        <f>IF(OR($E743="",G743=""),"",G743-N(K743)-N(L743))</f>
        <v/>
      </c>
      <c r="O743" s="19">
        <f>IF(N743="","",N743*H743)</f>
        <v/>
      </c>
      <c r="P743" s="19">
        <f>IF($E743="","",N(K743)*H743)</f>
        <v/>
      </c>
      <c r="Q743" s="17" t="n"/>
      <c r="R743" s="17">
        <f>IF(N743="","",IF(N743&lt;0,"CONFERIR",IF(N743=0,"ACERTADO",IF(M743="","EM CONSIGNAÇÃO",IF(TODAY()&gt;M743,"ACERTO VENCIDO","EM CONSIGNAÇÃO")))))</f>
        <v/>
      </c>
      <c r="S743" s="17" t="n"/>
    </row>
    <row r="744">
      <c r="A744" s="16" t="n"/>
      <c r="B744" s="17" t="n"/>
      <c r="C744" s="17" t="n"/>
      <c r="D744" s="17" t="n"/>
      <c r="E744" s="17" t="n"/>
      <c r="F744" s="17">
        <f>IF($E744="","",IFERROR(INDEX(Produtos!$B$6:$B$305,MATCH($E744,Produtos!$A$6:$A$305,0)),"Código não cadastrado"))</f>
        <v/>
      </c>
      <c r="G744" s="18" t="n"/>
      <c r="H744" s="19">
        <f>IF($E744="","",IFERROR(INDEX(Produtos!$C$6:$C$305,MATCH($E744,Produtos!$A$6:$A$305,0)),0))</f>
        <v/>
      </c>
      <c r="I744" s="17" t="n"/>
      <c r="J744" s="17">
        <f>IF(OR($E744="",D744=""),"",IF(D744=$C$4,"5917","6917"))</f>
        <v/>
      </c>
      <c r="K744" s="18" t="n"/>
      <c r="L744" s="18" t="n"/>
      <c r="M744" s="16" t="n"/>
      <c r="N744" s="18">
        <f>IF(OR($E744="",G744=""),"",G744-N(K744)-N(L744))</f>
        <v/>
      </c>
      <c r="O744" s="19">
        <f>IF(N744="","",N744*H744)</f>
        <v/>
      </c>
      <c r="P744" s="19">
        <f>IF($E744="","",N(K744)*H744)</f>
        <v/>
      </c>
      <c r="Q744" s="17" t="n"/>
      <c r="R744" s="17">
        <f>IF(N744="","",IF(N744&lt;0,"CONFERIR",IF(N744=0,"ACERTADO",IF(M744="","EM CONSIGNAÇÃO",IF(TODAY()&gt;M744,"ACERTO VENCIDO","EM CONSIGNAÇÃO")))))</f>
        <v/>
      </c>
      <c r="S744" s="17" t="n"/>
    </row>
    <row r="745">
      <c r="A745" s="16" t="n"/>
      <c r="B745" s="17" t="n"/>
      <c r="C745" s="17" t="n"/>
      <c r="D745" s="17" t="n"/>
      <c r="E745" s="17" t="n"/>
      <c r="F745" s="17">
        <f>IF($E745="","",IFERROR(INDEX(Produtos!$B$6:$B$305,MATCH($E745,Produtos!$A$6:$A$305,0)),"Código não cadastrado"))</f>
        <v/>
      </c>
      <c r="G745" s="18" t="n"/>
      <c r="H745" s="19">
        <f>IF($E745="","",IFERROR(INDEX(Produtos!$C$6:$C$305,MATCH($E745,Produtos!$A$6:$A$305,0)),0))</f>
        <v/>
      </c>
      <c r="I745" s="17" t="n"/>
      <c r="J745" s="17">
        <f>IF(OR($E745="",D745=""),"",IF(D745=$C$4,"5917","6917"))</f>
        <v/>
      </c>
      <c r="K745" s="18" t="n"/>
      <c r="L745" s="18" t="n"/>
      <c r="M745" s="16" t="n"/>
      <c r="N745" s="18">
        <f>IF(OR($E745="",G745=""),"",G745-N(K745)-N(L745))</f>
        <v/>
      </c>
      <c r="O745" s="19">
        <f>IF(N745="","",N745*H745)</f>
        <v/>
      </c>
      <c r="P745" s="19">
        <f>IF($E745="","",N(K745)*H745)</f>
        <v/>
      </c>
      <c r="Q745" s="17" t="n"/>
      <c r="R745" s="17">
        <f>IF(N745="","",IF(N745&lt;0,"CONFERIR",IF(N745=0,"ACERTADO",IF(M745="","EM CONSIGNAÇÃO",IF(TODAY()&gt;M745,"ACERTO VENCIDO","EM CONSIGNAÇÃO")))))</f>
        <v/>
      </c>
      <c r="S745" s="17" t="n"/>
    </row>
    <row r="746">
      <c r="A746" s="16" t="n"/>
      <c r="B746" s="17" t="n"/>
      <c r="C746" s="17" t="n"/>
      <c r="D746" s="17" t="n"/>
      <c r="E746" s="17" t="n"/>
      <c r="F746" s="17">
        <f>IF($E746="","",IFERROR(INDEX(Produtos!$B$6:$B$305,MATCH($E746,Produtos!$A$6:$A$305,0)),"Código não cadastrado"))</f>
        <v/>
      </c>
      <c r="G746" s="18" t="n"/>
      <c r="H746" s="19">
        <f>IF($E746="","",IFERROR(INDEX(Produtos!$C$6:$C$305,MATCH($E746,Produtos!$A$6:$A$305,0)),0))</f>
        <v/>
      </c>
      <c r="I746" s="17" t="n"/>
      <c r="J746" s="17">
        <f>IF(OR($E746="",D746=""),"",IF(D746=$C$4,"5917","6917"))</f>
        <v/>
      </c>
      <c r="K746" s="18" t="n"/>
      <c r="L746" s="18" t="n"/>
      <c r="M746" s="16" t="n"/>
      <c r="N746" s="18">
        <f>IF(OR($E746="",G746=""),"",G746-N(K746)-N(L746))</f>
        <v/>
      </c>
      <c r="O746" s="19">
        <f>IF(N746="","",N746*H746)</f>
        <v/>
      </c>
      <c r="P746" s="19">
        <f>IF($E746="","",N(K746)*H746)</f>
        <v/>
      </c>
      <c r="Q746" s="17" t="n"/>
      <c r="R746" s="17">
        <f>IF(N746="","",IF(N746&lt;0,"CONFERIR",IF(N746=0,"ACERTADO",IF(M746="","EM CONSIGNAÇÃO",IF(TODAY()&gt;M746,"ACERTO VENCIDO","EM CONSIGNAÇÃO")))))</f>
        <v/>
      </c>
      <c r="S746" s="17" t="n"/>
    </row>
    <row r="747">
      <c r="A747" s="16" t="n"/>
      <c r="B747" s="17" t="n"/>
      <c r="C747" s="17" t="n"/>
      <c r="D747" s="17" t="n"/>
      <c r="E747" s="17" t="n"/>
      <c r="F747" s="17">
        <f>IF($E747="","",IFERROR(INDEX(Produtos!$B$6:$B$305,MATCH($E747,Produtos!$A$6:$A$305,0)),"Código não cadastrado"))</f>
        <v/>
      </c>
      <c r="G747" s="18" t="n"/>
      <c r="H747" s="19">
        <f>IF($E747="","",IFERROR(INDEX(Produtos!$C$6:$C$305,MATCH($E747,Produtos!$A$6:$A$305,0)),0))</f>
        <v/>
      </c>
      <c r="I747" s="17" t="n"/>
      <c r="J747" s="17">
        <f>IF(OR($E747="",D747=""),"",IF(D747=$C$4,"5917","6917"))</f>
        <v/>
      </c>
      <c r="K747" s="18" t="n"/>
      <c r="L747" s="18" t="n"/>
      <c r="M747" s="16" t="n"/>
      <c r="N747" s="18">
        <f>IF(OR($E747="",G747=""),"",G747-N(K747)-N(L747))</f>
        <v/>
      </c>
      <c r="O747" s="19">
        <f>IF(N747="","",N747*H747)</f>
        <v/>
      </c>
      <c r="P747" s="19">
        <f>IF($E747="","",N(K747)*H747)</f>
        <v/>
      </c>
      <c r="Q747" s="17" t="n"/>
      <c r="R747" s="17">
        <f>IF(N747="","",IF(N747&lt;0,"CONFERIR",IF(N747=0,"ACERTADO",IF(M747="","EM CONSIGNAÇÃO",IF(TODAY()&gt;M747,"ACERTO VENCIDO","EM CONSIGNAÇÃO")))))</f>
        <v/>
      </c>
      <c r="S747" s="17" t="n"/>
    </row>
    <row r="748">
      <c r="A748" s="16" t="n"/>
      <c r="B748" s="17" t="n"/>
      <c r="C748" s="17" t="n"/>
      <c r="D748" s="17" t="n"/>
      <c r="E748" s="17" t="n"/>
      <c r="F748" s="17">
        <f>IF($E748="","",IFERROR(INDEX(Produtos!$B$6:$B$305,MATCH($E748,Produtos!$A$6:$A$305,0)),"Código não cadastrado"))</f>
        <v/>
      </c>
      <c r="G748" s="18" t="n"/>
      <c r="H748" s="19">
        <f>IF($E748="","",IFERROR(INDEX(Produtos!$C$6:$C$305,MATCH($E748,Produtos!$A$6:$A$305,0)),0))</f>
        <v/>
      </c>
      <c r="I748" s="17" t="n"/>
      <c r="J748" s="17">
        <f>IF(OR($E748="",D748=""),"",IF(D748=$C$4,"5917","6917"))</f>
        <v/>
      </c>
      <c r="K748" s="18" t="n"/>
      <c r="L748" s="18" t="n"/>
      <c r="M748" s="16" t="n"/>
      <c r="N748" s="18">
        <f>IF(OR($E748="",G748=""),"",G748-N(K748)-N(L748))</f>
        <v/>
      </c>
      <c r="O748" s="19">
        <f>IF(N748="","",N748*H748)</f>
        <v/>
      </c>
      <c r="P748" s="19">
        <f>IF($E748="","",N(K748)*H748)</f>
        <v/>
      </c>
      <c r="Q748" s="17" t="n"/>
      <c r="R748" s="17">
        <f>IF(N748="","",IF(N748&lt;0,"CONFERIR",IF(N748=0,"ACERTADO",IF(M748="","EM CONSIGNAÇÃO",IF(TODAY()&gt;M748,"ACERTO VENCIDO","EM CONSIGNAÇÃO")))))</f>
        <v/>
      </c>
      <c r="S748" s="17" t="n"/>
    </row>
    <row r="749">
      <c r="A749" s="16" t="n"/>
      <c r="B749" s="17" t="n"/>
      <c r="C749" s="17" t="n"/>
      <c r="D749" s="17" t="n"/>
      <c r="E749" s="17" t="n"/>
      <c r="F749" s="17">
        <f>IF($E749="","",IFERROR(INDEX(Produtos!$B$6:$B$305,MATCH($E749,Produtos!$A$6:$A$305,0)),"Código não cadastrado"))</f>
        <v/>
      </c>
      <c r="G749" s="18" t="n"/>
      <c r="H749" s="19">
        <f>IF($E749="","",IFERROR(INDEX(Produtos!$C$6:$C$305,MATCH($E749,Produtos!$A$6:$A$305,0)),0))</f>
        <v/>
      </c>
      <c r="I749" s="17" t="n"/>
      <c r="J749" s="17">
        <f>IF(OR($E749="",D749=""),"",IF(D749=$C$4,"5917","6917"))</f>
        <v/>
      </c>
      <c r="K749" s="18" t="n"/>
      <c r="L749" s="18" t="n"/>
      <c r="M749" s="16" t="n"/>
      <c r="N749" s="18">
        <f>IF(OR($E749="",G749=""),"",G749-N(K749)-N(L749))</f>
        <v/>
      </c>
      <c r="O749" s="19">
        <f>IF(N749="","",N749*H749)</f>
        <v/>
      </c>
      <c r="P749" s="19">
        <f>IF($E749="","",N(K749)*H749)</f>
        <v/>
      </c>
      <c r="Q749" s="17" t="n"/>
      <c r="R749" s="17">
        <f>IF(N749="","",IF(N749&lt;0,"CONFERIR",IF(N749=0,"ACERTADO",IF(M749="","EM CONSIGNAÇÃO",IF(TODAY()&gt;M749,"ACERTO VENCIDO","EM CONSIGNAÇÃO")))))</f>
        <v/>
      </c>
      <c r="S749" s="17" t="n"/>
    </row>
    <row r="750">
      <c r="A750" s="16" t="n"/>
      <c r="B750" s="17" t="n"/>
      <c r="C750" s="17" t="n"/>
      <c r="D750" s="17" t="n"/>
      <c r="E750" s="17" t="n"/>
      <c r="F750" s="17">
        <f>IF($E750="","",IFERROR(INDEX(Produtos!$B$6:$B$305,MATCH($E750,Produtos!$A$6:$A$305,0)),"Código não cadastrado"))</f>
        <v/>
      </c>
      <c r="G750" s="18" t="n"/>
      <c r="H750" s="19">
        <f>IF($E750="","",IFERROR(INDEX(Produtos!$C$6:$C$305,MATCH($E750,Produtos!$A$6:$A$305,0)),0))</f>
        <v/>
      </c>
      <c r="I750" s="17" t="n"/>
      <c r="J750" s="17">
        <f>IF(OR($E750="",D750=""),"",IF(D750=$C$4,"5917","6917"))</f>
        <v/>
      </c>
      <c r="K750" s="18" t="n"/>
      <c r="L750" s="18" t="n"/>
      <c r="M750" s="16" t="n"/>
      <c r="N750" s="18">
        <f>IF(OR($E750="",G750=""),"",G750-N(K750)-N(L750))</f>
        <v/>
      </c>
      <c r="O750" s="19">
        <f>IF(N750="","",N750*H750)</f>
        <v/>
      </c>
      <c r="P750" s="19">
        <f>IF($E750="","",N(K750)*H750)</f>
        <v/>
      </c>
      <c r="Q750" s="17" t="n"/>
      <c r="R750" s="17">
        <f>IF(N750="","",IF(N750&lt;0,"CONFERIR",IF(N750=0,"ACERTADO",IF(M750="","EM CONSIGNAÇÃO",IF(TODAY()&gt;M750,"ACERTO VENCIDO","EM CONSIGNAÇÃO")))))</f>
        <v/>
      </c>
      <c r="S750" s="17" t="n"/>
    </row>
    <row r="751">
      <c r="A751" s="16" t="n"/>
      <c r="B751" s="17" t="n"/>
      <c r="C751" s="17" t="n"/>
      <c r="D751" s="17" t="n"/>
      <c r="E751" s="17" t="n"/>
      <c r="F751" s="17">
        <f>IF($E751="","",IFERROR(INDEX(Produtos!$B$6:$B$305,MATCH($E751,Produtos!$A$6:$A$305,0)),"Código não cadastrado"))</f>
        <v/>
      </c>
      <c r="G751" s="18" t="n"/>
      <c r="H751" s="19">
        <f>IF($E751="","",IFERROR(INDEX(Produtos!$C$6:$C$305,MATCH($E751,Produtos!$A$6:$A$305,0)),0))</f>
        <v/>
      </c>
      <c r="I751" s="17" t="n"/>
      <c r="J751" s="17">
        <f>IF(OR($E751="",D751=""),"",IF(D751=$C$4,"5917","6917"))</f>
        <v/>
      </c>
      <c r="K751" s="18" t="n"/>
      <c r="L751" s="18" t="n"/>
      <c r="M751" s="16" t="n"/>
      <c r="N751" s="18">
        <f>IF(OR($E751="",G751=""),"",G751-N(K751)-N(L751))</f>
        <v/>
      </c>
      <c r="O751" s="19">
        <f>IF(N751="","",N751*H751)</f>
        <v/>
      </c>
      <c r="P751" s="19">
        <f>IF($E751="","",N(K751)*H751)</f>
        <v/>
      </c>
      <c r="Q751" s="17" t="n"/>
      <c r="R751" s="17">
        <f>IF(N751="","",IF(N751&lt;0,"CONFERIR",IF(N751=0,"ACERTADO",IF(M751="","EM CONSIGNAÇÃO",IF(TODAY()&gt;M751,"ACERTO VENCIDO","EM CONSIGNAÇÃO")))))</f>
        <v/>
      </c>
      <c r="S751" s="17" t="n"/>
    </row>
    <row r="752">
      <c r="A752" s="16" t="n"/>
      <c r="B752" s="17" t="n"/>
      <c r="C752" s="17" t="n"/>
      <c r="D752" s="17" t="n"/>
      <c r="E752" s="17" t="n"/>
      <c r="F752" s="17">
        <f>IF($E752="","",IFERROR(INDEX(Produtos!$B$6:$B$305,MATCH($E752,Produtos!$A$6:$A$305,0)),"Código não cadastrado"))</f>
        <v/>
      </c>
      <c r="G752" s="18" t="n"/>
      <c r="H752" s="19">
        <f>IF($E752="","",IFERROR(INDEX(Produtos!$C$6:$C$305,MATCH($E752,Produtos!$A$6:$A$305,0)),0))</f>
        <v/>
      </c>
      <c r="I752" s="17" t="n"/>
      <c r="J752" s="17">
        <f>IF(OR($E752="",D752=""),"",IF(D752=$C$4,"5917","6917"))</f>
        <v/>
      </c>
      <c r="K752" s="18" t="n"/>
      <c r="L752" s="18" t="n"/>
      <c r="M752" s="16" t="n"/>
      <c r="N752" s="18">
        <f>IF(OR($E752="",G752=""),"",G752-N(K752)-N(L752))</f>
        <v/>
      </c>
      <c r="O752" s="19">
        <f>IF(N752="","",N752*H752)</f>
        <v/>
      </c>
      <c r="P752" s="19">
        <f>IF($E752="","",N(K752)*H752)</f>
        <v/>
      </c>
      <c r="Q752" s="17" t="n"/>
      <c r="R752" s="17">
        <f>IF(N752="","",IF(N752&lt;0,"CONFERIR",IF(N752=0,"ACERTADO",IF(M752="","EM CONSIGNAÇÃO",IF(TODAY()&gt;M752,"ACERTO VENCIDO","EM CONSIGNAÇÃO")))))</f>
        <v/>
      </c>
      <c r="S752" s="17" t="n"/>
    </row>
    <row r="753">
      <c r="A753" s="16" t="n"/>
      <c r="B753" s="17" t="n"/>
      <c r="C753" s="17" t="n"/>
      <c r="D753" s="17" t="n"/>
      <c r="E753" s="17" t="n"/>
      <c r="F753" s="17">
        <f>IF($E753="","",IFERROR(INDEX(Produtos!$B$6:$B$305,MATCH($E753,Produtos!$A$6:$A$305,0)),"Código não cadastrado"))</f>
        <v/>
      </c>
      <c r="G753" s="18" t="n"/>
      <c r="H753" s="19">
        <f>IF($E753="","",IFERROR(INDEX(Produtos!$C$6:$C$305,MATCH($E753,Produtos!$A$6:$A$305,0)),0))</f>
        <v/>
      </c>
      <c r="I753" s="17" t="n"/>
      <c r="J753" s="17">
        <f>IF(OR($E753="",D753=""),"",IF(D753=$C$4,"5917","6917"))</f>
        <v/>
      </c>
      <c r="K753" s="18" t="n"/>
      <c r="L753" s="18" t="n"/>
      <c r="M753" s="16" t="n"/>
      <c r="N753" s="18">
        <f>IF(OR($E753="",G753=""),"",G753-N(K753)-N(L753))</f>
        <v/>
      </c>
      <c r="O753" s="19">
        <f>IF(N753="","",N753*H753)</f>
        <v/>
      </c>
      <c r="P753" s="19">
        <f>IF($E753="","",N(K753)*H753)</f>
        <v/>
      </c>
      <c r="Q753" s="17" t="n"/>
      <c r="R753" s="17">
        <f>IF(N753="","",IF(N753&lt;0,"CONFERIR",IF(N753=0,"ACERTADO",IF(M753="","EM CONSIGNAÇÃO",IF(TODAY()&gt;M753,"ACERTO VENCIDO","EM CONSIGNAÇÃO")))))</f>
        <v/>
      </c>
      <c r="S753" s="17" t="n"/>
    </row>
    <row r="754">
      <c r="A754" s="16" t="n"/>
      <c r="B754" s="17" t="n"/>
      <c r="C754" s="17" t="n"/>
      <c r="D754" s="17" t="n"/>
      <c r="E754" s="17" t="n"/>
      <c r="F754" s="17">
        <f>IF($E754="","",IFERROR(INDEX(Produtos!$B$6:$B$305,MATCH($E754,Produtos!$A$6:$A$305,0)),"Código não cadastrado"))</f>
        <v/>
      </c>
      <c r="G754" s="18" t="n"/>
      <c r="H754" s="19">
        <f>IF($E754="","",IFERROR(INDEX(Produtos!$C$6:$C$305,MATCH($E754,Produtos!$A$6:$A$305,0)),0))</f>
        <v/>
      </c>
      <c r="I754" s="17" t="n"/>
      <c r="J754" s="17">
        <f>IF(OR($E754="",D754=""),"",IF(D754=$C$4,"5917","6917"))</f>
        <v/>
      </c>
      <c r="K754" s="18" t="n"/>
      <c r="L754" s="18" t="n"/>
      <c r="M754" s="16" t="n"/>
      <c r="N754" s="18">
        <f>IF(OR($E754="",G754=""),"",G754-N(K754)-N(L754))</f>
        <v/>
      </c>
      <c r="O754" s="19">
        <f>IF(N754="","",N754*H754)</f>
        <v/>
      </c>
      <c r="P754" s="19">
        <f>IF($E754="","",N(K754)*H754)</f>
        <v/>
      </c>
      <c r="Q754" s="17" t="n"/>
      <c r="R754" s="17">
        <f>IF(N754="","",IF(N754&lt;0,"CONFERIR",IF(N754=0,"ACERTADO",IF(M754="","EM CONSIGNAÇÃO",IF(TODAY()&gt;M754,"ACERTO VENCIDO","EM CONSIGNAÇÃO")))))</f>
        <v/>
      </c>
      <c r="S754" s="17" t="n"/>
    </row>
    <row r="755">
      <c r="A755" s="16" t="n"/>
      <c r="B755" s="17" t="n"/>
      <c r="C755" s="17" t="n"/>
      <c r="D755" s="17" t="n"/>
      <c r="E755" s="17" t="n"/>
      <c r="F755" s="17">
        <f>IF($E755="","",IFERROR(INDEX(Produtos!$B$6:$B$305,MATCH($E755,Produtos!$A$6:$A$305,0)),"Código não cadastrado"))</f>
        <v/>
      </c>
      <c r="G755" s="18" t="n"/>
      <c r="H755" s="19">
        <f>IF($E755="","",IFERROR(INDEX(Produtos!$C$6:$C$305,MATCH($E755,Produtos!$A$6:$A$305,0)),0))</f>
        <v/>
      </c>
      <c r="I755" s="17" t="n"/>
      <c r="J755" s="17">
        <f>IF(OR($E755="",D755=""),"",IF(D755=$C$4,"5917","6917"))</f>
        <v/>
      </c>
      <c r="K755" s="18" t="n"/>
      <c r="L755" s="18" t="n"/>
      <c r="M755" s="16" t="n"/>
      <c r="N755" s="18">
        <f>IF(OR($E755="",G755=""),"",G755-N(K755)-N(L755))</f>
        <v/>
      </c>
      <c r="O755" s="19">
        <f>IF(N755="","",N755*H755)</f>
        <v/>
      </c>
      <c r="P755" s="19">
        <f>IF($E755="","",N(K755)*H755)</f>
        <v/>
      </c>
      <c r="Q755" s="17" t="n"/>
      <c r="R755" s="17">
        <f>IF(N755="","",IF(N755&lt;0,"CONFERIR",IF(N755=0,"ACERTADO",IF(M755="","EM CONSIGNAÇÃO",IF(TODAY()&gt;M755,"ACERTO VENCIDO","EM CONSIGNAÇÃO")))))</f>
        <v/>
      </c>
      <c r="S755" s="17" t="n"/>
    </row>
    <row r="756">
      <c r="A756" s="16" t="n"/>
      <c r="B756" s="17" t="n"/>
      <c r="C756" s="17" t="n"/>
      <c r="D756" s="17" t="n"/>
      <c r="E756" s="17" t="n"/>
      <c r="F756" s="17">
        <f>IF($E756="","",IFERROR(INDEX(Produtos!$B$6:$B$305,MATCH($E756,Produtos!$A$6:$A$305,0)),"Código não cadastrado"))</f>
        <v/>
      </c>
      <c r="G756" s="18" t="n"/>
      <c r="H756" s="19">
        <f>IF($E756="","",IFERROR(INDEX(Produtos!$C$6:$C$305,MATCH($E756,Produtos!$A$6:$A$305,0)),0))</f>
        <v/>
      </c>
      <c r="I756" s="17" t="n"/>
      <c r="J756" s="17">
        <f>IF(OR($E756="",D756=""),"",IF(D756=$C$4,"5917","6917"))</f>
        <v/>
      </c>
      <c r="K756" s="18" t="n"/>
      <c r="L756" s="18" t="n"/>
      <c r="M756" s="16" t="n"/>
      <c r="N756" s="18">
        <f>IF(OR($E756="",G756=""),"",G756-N(K756)-N(L756))</f>
        <v/>
      </c>
      <c r="O756" s="19">
        <f>IF(N756="","",N756*H756)</f>
        <v/>
      </c>
      <c r="P756" s="19">
        <f>IF($E756="","",N(K756)*H756)</f>
        <v/>
      </c>
      <c r="Q756" s="17" t="n"/>
      <c r="R756" s="17">
        <f>IF(N756="","",IF(N756&lt;0,"CONFERIR",IF(N756=0,"ACERTADO",IF(M756="","EM CONSIGNAÇÃO",IF(TODAY()&gt;M756,"ACERTO VENCIDO","EM CONSIGNAÇÃO")))))</f>
        <v/>
      </c>
      <c r="S756" s="17" t="n"/>
    </row>
    <row r="757">
      <c r="A757" s="16" t="n"/>
      <c r="B757" s="17" t="n"/>
      <c r="C757" s="17" t="n"/>
      <c r="D757" s="17" t="n"/>
      <c r="E757" s="17" t="n"/>
      <c r="F757" s="17">
        <f>IF($E757="","",IFERROR(INDEX(Produtos!$B$6:$B$305,MATCH($E757,Produtos!$A$6:$A$305,0)),"Código não cadastrado"))</f>
        <v/>
      </c>
      <c r="G757" s="18" t="n"/>
      <c r="H757" s="19">
        <f>IF($E757="","",IFERROR(INDEX(Produtos!$C$6:$C$305,MATCH($E757,Produtos!$A$6:$A$305,0)),0))</f>
        <v/>
      </c>
      <c r="I757" s="17" t="n"/>
      <c r="J757" s="17">
        <f>IF(OR($E757="",D757=""),"",IF(D757=$C$4,"5917","6917"))</f>
        <v/>
      </c>
      <c r="K757" s="18" t="n"/>
      <c r="L757" s="18" t="n"/>
      <c r="M757" s="16" t="n"/>
      <c r="N757" s="18">
        <f>IF(OR($E757="",G757=""),"",G757-N(K757)-N(L757))</f>
        <v/>
      </c>
      <c r="O757" s="19">
        <f>IF(N757="","",N757*H757)</f>
        <v/>
      </c>
      <c r="P757" s="19">
        <f>IF($E757="","",N(K757)*H757)</f>
        <v/>
      </c>
      <c r="Q757" s="17" t="n"/>
      <c r="R757" s="17">
        <f>IF(N757="","",IF(N757&lt;0,"CONFERIR",IF(N757=0,"ACERTADO",IF(M757="","EM CONSIGNAÇÃO",IF(TODAY()&gt;M757,"ACERTO VENCIDO","EM CONSIGNAÇÃO")))))</f>
        <v/>
      </c>
      <c r="S757" s="17" t="n"/>
    </row>
    <row r="758">
      <c r="A758" s="16" t="n"/>
      <c r="B758" s="17" t="n"/>
      <c r="C758" s="17" t="n"/>
      <c r="D758" s="17" t="n"/>
      <c r="E758" s="17" t="n"/>
      <c r="F758" s="17">
        <f>IF($E758="","",IFERROR(INDEX(Produtos!$B$6:$B$305,MATCH($E758,Produtos!$A$6:$A$305,0)),"Código não cadastrado"))</f>
        <v/>
      </c>
      <c r="G758" s="18" t="n"/>
      <c r="H758" s="19">
        <f>IF($E758="","",IFERROR(INDEX(Produtos!$C$6:$C$305,MATCH($E758,Produtos!$A$6:$A$305,0)),0))</f>
        <v/>
      </c>
      <c r="I758" s="17" t="n"/>
      <c r="J758" s="17">
        <f>IF(OR($E758="",D758=""),"",IF(D758=$C$4,"5917","6917"))</f>
        <v/>
      </c>
      <c r="K758" s="18" t="n"/>
      <c r="L758" s="18" t="n"/>
      <c r="M758" s="16" t="n"/>
      <c r="N758" s="18">
        <f>IF(OR($E758="",G758=""),"",G758-N(K758)-N(L758))</f>
        <v/>
      </c>
      <c r="O758" s="19">
        <f>IF(N758="","",N758*H758)</f>
        <v/>
      </c>
      <c r="P758" s="19">
        <f>IF($E758="","",N(K758)*H758)</f>
        <v/>
      </c>
      <c r="Q758" s="17" t="n"/>
      <c r="R758" s="17">
        <f>IF(N758="","",IF(N758&lt;0,"CONFERIR",IF(N758=0,"ACERTADO",IF(M758="","EM CONSIGNAÇÃO",IF(TODAY()&gt;M758,"ACERTO VENCIDO","EM CONSIGNAÇÃO")))))</f>
        <v/>
      </c>
      <c r="S758" s="17" t="n"/>
    </row>
    <row r="759">
      <c r="A759" s="16" t="n"/>
      <c r="B759" s="17" t="n"/>
      <c r="C759" s="17" t="n"/>
      <c r="D759" s="17" t="n"/>
      <c r="E759" s="17" t="n"/>
      <c r="F759" s="17">
        <f>IF($E759="","",IFERROR(INDEX(Produtos!$B$6:$B$305,MATCH($E759,Produtos!$A$6:$A$305,0)),"Código não cadastrado"))</f>
        <v/>
      </c>
      <c r="G759" s="18" t="n"/>
      <c r="H759" s="19">
        <f>IF($E759="","",IFERROR(INDEX(Produtos!$C$6:$C$305,MATCH($E759,Produtos!$A$6:$A$305,0)),0))</f>
        <v/>
      </c>
      <c r="I759" s="17" t="n"/>
      <c r="J759" s="17">
        <f>IF(OR($E759="",D759=""),"",IF(D759=$C$4,"5917","6917"))</f>
        <v/>
      </c>
      <c r="K759" s="18" t="n"/>
      <c r="L759" s="18" t="n"/>
      <c r="M759" s="16" t="n"/>
      <c r="N759" s="18">
        <f>IF(OR($E759="",G759=""),"",G759-N(K759)-N(L759))</f>
        <v/>
      </c>
      <c r="O759" s="19">
        <f>IF(N759="","",N759*H759)</f>
        <v/>
      </c>
      <c r="P759" s="19">
        <f>IF($E759="","",N(K759)*H759)</f>
        <v/>
      </c>
      <c r="Q759" s="17" t="n"/>
      <c r="R759" s="17">
        <f>IF(N759="","",IF(N759&lt;0,"CONFERIR",IF(N759=0,"ACERTADO",IF(M759="","EM CONSIGNAÇÃO",IF(TODAY()&gt;M759,"ACERTO VENCIDO","EM CONSIGNAÇÃO")))))</f>
        <v/>
      </c>
      <c r="S759" s="17" t="n"/>
    </row>
    <row r="760">
      <c r="A760" s="16" t="n"/>
      <c r="B760" s="17" t="n"/>
      <c r="C760" s="17" t="n"/>
      <c r="D760" s="17" t="n"/>
      <c r="E760" s="17" t="n"/>
      <c r="F760" s="17">
        <f>IF($E760="","",IFERROR(INDEX(Produtos!$B$6:$B$305,MATCH($E760,Produtos!$A$6:$A$305,0)),"Código não cadastrado"))</f>
        <v/>
      </c>
      <c r="G760" s="18" t="n"/>
      <c r="H760" s="19">
        <f>IF($E760="","",IFERROR(INDEX(Produtos!$C$6:$C$305,MATCH($E760,Produtos!$A$6:$A$305,0)),0))</f>
        <v/>
      </c>
      <c r="I760" s="17" t="n"/>
      <c r="J760" s="17">
        <f>IF(OR($E760="",D760=""),"",IF(D760=$C$4,"5917","6917"))</f>
        <v/>
      </c>
      <c r="K760" s="18" t="n"/>
      <c r="L760" s="18" t="n"/>
      <c r="M760" s="16" t="n"/>
      <c r="N760" s="18">
        <f>IF(OR($E760="",G760=""),"",G760-N(K760)-N(L760))</f>
        <v/>
      </c>
      <c r="O760" s="19">
        <f>IF(N760="","",N760*H760)</f>
        <v/>
      </c>
      <c r="P760" s="19">
        <f>IF($E760="","",N(K760)*H760)</f>
        <v/>
      </c>
      <c r="Q760" s="17" t="n"/>
      <c r="R760" s="17">
        <f>IF(N760="","",IF(N760&lt;0,"CONFERIR",IF(N760=0,"ACERTADO",IF(M760="","EM CONSIGNAÇÃO",IF(TODAY()&gt;M760,"ACERTO VENCIDO","EM CONSIGNAÇÃO")))))</f>
        <v/>
      </c>
      <c r="S760" s="17" t="n"/>
    </row>
    <row r="761">
      <c r="A761" s="16" t="n"/>
      <c r="B761" s="17" t="n"/>
      <c r="C761" s="17" t="n"/>
      <c r="D761" s="17" t="n"/>
      <c r="E761" s="17" t="n"/>
      <c r="F761" s="17">
        <f>IF($E761="","",IFERROR(INDEX(Produtos!$B$6:$B$305,MATCH($E761,Produtos!$A$6:$A$305,0)),"Código não cadastrado"))</f>
        <v/>
      </c>
      <c r="G761" s="18" t="n"/>
      <c r="H761" s="19">
        <f>IF($E761="","",IFERROR(INDEX(Produtos!$C$6:$C$305,MATCH($E761,Produtos!$A$6:$A$305,0)),0))</f>
        <v/>
      </c>
      <c r="I761" s="17" t="n"/>
      <c r="J761" s="17">
        <f>IF(OR($E761="",D761=""),"",IF(D761=$C$4,"5917","6917"))</f>
        <v/>
      </c>
      <c r="K761" s="18" t="n"/>
      <c r="L761" s="18" t="n"/>
      <c r="M761" s="16" t="n"/>
      <c r="N761" s="18">
        <f>IF(OR($E761="",G761=""),"",G761-N(K761)-N(L761))</f>
        <v/>
      </c>
      <c r="O761" s="19">
        <f>IF(N761="","",N761*H761)</f>
        <v/>
      </c>
      <c r="P761" s="19">
        <f>IF($E761="","",N(K761)*H761)</f>
        <v/>
      </c>
      <c r="Q761" s="17" t="n"/>
      <c r="R761" s="17">
        <f>IF(N761="","",IF(N761&lt;0,"CONFERIR",IF(N761=0,"ACERTADO",IF(M761="","EM CONSIGNAÇÃO",IF(TODAY()&gt;M761,"ACERTO VENCIDO","EM CONSIGNAÇÃO")))))</f>
        <v/>
      </c>
      <c r="S761" s="17" t="n"/>
    </row>
    <row r="762">
      <c r="A762" s="16" t="n"/>
      <c r="B762" s="17" t="n"/>
      <c r="C762" s="17" t="n"/>
      <c r="D762" s="17" t="n"/>
      <c r="E762" s="17" t="n"/>
      <c r="F762" s="17">
        <f>IF($E762="","",IFERROR(INDEX(Produtos!$B$6:$B$305,MATCH($E762,Produtos!$A$6:$A$305,0)),"Código não cadastrado"))</f>
        <v/>
      </c>
      <c r="G762" s="18" t="n"/>
      <c r="H762" s="19">
        <f>IF($E762="","",IFERROR(INDEX(Produtos!$C$6:$C$305,MATCH($E762,Produtos!$A$6:$A$305,0)),0))</f>
        <v/>
      </c>
      <c r="I762" s="17" t="n"/>
      <c r="J762" s="17">
        <f>IF(OR($E762="",D762=""),"",IF(D762=$C$4,"5917","6917"))</f>
        <v/>
      </c>
      <c r="K762" s="18" t="n"/>
      <c r="L762" s="18" t="n"/>
      <c r="M762" s="16" t="n"/>
      <c r="N762" s="18">
        <f>IF(OR($E762="",G762=""),"",G762-N(K762)-N(L762))</f>
        <v/>
      </c>
      <c r="O762" s="19">
        <f>IF(N762="","",N762*H762)</f>
        <v/>
      </c>
      <c r="P762" s="19">
        <f>IF($E762="","",N(K762)*H762)</f>
        <v/>
      </c>
      <c r="Q762" s="17" t="n"/>
      <c r="R762" s="17">
        <f>IF(N762="","",IF(N762&lt;0,"CONFERIR",IF(N762=0,"ACERTADO",IF(M762="","EM CONSIGNAÇÃO",IF(TODAY()&gt;M762,"ACERTO VENCIDO","EM CONSIGNAÇÃO")))))</f>
        <v/>
      </c>
      <c r="S762" s="17" t="n"/>
    </row>
    <row r="763">
      <c r="A763" s="16" t="n"/>
      <c r="B763" s="17" t="n"/>
      <c r="C763" s="17" t="n"/>
      <c r="D763" s="17" t="n"/>
      <c r="E763" s="17" t="n"/>
      <c r="F763" s="17">
        <f>IF($E763="","",IFERROR(INDEX(Produtos!$B$6:$B$305,MATCH($E763,Produtos!$A$6:$A$305,0)),"Código não cadastrado"))</f>
        <v/>
      </c>
      <c r="G763" s="18" t="n"/>
      <c r="H763" s="19">
        <f>IF($E763="","",IFERROR(INDEX(Produtos!$C$6:$C$305,MATCH($E763,Produtos!$A$6:$A$305,0)),0))</f>
        <v/>
      </c>
      <c r="I763" s="17" t="n"/>
      <c r="J763" s="17">
        <f>IF(OR($E763="",D763=""),"",IF(D763=$C$4,"5917","6917"))</f>
        <v/>
      </c>
      <c r="K763" s="18" t="n"/>
      <c r="L763" s="18" t="n"/>
      <c r="M763" s="16" t="n"/>
      <c r="N763" s="18">
        <f>IF(OR($E763="",G763=""),"",G763-N(K763)-N(L763))</f>
        <v/>
      </c>
      <c r="O763" s="19">
        <f>IF(N763="","",N763*H763)</f>
        <v/>
      </c>
      <c r="P763" s="19">
        <f>IF($E763="","",N(K763)*H763)</f>
        <v/>
      </c>
      <c r="Q763" s="17" t="n"/>
      <c r="R763" s="17">
        <f>IF(N763="","",IF(N763&lt;0,"CONFERIR",IF(N763=0,"ACERTADO",IF(M763="","EM CONSIGNAÇÃO",IF(TODAY()&gt;M763,"ACERTO VENCIDO","EM CONSIGNAÇÃO")))))</f>
        <v/>
      </c>
      <c r="S763" s="17" t="n"/>
    </row>
    <row r="764">
      <c r="A764" s="16" t="n"/>
      <c r="B764" s="17" t="n"/>
      <c r="C764" s="17" t="n"/>
      <c r="D764" s="17" t="n"/>
      <c r="E764" s="17" t="n"/>
      <c r="F764" s="17">
        <f>IF($E764="","",IFERROR(INDEX(Produtos!$B$6:$B$305,MATCH($E764,Produtos!$A$6:$A$305,0)),"Código não cadastrado"))</f>
        <v/>
      </c>
      <c r="G764" s="18" t="n"/>
      <c r="H764" s="19">
        <f>IF($E764="","",IFERROR(INDEX(Produtos!$C$6:$C$305,MATCH($E764,Produtos!$A$6:$A$305,0)),0))</f>
        <v/>
      </c>
      <c r="I764" s="17" t="n"/>
      <c r="J764" s="17">
        <f>IF(OR($E764="",D764=""),"",IF(D764=$C$4,"5917","6917"))</f>
        <v/>
      </c>
      <c r="K764" s="18" t="n"/>
      <c r="L764" s="18" t="n"/>
      <c r="M764" s="16" t="n"/>
      <c r="N764" s="18">
        <f>IF(OR($E764="",G764=""),"",G764-N(K764)-N(L764))</f>
        <v/>
      </c>
      <c r="O764" s="19">
        <f>IF(N764="","",N764*H764)</f>
        <v/>
      </c>
      <c r="P764" s="19">
        <f>IF($E764="","",N(K764)*H764)</f>
        <v/>
      </c>
      <c r="Q764" s="17" t="n"/>
      <c r="R764" s="17">
        <f>IF(N764="","",IF(N764&lt;0,"CONFERIR",IF(N764=0,"ACERTADO",IF(M764="","EM CONSIGNAÇÃO",IF(TODAY()&gt;M764,"ACERTO VENCIDO","EM CONSIGNAÇÃO")))))</f>
        <v/>
      </c>
      <c r="S764" s="17" t="n"/>
    </row>
    <row r="765">
      <c r="A765" s="16" t="n"/>
      <c r="B765" s="17" t="n"/>
      <c r="C765" s="17" t="n"/>
      <c r="D765" s="17" t="n"/>
      <c r="E765" s="17" t="n"/>
      <c r="F765" s="17">
        <f>IF($E765="","",IFERROR(INDEX(Produtos!$B$6:$B$305,MATCH($E765,Produtos!$A$6:$A$305,0)),"Código não cadastrado"))</f>
        <v/>
      </c>
      <c r="G765" s="18" t="n"/>
      <c r="H765" s="19">
        <f>IF($E765="","",IFERROR(INDEX(Produtos!$C$6:$C$305,MATCH($E765,Produtos!$A$6:$A$305,0)),0))</f>
        <v/>
      </c>
      <c r="I765" s="17" t="n"/>
      <c r="J765" s="17">
        <f>IF(OR($E765="",D765=""),"",IF(D765=$C$4,"5917","6917"))</f>
        <v/>
      </c>
      <c r="K765" s="18" t="n"/>
      <c r="L765" s="18" t="n"/>
      <c r="M765" s="16" t="n"/>
      <c r="N765" s="18">
        <f>IF(OR($E765="",G765=""),"",G765-N(K765)-N(L765))</f>
        <v/>
      </c>
      <c r="O765" s="19">
        <f>IF(N765="","",N765*H765)</f>
        <v/>
      </c>
      <c r="P765" s="19">
        <f>IF($E765="","",N(K765)*H765)</f>
        <v/>
      </c>
      <c r="Q765" s="17" t="n"/>
      <c r="R765" s="17">
        <f>IF(N765="","",IF(N765&lt;0,"CONFERIR",IF(N765=0,"ACERTADO",IF(M765="","EM CONSIGNAÇÃO",IF(TODAY()&gt;M765,"ACERTO VENCIDO","EM CONSIGNAÇÃO")))))</f>
        <v/>
      </c>
      <c r="S765" s="17" t="n"/>
    </row>
    <row r="766">
      <c r="A766" s="16" t="n"/>
      <c r="B766" s="17" t="n"/>
      <c r="C766" s="17" t="n"/>
      <c r="D766" s="17" t="n"/>
      <c r="E766" s="17" t="n"/>
      <c r="F766" s="17">
        <f>IF($E766="","",IFERROR(INDEX(Produtos!$B$6:$B$305,MATCH($E766,Produtos!$A$6:$A$305,0)),"Código não cadastrado"))</f>
        <v/>
      </c>
      <c r="G766" s="18" t="n"/>
      <c r="H766" s="19">
        <f>IF($E766="","",IFERROR(INDEX(Produtos!$C$6:$C$305,MATCH($E766,Produtos!$A$6:$A$305,0)),0))</f>
        <v/>
      </c>
      <c r="I766" s="17" t="n"/>
      <c r="J766" s="17">
        <f>IF(OR($E766="",D766=""),"",IF(D766=$C$4,"5917","6917"))</f>
        <v/>
      </c>
      <c r="K766" s="18" t="n"/>
      <c r="L766" s="18" t="n"/>
      <c r="M766" s="16" t="n"/>
      <c r="N766" s="18">
        <f>IF(OR($E766="",G766=""),"",G766-N(K766)-N(L766))</f>
        <v/>
      </c>
      <c r="O766" s="19">
        <f>IF(N766="","",N766*H766)</f>
        <v/>
      </c>
      <c r="P766" s="19">
        <f>IF($E766="","",N(K766)*H766)</f>
        <v/>
      </c>
      <c r="Q766" s="17" t="n"/>
      <c r="R766" s="17">
        <f>IF(N766="","",IF(N766&lt;0,"CONFERIR",IF(N766=0,"ACERTADO",IF(M766="","EM CONSIGNAÇÃO",IF(TODAY()&gt;M766,"ACERTO VENCIDO","EM CONSIGNAÇÃO")))))</f>
        <v/>
      </c>
      <c r="S766" s="17" t="n"/>
    </row>
    <row r="767">
      <c r="A767" s="16" t="n"/>
      <c r="B767" s="17" t="n"/>
      <c r="C767" s="17" t="n"/>
      <c r="D767" s="17" t="n"/>
      <c r="E767" s="17" t="n"/>
      <c r="F767" s="17">
        <f>IF($E767="","",IFERROR(INDEX(Produtos!$B$6:$B$305,MATCH($E767,Produtos!$A$6:$A$305,0)),"Código não cadastrado"))</f>
        <v/>
      </c>
      <c r="G767" s="18" t="n"/>
      <c r="H767" s="19">
        <f>IF($E767="","",IFERROR(INDEX(Produtos!$C$6:$C$305,MATCH($E767,Produtos!$A$6:$A$305,0)),0))</f>
        <v/>
      </c>
      <c r="I767" s="17" t="n"/>
      <c r="J767" s="17">
        <f>IF(OR($E767="",D767=""),"",IF(D767=$C$4,"5917","6917"))</f>
        <v/>
      </c>
      <c r="K767" s="18" t="n"/>
      <c r="L767" s="18" t="n"/>
      <c r="M767" s="16" t="n"/>
      <c r="N767" s="18">
        <f>IF(OR($E767="",G767=""),"",G767-N(K767)-N(L767))</f>
        <v/>
      </c>
      <c r="O767" s="19">
        <f>IF(N767="","",N767*H767)</f>
        <v/>
      </c>
      <c r="P767" s="19">
        <f>IF($E767="","",N(K767)*H767)</f>
        <v/>
      </c>
      <c r="Q767" s="17" t="n"/>
      <c r="R767" s="17">
        <f>IF(N767="","",IF(N767&lt;0,"CONFERIR",IF(N767=0,"ACERTADO",IF(M767="","EM CONSIGNAÇÃO",IF(TODAY()&gt;M767,"ACERTO VENCIDO","EM CONSIGNAÇÃO")))))</f>
        <v/>
      </c>
      <c r="S767" s="17" t="n"/>
    </row>
    <row r="768">
      <c r="A768" s="16" t="n"/>
      <c r="B768" s="17" t="n"/>
      <c r="C768" s="17" t="n"/>
      <c r="D768" s="17" t="n"/>
      <c r="E768" s="17" t="n"/>
      <c r="F768" s="17">
        <f>IF($E768="","",IFERROR(INDEX(Produtos!$B$6:$B$305,MATCH($E768,Produtos!$A$6:$A$305,0)),"Código não cadastrado"))</f>
        <v/>
      </c>
      <c r="G768" s="18" t="n"/>
      <c r="H768" s="19">
        <f>IF($E768="","",IFERROR(INDEX(Produtos!$C$6:$C$305,MATCH($E768,Produtos!$A$6:$A$305,0)),0))</f>
        <v/>
      </c>
      <c r="I768" s="17" t="n"/>
      <c r="J768" s="17">
        <f>IF(OR($E768="",D768=""),"",IF(D768=$C$4,"5917","6917"))</f>
        <v/>
      </c>
      <c r="K768" s="18" t="n"/>
      <c r="L768" s="18" t="n"/>
      <c r="M768" s="16" t="n"/>
      <c r="N768" s="18">
        <f>IF(OR($E768="",G768=""),"",G768-N(K768)-N(L768))</f>
        <v/>
      </c>
      <c r="O768" s="19">
        <f>IF(N768="","",N768*H768)</f>
        <v/>
      </c>
      <c r="P768" s="19">
        <f>IF($E768="","",N(K768)*H768)</f>
        <v/>
      </c>
      <c r="Q768" s="17" t="n"/>
      <c r="R768" s="17">
        <f>IF(N768="","",IF(N768&lt;0,"CONFERIR",IF(N768=0,"ACERTADO",IF(M768="","EM CONSIGNAÇÃO",IF(TODAY()&gt;M768,"ACERTO VENCIDO","EM CONSIGNAÇÃO")))))</f>
        <v/>
      </c>
      <c r="S768" s="17" t="n"/>
    </row>
    <row r="769">
      <c r="A769" s="16" t="n"/>
      <c r="B769" s="17" t="n"/>
      <c r="C769" s="17" t="n"/>
      <c r="D769" s="17" t="n"/>
      <c r="E769" s="17" t="n"/>
      <c r="F769" s="17">
        <f>IF($E769="","",IFERROR(INDEX(Produtos!$B$6:$B$305,MATCH($E769,Produtos!$A$6:$A$305,0)),"Código não cadastrado"))</f>
        <v/>
      </c>
      <c r="G769" s="18" t="n"/>
      <c r="H769" s="19">
        <f>IF($E769="","",IFERROR(INDEX(Produtos!$C$6:$C$305,MATCH($E769,Produtos!$A$6:$A$305,0)),0))</f>
        <v/>
      </c>
      <c r="I769" s="17" t="n"/>
      <c r="J769" s="17">
        <f>IF(OR($E769="",D769=""),"",IF(D769=$C$4,"5917","6917"))</f>
        <v/>
      </c>
      <c r="K769" s="18" t="n"/>
      <c r="L769" s="18" t="n"/>
      <c r="M769" s="16" t="n"/>
      <c r="N769" s="18">
        <f>IF(OR($E769="",G769=""),"",G769-N(K769)-N(L769))</f>
        <v/>
      </c>
      <c r="O769" s="19">
        <f>IF(N769="","",N769*H769)</f>
        <v/>
      </c>
      <c r="P769" s="19">
        <f>IF($E769="","",N(K769)*H769)</f>
        <v/>
      </c>
      <c r="Q769" s="17" t="n"/>
      <c r="R769" s="17">
        <f>IF(N769="","",IF(N769&lt;0,"CONFERIR",IF(N769=0,"ACERTADO",IF(M769="","EM CONSIGNAÇÃO",IF(TODAY()&gt;M769,"ACERTO VENCIDO","EM CONSIGNAÇÃO")))))</f>
        <v/>
      </c>
      <c r="S769" s="17" t="n"/>
    </row>
    <row r="770">
      <c r="A770" s="16" t="n"/>
      <c r="B770" s="17" t="n"/>
      <c r="C770" s="17" t="n"/>
      <c r="D770" s="17" t="n"/>
      <c r="E770" s="17" t="n"/>
      <c r="F770" s="17">
        <f>IF($E770="","",IFERROR(INDEX(Produtos!$B$6:$B$305,MATCH($E770,Produtos!$A$6:$A$305,0)),"Código não cadastrado"))</f>
        <v/>
      </c>
      <c r="G770" s="18" t="n"/>
      <c r="H770" s="19">
        <f>IF($E770="","",IFERROR(INDEX(Produtos!$C$6:$C$305,MATCH($E770,Produtos!$A$6:$A$305,0)),0))</f>
        <v/>
      </c>
      <c r="I770" s="17" t="n"/>
      <c r="J770" s="17">
        <f>IF(OR($E770="",D770=""),"",IF(D770=$C$4,"5917","6917"))</f>
        <v/>
      </c>
      <c r="K770" s="18" t="n"/>
      <c r="L770" s="18" t="n"/>
      <c r="M770" s="16" t="n"/>
      <c r="N770" s="18">
        <f>IF(OR($E770="",G770=""),"",G770-N(K770)-N(L770))</f>
        <v/>
      </c>
      <c r="O770" s="19">
        <f>IF(N770="","",N770*H770)</f>
        <v/>
      </c>
      <c r="P770" s="19">
        <f>IF($E770="","",N(K770)*H770)</f>
        <v/>
      </c>
      <c r="Q770" s="17" t="n"/>
      <c r="R770" s="17">
        <f>IF(N770="","",IF(N770&lt;0,"CONFERIR",IF(N770=0,"ACERTADO",IF(M770="","EM CONSIGNAÇÃO",IF(TODAY()&gt;M770,"ACERTO VENCIDO","EM CONSIGNAÇÃO")))))</f>
        <v/>
      </c>
      <c r="S770" s="17" t="n"/>
    </row>
    <row r="771">
      <c r="A771" s="16" t="n"/>
      <c r="B771" s="17" t="n"/>
      <c r="C771" s="17" t="n"/>
      <c r="D771" s="17" t="n"/>
      <c r="E771" s="17" t="n"/>
      <c r="F771" s="17">
        <f>IF($E771="","",IFERROR(INDEX(Produtos!$B$6:$B$305,MATCH($E771,Produtos!$A$6:$A$305,0)),"Código não cadastrado"))</f>
        <v/>
      </c>
      <c r="G771" s="18" t="n"/>
      <c r="H771" s="19">
        <f>IF($E771="","",IFERROR(INDEX(Produtos!$C$6:$C$305,MATCH($E771,Produtos!$A$6:$A$305,0)),0))</f>
        <v/>
      </c>
      <c r="I771" s="17" t="n"/>
      <c r="J771" s="17">
        <f>IF(OR($E771="",D771=""),"",IF(D771=$C$4,"5917","6917"))</f>
        <v/>
      </c>
      <c r="K771" s="18" t="n"/>
      <c r="L771" s="18" t="n"/>
      <c r="M771" s="16" t="n"/>
      <c r="N771" s="18">
        <f>IF(OR($E771="",G771=""),"",G771-N(K771)-N(L771))</f>
        <v/>
      </c>
      <c r="O771" s="19">
        <f>IF(N771="","",N771*H771)</f>
        <v/>
      </c>
      <c r="P771" s="19">
        <f>IF($E771="","",N(K771)*H771)</f>
        <v/>
      </c>
      <c r="Q771" s="17" t="n"/>
      <c r="R771" s="17">
        <f>IF(N771="","",IF(N771&lt;0,"CONFERIR",IF(N771=0,"ACERTADO",IF(M771="","EM CONSIGNAÇÃO",IF(TODAY()&gt;M771,"ACERTO VENCIDO","EM CONSIGNAÇÃO")))))</f>
        <v/>
      </c>
      <c r="S771" s="17" t="n"/>
    </row>
    <row r="772">
      <c r="A772" s="16" t="n"/>
      <c r="B772" s="17" t="n"/>
      <c r="C772" s="17" t="n"/>
      <c r="D772" s="17" t="n"/>
      <c r="E772" s="17" t="n"/>
      <c r="F772" s="17">
        <f>IF($E772="","",IFERROR(INDEX(Produtos!$B$6:$B$305,MATCH($E772,Produtos!$A$6:$A$305,0)),"Código não cadastrado"))</f>
        <v/>
      </c>
      <c r="G772" s="18" t="n"/>
      <c r="H772" s="19">
        <f>IF($E772="","",IFERROR(INDEX(Produtos!$C$6:$C$305,MATCH($E772,Produtos!$A$6:$A$305,0)),0))</f>
        <v/>
      </c>
      <c r="I772" s="17" t="n"/>
      <c r="J772" s="17">
        <f>IF(OR($E772="",D772=""),"",IF(D772=$C$4,"5917","6917"))</f>
        <v/>
      </c>
      <c r="K772" s="18" t="n"/>
      <c r="L772" s="18" t="n"/>
      <c r="M772" s="16" t="n"/>
      <c r="N772" s="18">
        <f>IF(OR($E772="",G772=""),"",G772-N(K772)-N(L772))</f>
        <v/>
      </c>
      <c r="O772" s="19">
        <f>IF(N772="","",N772*H772)</f>
        <v/>
      </c>
      <c r="P772" s="19">
        <f>IF($E772="","",N(K772)*H772)</f>
        <v/>
      </c>
      <c r="Q772" s="17" t="n"/>
      <c r="R772" s="17">
        <f>IF(N772="","",IF(N772&lt;0,"CONFERIR",IF(N772=0,"ACERTADO",IF(M772="","EM CONSIGNAÇÃO",IF(TODAY()&gt;M772,"ACERTO VENCIDO","EM CONSIGNAÇÃO")))))</f>
        <v/>
      </c>
      <c r="S772" s="17" t="n"/>
    </row>
    <row r="773">
      <c r="A773" s="16" t="n"/>
      <c r="B773" s="17" t="n"/>
      <c r="C773" s="17" t="n"/>
      <c r="D773" s="17" t="n"/>
      <c r="E773" s="17" t="n"/>
      <c r="F773" s="17">
        <f>IF($E773="","",IFERROR(INDEX(Produtos!$B$6:$B$305,MATCH($E773,Produtos!$A$6:$A$305,0)),"Código não cadastrado"))</f>
        <v/>
      </c>
      <c r="G773" s="18" t="n"/>
      <c r="H773" s="19">
        <f>IF($E773="","",IFERROR(INDEX(Produtos!$C$6:$C$305,MATCH($E773,Produtos!$A$6:$A$305,0)),0))</f>
        <v/>
      </c>
      <c r="I773" s="17" t="n"/>
      <c r="J773" s="17">
        <f>IF(OR($E773="",D773=""),"",IF(D773=$C$4,"5917","6917"))</f>
        <v/>
      </c>
      <c r="K773" s="18" t="n"/>
      <c r="L773" s="18" t="n"/>
      <c r="M773" s="16" t="n"/>
      <c r="N773" s="18">
        <f>IF(OR($E773="",G773=""),"",G773-N(K773)-N(L773))</f>
        <v/>
      </c>
      <c r="O773" s="19">
        <f>IF(N773="","",N773*H773)</f>
        <v/>
      </c>
      <c r="P773" s="19">
        <f>IF($E773="","",N(K773)*H773)</f>
        <v/>
      </c>
      <c r="Q773" s="17" t="n"/>
      <c r="R773" s="17">
        <f>IF(N773="","",IF(N773&lt;0,"CONFERIR",IF(N773=0,"ACERTADO",IF(M773="","EM CONSIGNAÇÃO",IF(TODAY()&gt;M773,"ACERTO VENCIDO","EM CONSIGNAÇÃO")))))</f>
        <v/>
      </c>
      <c r="S773" s="17" t="n"/>
    </row>
    <row r="774">
      <c r="A774" s="16" t="n"/>
      <c r="B774" s="17" t="n"/>
      <c r="C774" s="17" t="n"/>
      <c r="D774" s="17" t="n"/>
      <c r="E774" s="17" t="n"/>
      <c r="F774" s="17">
        <f>IF($E774="","",IFERROR(INDEX(Produtos!$B$6:$B$305,MATCH($E774,Produtos!$A$6:$A$305,0)),"Código não cadastrado"))</f>
        <v/>
      </c>
      <c r="G774" s="18" t="n"/>
      <c r="H774" s="19">
        <f>IF($E774="","",IFERROR(INDEX(Produtos!$C$6:$C$305,MATCH($E774,Produtos!$A$6:$A$305,0)),0))</f>
        <v/>
      </c>
      <c r="I774" s="17" t="n"/>
      <c r="J774" s="17">
        <f>IF(OR($E774="",D774=""),"",IF(D774=$C$4,"5917","6917"))</f>
        <v/>
      </c>
      <c r="K774" s="18" t="n"/>
      <c r="L774" s="18" t="n"/>
      <c r="M774" s="16" t="n"/>
      <c r="N774" s="18">
        <f>IF(OR($E774="",G774=""),"",G774-N(K774)-N(L774))</f>
        <v/>
      </c>
      <c r="O774" s="19">
        <f>IF(N774="","",N774*H774)</f>
        <v/>
      </c>
      <c r="P774" s="19">
        <f>IF($E774="","",N(K774)*H774)</f>
        <v/>
      </c>
      <c r="Q774" s="17" t="n"/>
      <c r="R774" s="17">
        <f>IF(N774="","",IF(N774&lt;0,"CONFERIR",IF(N774=0,"ACERTADO",IF(M774="","EM CONSIGNAÇÃO",IF(TODAY()&gt;M774,"ACERTO VENCIDO","EM CONSIGNAÇÃO")))))</f>
        <v/>
      </c>
      <c r="S774" s="17" t="n"/>
    </row>
    <row r="775">
      <c r="A775" s="16" t="n"/>
      <c r="B775" s="17" t="n"/>
      <c r="C775" s="17" t="n"/>
      <c r="D775" s="17" t="n"/>
      <c r="E775" s="17" t="n"/>
      <c r="F775" s="17">
        <f>IF($E775="","",IFERROR(INDEX(Produtos!$B$6:$B$305,MATCH($E775,Produtos!$A$6:$A$305,0)),"Código não cadastrado"))</f>
        <v/>
      </c>
      <c r="G775" s="18" t="n"/>
      <c r="H775" s="19">
        <f>IF($E775="","",IFERROR(INDEX(Produtos!$C$6:$C$305,MATCH($E775,Produtos!$A$6:$A$305,0)),0))</f>
        <v/>
      </c>
      <c r="I775" s="17" t="n"/>
      <c r="J775" s="17">
        <f>IF(OR($E775="",D775=""),"",IF(D775=$C$4,"5917","6917"))</f>
        <v/>
      </c>
      <c r="K775" s="18" t="n"/>
      <c r="L775" s="18" t="n"/>
      <c r="M775" s="16" t="n"/>
      <c r="N775" s="18">
        <f>IF(OR($E775="",G775=""),"",G775-N(K775)-N(L775))</f>
        <v/>
      </c>
      <c r="O775" s="19">
        <f>IF(N775="","",N775*H775)</f>
        <v/>
      </c>
      <c r="P775" s="19">
        <f>IF($E775="","",N(K775)*H775)</f>
        <v/>
      </c>
      <c r="Q775" s="17" t="n"/>
      <c r="R775" s="17">
        <f>IF(N775="","",IF(N775&lt;0,"CONFERIR",IF(N775=0,"ACERTADO",IF(M775="","EM CONSIGNAÇÃO",IF(TODAY()&gt;M775,"ACERTO VENCIDO","EM CONSIGNAÇÃO")))))</f>
        <v/>
      </c>
      <c r="S775" s="17" t="n"/>
    </row>
    <row r="776">
      <c r="A776" s="16" t="n"/>
      <c r="B776" s="17" t="n"/>
      <c r="C776" s="17" t="n"/>
      <c r="D776" s="17" t="n"/>
      <c r="E776" s="17" t="n"/>
      <c r="F776" s="17">
        <f>IF($E776="","",IFERROR(INDEX(Produtos!$B$6:$B$305,MATCH($E776,Produtos!$A$6:$A$305,0)),"Código não cadastrado"))</f>
        <v/>
      </c>
      <c r="G776" s="18" t="n"/>
      <c r="H776" s="19">
        <f>IF($E776="","",IFERROR(INDEX(Produtos!$C$6:$C$305,MATCH($E776,Produtos!$A$6:$A$305,0)),0))</f>
        <v/>
      </c>
      <c r="I776" s="17" t="n"/>
      <c r="J776" s="17">
        <f>IF(OR($E776="",D776=""),"",IF(D776=$C$4,"5917","6917"))</f>
        <v/>
      </c>
      <c r="K776" s="18" t="n"/>
      <c r="L776" s="18" t="n"/>
      <c r="M776" s="16" t="n"/>
      <c r="N776" s="18">
        <f>IF(OR($E776="",G776=""),"",G776-N(K776)-N(L776))</f>
        <v/>
      </c>
      <c r="O776" s="19">
        <f>IF(N776="","",N776*H776)</f>
        <v/>
      </c>
      <c r="P776" s="19">
        <f>IF($E776="","",N(K776)*H776)</f>
        <v/>
      </c>
      <c r="Q776" s="17" t="n"/>
      <c r="R776" s="17">
        <f>IF(N776="","",IF(N776&lt;0,"CONFERIR",IF(N776=0,"ACERTADO",IF(M776="","EM CONSIGNAÇÃO",IF(TODAY()&gt;M776,"ACERTO VENCIDO","EM CONSIGNAÇÃO")))))</f>
        <v/>
      </c>
      <c r="S776" s="17" t="n"/>
    </row>
    <row r="777">
      <c r="A777" s="16" t="n"/>
      <c r="B777" s="17" t="n"/>
      <c r="C777" s="17" t="n"/>
      <c r="D777" s="17" t="n"/>
      <c r="E777" s="17" t="n"/>
      <c r="F777" s="17">
        <f>IF($E777="","",IFERROR(INDEX(Produtos!$B$6:$B$305,MATCH($E777,Produtos!$A$6:$A$305,0)),"Código não cadastrado"))</f>
        <v/>
      </c>
      <c r="G777" s="18" t="n"/>
      <c r="H777" s="19">
        <f>IF($E777="","",IFERROR(INDEX(Produtos!$C$6:$C$305,MATCH($E777,Produtos!$A$6:$A$305,0)),0))</f>
        <v/>
      </c>
      <c r="I777" s="17" t="n"/>
      <c r="J777" s="17">
        <f>IF(OR($E777="",D777=""),"",IF(D777=$C$4,"5917","6917"))</f>
        <v/>
      </c>
      <c r="K777" s="18" t="n"/>
      <c r="L777" s="18" t="n"/>
      <c r="M777" s="16" t="n"/>
      <c r="N777" s="18">
        <f>IF(OR($E777="",G777=""),"",G777-N(K777)-N(L777))</f>
        <v/>
      </c>
      <c r="O777" s="19">
        <f>IF(N777="","",N777*H777)</f>
        <v/>
      </c>
      <c r="P777" s="19">
        <f>IF($E777="","",N(K777)*H777)</f>
        <v/>
      </c>
      <c r="Q777" s="17" t="n"/>
      <c r="R777" s="17">
        <f>IF(N777="","",IF(N777&lt;0,"CONFERIR",IF(N777=0,"ACERTADO",IF(M777="","EM CONSIGNAÇÃO",IF(TODAY()&gt;M777,"ACERTO VENCIDO","EM CONSIGNAÇÃO")))))</f>
        <v/>
      </c>
      <c r="S777" s="17" t="n"/>
    </row>
    <row r="778">
      <c r="A778" s="16" t="n"/>
      <c r="B778" s="17" t="n"/>
      <c r="C778" s="17" t="n"/>
      <c r="D778" s="17" t="n"/>
      <c r="E778" s="17" t="n"/>
      <c r="F778" s="17">
        <f>IF($E778="","",IFERROR(INDEX(Produtos!$B$6:$B$305,MATCH($E778,Produtos!$A$6:$A$305,0)),"Código não cadastrado"))</f>
        <v/>
      </c>
      <c r="G778" s="18" t="n"/>
      <c r="H778" s="19">
        <f>IF($E778="","",IFERROR(INDEX(Produtos!$C$6:$C$305,MATCH($E778,Produtos!$A$6:$A$305,0)),0))</f>
        <v/>
      </c>
      <c r="I778" s="17" t="n"/>
      <c r="J778" s="17">
        <f>IF(OR($E778="",D778=""),"",IF(D778=$C$4,"5917","6917"))</f>
        <v/>
      </c>
      <c r="K778" s="18" t="n"/>
      <c r="L778" s="18" t="n"/>
      <c r="M778" s="16" t="n"/>
      <c r="N778" s="18">
        <f>IF(OR($E778="",G778=""),"",G778-N(K778)-N(L778))</f>
        <v/>
      </c>
      <c r="O778" s="19">
        <f>IF(N778="","",N778*H778)</f>
        <v/>
      </c>
      <c r="P778" s="19">
        <f>IF($E778="","",N(K778)*H778)</f>
        <v/>
      </c>
      <c r="Q778" s="17" t="n"/>
      <c r="R778" s="17">
        <f>IF(N778="","",IF(N778&lt;0,"CONFERIR",IF(N778=0,"ACERTADO",IF(M778="","EM CONSIGNAÇÃO",IF(TODAY()&gt;M778,"ACERTO VENCIDO","EM CONSIGNAÇÃO")))))</f>
        <v/>
      </c>
      <c r="S778" s="17" t="n"/>
    </row>
    <row r="779">
      <c r="A779" s="16" t="n"/>
      <c r="B779" s="17" t="n"/>
      <c r="C779" s="17" t="n"/>
      <c r="D779" s="17" t="n"/>
      <c r="E779" s="17" t="n"/>
      <c r="F779" s="17">
        <f>IF($E779="","",IFERROR(INDEX(Produtos!$B$6:$B$305,MATCH($E779,Produtos!$A$6:$A$305,0)),"Código não cadastrado"))</f>
        <v/>
      </c>
      <c r="G779" s="18" t="n"/>
      <c r="H779" s="19">
        <f>IF($E779="","",IFERROR(INDEX(Produtos!$C$6:$C$305,MATCH($E779,Produtos!$A$6:$A$305,0)),0))</f>
        <v/>
      </c>
      <c r="I779" s="17" t="n"/>
      <c r="J779" s="17">
        <f>IF(OR($E779="",D779=""),"",IF(D779=$C$4,"5917","6917"))</f>
        <v/>
      </c>
      <c r="K779" s="18" t="n"/>
      <c r="L779" s="18" t="n"/>
      <c r="M779" s="16" t="n"/>
      <c r="N779" s="18">
        <f>IF(OR($E779="",G779=""),"",G779-N(K779)-N(L779))</f>
        <v/>
      </c>
      <c r="O779" s="19">
        <f>IF(N779="","",N779*H779)</f>
        <v/>
      </c>
      <c r="P779" s="19">
        <f>IF($E779="","",N(K779)*H779)</f>
        <v/>
      </c>
      <c r="Q779" s="17" t="n"/>
      <c r="R779" s="17">
        <f>IF(N779="","",IF(N779&lt;0,"CONFERIR",IF(N779=0,"ACERTADO",IF(M779="","EM CONSIGNAÇÃO",IF(TODAY()&gt;M779,"ACERTO VENCIDO","EM CONSIGNAÇÃO")))))</f>
        <v/>
      </c>
      <c r="S779" s="17" t="n"/>
    </row>
    <row r="780">
      <c r="A780" s="16" t="n"/>
      <c r="B780" s="17" t="n"/>
      <c r="C780" s="17" t="n"/>
      <c r="D780" s="17" t="n"/>
      <c r="E780" s="17" t="n"/>
      <c r="F780" s="17">
        <f>IF($E780="","",IFERROR(INDEX(Produtos!$B$6:$B$305,MATCH($E780,Produtos!$A$6:$A$305,0)),"Código não cadastrado"))</f>
        <v/>
      </c>
      <c r="G780" s="18" t="n"/>
      <c r="H780" s="19">
        <f>IF($E780="","",IFERROR(INDEX(Produtos!$C$6:$C$305,MATCH($E780,Produtos!$A$6:$A$305,0)),0))</f>
        <v/>
      </c>
      <c r="I780" s="17" t="n"/>
      <c r="J780" s="17">
        <f>IF(OR($E780="",D780=""),"",IF(D780=$C$4,"5917","6917"))</f>
        <v/>
      </c>
      <c r="K780" s="18" t="n"/>
      <c r="L780" s="18" t="n"/>
      <c r="M780" s="16" t="n"/>
      <c r="N780" s="18">
        <f>IF(OR($E780="",G780=""),"",G780-N(K780)-N(L780))</f>
        <v/>
      </c>
      <c r="O780" s="19">
        <f>IF(N780="","",N780*H780)</f>
        <v/>
      </c>
      <c r="P780" s="19">
        <f>IF($E780="","",N(K780)*H780)</f>
        <v/>
      </c>
      <c r="Q780" s="17" t="n"/>
      <c r="R780" s="17">
        <f>IF(N780="","",IF(N780&lt;0,"CONFERIR",IF(N780=0,"ACERTADO",IF(M780="","EM CONSIGNAÇÃO",IF(TODAY()&gt;M780,"ACERTO VENCIDO","EM CONSIGNAÇÃO")))))</f>
        <v/>
      </c>
      <c r="S780" s="17" t="n"/>
    </row>
    <row r="781">
      <c r="A781" s="16" t="n"/>
      <c r="B781" s="17" t="n"/>
      <c r="C781" s="17" t="n"/>
      <c r="D781" s="17" t="n"/>
      <c r="E781" s="17" t="n"/>
      <c r="F781" s="17">
        <f>IF($E781="","",IFERROR(INDEX(Produtos!$B$6:$B$305,MATCH($E781,Produtos!$A$6:$A$305,0)),"Código não cadastrado"))</f>
        <v/>
      </c>
      <c r="G781" s="18" t="n"/>
      <c r="H781" s="19">
        <f>IF($E781="","",IFERROR(INDEX(Produtos!$C$6:$C$305,MATCH($E781,Produtos!$A$6:$A$305,0)),0))</f>
        <v/>
      </c>
      <c r="I781" s="17" t="n"/>
      <c r="J781" s="17">
        <f>IF(OR($E781="",D781=""),"",IF(D781=$C$4,"5917","6917"))</f>
        <v/>
      </c>
      <c r="K781" s="18" t="n"/>
      <c r="L781" s="18" t="n"/>
      <c r="M781" s="16" t="n"/>
      <c r="N781" s="18">
        <f>IF(OR($E781="",G781=""),"",G781-N(K781)-N(L781))</f>
        <v/>
      </c>
      <c r="O781" s="19">
        <f>IF(N781="","",N781*H781)</f>
        <v/>
      </c>
      <c r="P781" s="19">
        <f>IF($E781="","",N(K781)*H781)</f>
        <v/>
      </c>
      <c r="Q781" s="17" t="n"/>
      <c r="R781" s="17">
        <f>IF(N781="","",IF(N781&lt;0,"CONFERIR",IF(N781=0,"ACERTADO",IF(M781="","EM CONSIGNAÇÃO",IF(TODAY()&gt;M781,"ACERTO VENCIDO","EM CONSIGNAÇÃO")))))</f>
        <v/>
      </c>
      <c r="S781" s="17" t="n"/>
    </row>
    <row r="782">
      <c r="A782" s="16" t="n"/>
      <c r="B782" s="17" t="n"/>
      <c r="C782" s="17" t="n"/>
      <c r="D782" s="17" t="n"/>
      <c r="E782" s="17" t="n"/>
      <c r="F782" s="17">
        <f>IF($E782="","",IFERROR(INDEX(Produtos!$B$6:$B$305,MATCH($E782,Produtos!$A$6:$A$305,0)),"Código não cadastrado"))</f>
        <v/>
      </c>
      <c r="G782" s="18" t="n"/>
      <c r="H782" s="19">
        <f>IF($E782="","",IFERROR(INDEX(Produtos!$C$6:$C$305,MATCH($E782,Produtos!$A$6:$A$305,0)),0))</f>
        <v/>
      </c>
      <c r="I782" s="17" t="n"/>
      <c r="J782" s="17">
        <f>IF(OR($E782="",D782=""),"",IF(D782=$C$4,"5917","6917"))</f>
        <v/>
      </c>
      <c r="K782" s="18" t="n"/>
      <c r="L782" s="18" t="n"/>
      <c r="M782" s="16" t="n"/>
      <c r="N782" s="18">
        <f>IF(OR($E782="",G782=""),"",G782-N(K782)-N(L782))</f>
        <v/>
      </c>
      <c r="O782" s="19">
        <f>IF(N782="","",N782*H782)</f>
        <v/>
      </c>
      <c r="P782" s="19">
        <f>IF($E782="","",N(K782)*H782)</f>
        <v/>
      </c>
      <c r="Q782" s="17" t="n"/>
      <c r="R782" s="17">
        <f>IF(N782="","",IF(N782&lt;0,"CONFERIR",IF(N782=0,"ACERTADO",IF(M782="","EM CONSIGNAÇÃO",IF(TODAY()&gt;M782,"ACERTO VENCIDO","EM CONSIGNAÇÃO")))))</f>
        <v/>
      </c>
      <c r="S782" s="17" t="n"/>
    </row>
    <row r="783">
      <c r="A783" s="16" t="n"/>
      <c r="B783" s="17" t="n"/>
      <c r="C783" s="17" t="n"/>
      <c r="D783" s="17" t="n"/>
      <c r="E783" s="17" t="n"/>
      <c r="F783" s="17">
        <f>IF($E783="","",IFERROR(INDEX(Produtos!$B$6:$B$305,MATCH($E783,Produtos!$A$6:$A$305,0)),"Código não cadastrado"))</f>
        <v/>
      </c>
      <c r="G783" s="18" t="n"/>
      <c r="H783" s="19">
        <f>IF($E783="","",IFERROR(INDEX(Produtos!$C$6:$C$305,MATCH($E783,Produtos!$A$6:$A$305,0)),0))</f>
        <v/>
      </c>
      <c r="I783" s="17" t="n"/>
      <c r="J783" s="17">
        <f>IF(OR($E783="",D783=""),"",IF(D783=$C$4,"5917","6917"))</f>
        <v/>
      </c>
      <c r="K783" s="18" t="n"/>
      <c r="L783" s="18" t="n"/>
      <c r="M783" s="16" t="n"/>
      <c r="N783" s="18">
        <f>IF(OR($E783="",G783=""),"",G783-N(K783)-N(L783))</f>
        <v/>
      </c>
      <c r="O783" s="19">
        <f>IF(N783="","",N783*H783)</f>
        <v/>
      </c>
      <c r="P783" s="19">
        <f>IF($E783="","",N(K783)*H783)</f>
        <v/>
      </c>
      <c r="Q783" s="17" t="n"/>
      <c r="R783" s="17">
        <f>IF(N783="","",IF(N783&lt;0,"CONFERIR",IF(N783=0,"ACERTADO",IF(M783="","EM CONSIGNAÇÃO",IF(TODAY()&gt;M783,"ACERTO VENCIDO","EM CONSIGNAÇÃO")))))</f>
        <v/>
      </c>
      <c r="S783" s="17" t="n"/>
    </row>
    <row r="784">
      <c r="A784" s="16" t="n"/>
      <c r="B784" s="17" t="n"/>
      <c r="C784" s="17" t="n"/>
      <c r="D784" s="17" t="n"/>
      <c r="E784" s="17" t="n"/>
      <c r="F784" s="17">
        <f>IF($E784="","",IFERROR(INDEX(Produtos!$B$6:$B$305,MATCH($E784,Produtos!$A$6:$A$305,0)),"Código não cadastrado"))</f>
        <v/>
      </c>
      <c r="G784" s="18" t="n"/>
      <c r="H784" s="19">
        <f>IF($E784="","",IFERROR(INDEX(Produtos!$C$6:$C$305,MATCH($E784,Produtos!$A$6:$A$305,0)),0))</f>
        <v/>
      </c>
      <c r="I784" s="17" t="n"/>
      <c r="J784" s="17">
        <f>IF(OR($E784="",D784=""),"",IF(D784=$C$4,"5917","6917"))</f>
        <v/>
      </c>
      <c r="K784" s="18" t="n"/>
      <c r="L784" s="18" t="n"/>
      <c r="M784" s="16" t="n"/>
      <c r="N784" s="18">
        <f>IF(OR($E784="",G784=""),"",G784-N(K784)-N(L784))</f>
        <v/>
      </c>
      <c r="O784" s="19">
        <f>IF(N784="","",N784*H784)</f>
        <v/>
      </c>
      <c r="P784" s="19">
        <f>IF($E784="","",N(K784)*H784)</f>
        <v/>
      </c>
      <c r="Q784" s="17" t="n"/>
      <c r="R784" s="17">
        <f>IF(N784="","",IF(N784&lt;0,"CONFERIR",IF(N784=0,"ACERTADO",IF(M784="","EM CONSIGNAÇÃO",IF(TODAY()&gt;M784,"ACERTO VENCIDO","EM CONSIGNAÇÃO")))))</f>
        <v/>
      </c>
      <c r="S784" s="17" t="n"/>
    </row>
    <row r="785">
      <c r="A785" s="16" t="n"/>
      <c r="B785" s="17" t="n"/>
      <c r="C785" s="17" t="n"/>
      <c r="D785" s="17" t="n"/>
      <c r="E785" s="17" t="n"/>
      <c r="F785" s="17">
        <f>IF($E785="","",IFERROR(INDEX(Produtos!$B$6:$B$305,MATCH($E785,Produtos!$A$6:$A$305,0)),"Código não cadastrado"))</f>
        <v/>
      </c>
      <c r="G785" s="18" t="n"/>
      <c r="H785" s="19">
        <f>IF($E785="","",IFERROR(INDEX(Produtos!$C$6:$C$305,MATCH($E785,Produtos!$A$6:$A$305,0)),0))</f>
        <v/>
      </c>
      <c r="I785" s="17" t="n"/>
      <c r="J785" s="17">
        <f>IF(OR($E785="",D785=""),"",IF(D785=$C$4,"5917","6917"))</f>
        <v/>
      </c>
      <c r="K785" s="18" t="n"/>
      <c r="L785" s="18" t="n"/>
      <c r="M785" s="16" t="n"/>
      <c r="N785" s="18">
        <f>IF(OR($E785="",G785=""),"",G785-N(K785)-N(L785))</f>
        <v/>
      </c>
      <c r="O785" s="19">
        <f>IF(N785="","",N785*H785)</f>
        <v/>
      </c>
      <c r="P785" s="19">
        <f>IF($E785="","",N(K785)*H785)</f>
        <v/>
      </c>
      <c r="Q785" s="17" t="n"/>
      <c r="R785" s="17">
        <f>IF(N785="","",IF(N785&lt;0,"CONFERIR",IF(N785=0,"ACERTADO",IF(M785="","EM CONSIGNAÇÃO",IF(TODAY()&gt;M785,"ACERTO VENCIDO","EM CONSIGNAÇÃO")))))</f>
        <v/>
      </c>
      <c r="S785" s="17" t="n"/>
    </row>
    <row r="786">
      <c r="A786" s="16" t="n"/>
      <c r="B786" s="17" t="n"/>
      <c r="C786" s="17" t="n"/>
      <c r="D786" s="17" t="n"/>
      <c r="E786" s="17" t="n"/>
      <c r="F786" s="17">
        <f>IF($E786="","",IFERROR(INDEX(Produtos!$B$6:$B$305,MATCH($E786,Produtos!$A$6:$A$305,0)),"Código não cadastrado"))</f>
        <v/>
      </c>
      <c r="G786" s="18" t="n"/>
      <c r="H786" s="19">
        <f>IF($E786="","",IFERROR(INDEX(Produtos!$C$6:$C$305,MATCH($E786,Produtos!$A$6:$A$305,0)),0))</f>
        <v/>
      </c>
      <c r="I786" s="17" t="n"/>
      <c r="J786" s="17">
        <f>IF(OR($E786="",D786=""),"",IF(D786=$C$4,"5917","6917"))</f>
        <v/>
      </c>
      <c r="K786" s="18" t="n"/>
      <c r="L786" s="18" t="n"/>
      <c r="M786" s="16" t="n"/>
      <c r="N786" s="18">
        <f>IF(OR($E786="",G786=""),"",G786-N(K786)-N(L786))</f>
        <v/>
      </c>
      <c r="O786" s="19">
        <f>IF(N786="","",N786*H786)</f>
        <v/>
      </c>
      <c r="P786" s="19">
        <f>IF($E786="","",N(K786)*H786)</f>
        <v/>
      </c>
      <c r="Q786" s="17" t="n"/>
      <c r="R786" s="17">
        <f>IF(N786="","",IF(N786&lt;0,"CONFERIR",IF(N786=0,"ACERTADO",IF(M786="","EM CONSIGNAÇÃO",IF(TODAY()&gt;M786,"ACERTO VENCIDO","EM CONSIGNAÇÃO")))))</f>
        <v/>
      </c>
      <c r="S786" s="17" t="n"/>
    </row>
    <row r="787">
      <c r="A787" s="16" t="n"/>
      <c r="B787" s="17" t="n"/>
      <c r="C787" s="17" t="n"/>
      <c r="D787" s="17" t="n"/>
      <c r="E787" s="17" t="n"/>
      <c r="F787" s="17">
        <f>IF($E787="","",IFERROR(INDEX(Produtos!$B$6:$B$305,MATCH($E787,Produtos!$A$6:$A$305,0)),"Código não cadastrado"))</f>
        <v/>
      </c>
      <c r="G787" s="18" t="n"/>
      <c r="H787" s="19">
        <f>IF($E787="","",IFERROR(INDEX(Produtos!$C$6:$C$305,MATCH($E787,Produtos!$A$6:$A$305,0)),0))</f>
        <v/>
      </c>
      <c r="I787" s="17" t="n"/>
      <c r="J787" s="17">
        <f>IF(OR($E787="",D787=""),"",IF(D787=$C$4,"5917","6917"))</f>
        <v/>
      </c>
      <c r="K787" s="18" t="n"/>
      <c r="L787" s="18" t="n"/>
      <c r="M787" s="16" t="n"/>
      <c r="N787" s="18">
        <f>IF(OR($E787="",G787=""),"",G787-N(K787)-N(L787))</f>
        <v/>
      </c>
      <c r="O787" s="19">
        <f>IF(N787="","",N787*H787)</f>
        <v/>
      </c>
      <c r="P787" s="19">
        <f>IF($E787="","",N(K787)*H787)</f>
        <v/>
      </c>
      <c r="Q787" s="17" t="n"/>
      <c r="R787" s="17">
        <f>IF(N787="","",IF(N787&lt;0,"CONFERIR",IF(N787=0,"ACERTADO",IF(M787="","EM CONSIGNAÇÃO",IF(TODAY()&gt;M787,"ACERTO VENCIDO","EM CONSIGNAÇÃO")))))</f>
        <v/>
      </c>
      <c r="S787" s="17" t="n"/>
    </row>
    <row r="788">
      <c r="A788" s="16" t="n"/>
      <c r="B788" s="17" t="n"/>
      <c r="C788" s="17" t="n"/>
      <c r="D788" s="17" t="n"/>
      <c r="E788" s="17" t="n"/>
      <c r="F788" s="17">
        <f>IF($E788="","",IFERROR(INDEX(Produtos!$B$6:$B$305,MATCH($E788,Produtos!$A$6:$A$305,0)),"Código não cadastrado"))</f>
        <v/>
      </c>
      <c r="G788" s="18" t="n"/>
      <c r="H788" s="19">
        <f>IF($E788="","",IFERROR(INDEX(Produtos!$C$6:$C$305,MATCH($E788,Produtos!$A$6:$A$305,0)),0))</f>
        <v/>
      </c>
      <c r="I788" s="17" t="n"/>
      <c r="J788" s="17">
        <f>IF(OR($E788="",D788=""),"",IF(D788=$C$4,"5917","6917"))</f>
        <v/>
      </c>
      <c r="K788" s="18" t="n"/>
      <c r="L788" s="18" t="n"/>
      <c r="M788" s="16" t="n"/>
      <c r="N788" s="18">
        <f>IF(OR($E788="",G788=""),"",G788-N(K788)-N(L788))</f>
        <v/>
      </c>
      <c r="O788" s="19">
        <f>IF(N788="","",N788*H788)</f>
        <v/>
      </c>
      <c r="P788" s="19">
        <f>IF($E788="","",N(K788)*H788)</f>
        <v/>
      </c>
      <c r="Q788" s="17" t="n"/>
      <c r="R788" s="17">
        <f>IF(N788="","",IF(N788&lt;0,"CONFERIR",IF(N788=0,"ACERTADO",IF(M788="","EM CONSIGNAÇÃO",IF(TODAY()&gt;M788,"ACERTO VENCIDO","EM CONSIGNAÇÃO")))))</f>
        <v/>
      </c>
      <c r="S788" s="17" t="n"/>
    </row>
    <row r="789">
      <c r="A789" s="16" t="n"/>
      <c r="B789" s="17" t="n"/>
      <c r="C789" s="17" t="n"/>
      <c r="D789" s="17" t="n"/>
      <c r="E789" s="17" t="n"/>
      <c r="F789" s="17">
        <f>IF($E789="","",IFERROR(INDEX(Produtos!$B$6:$B$305,MATCH($E789,Produtos!$A$6:$A$305,0)),"Código não cadastrado"))</f>
        <v/>
      </c>
      <c r="G789" s="18" t="n"/>
      <c r="H789" s="19">
        <f>IF($E789="","",IFERROR(INDEX(Produtos!$C$6:$C$305,MATCH($E789,Produtos!$A$6:$A$305,0)),0))</f>
        <v/>
      </c>
      <c r="I789" s="17" t="n"/>
      <c r="J789" s="17">
        <f>IF(OR($E789="",D789=""),"",IF(D789=$C$4,"5917","6917"))</f>
        <v/>
      </c>
      <c r="K789" s="18" t="n"/>
      <c r="L789" s="18" t="n"/>
      <c r="M789" s="16" t="n"/>
      <c r="N789" s="18">
        <f>IF(OR($E789="",G789=""),"",G789-N(K789)-N(L789))</f>
        <v/>
      </c>
      <c r="O789" s="19">
        <f>IF(N789="","",N789*H789)</f>
        <v/>
      </c>
      <c r="P789" s="19">
        <f>IF($E789="","",N(K789)*H789)</f>
        <v/>
      </c>
      <c r="Q789" s="17" t="n"/>
      <c r="R789" s="17">
        <f>IF(N789="","",IF(N789&lt;0,"CONFERIR",IF(N789=0,"ACERTADO",IF(M789="","EM CONSIGNAÇÃO",IF(TODAY()&gt;M789,"ACERTO VENCIDO","EM CONSIGNAÇÃO")))))</f>
        <v/>
      </c>
      <c r="S789" s="17" t="n"/>
    </row>
    <row r="790">
      <c r="A790" s="16" t="n"/>
      <c r="B790" s="17" t="n"/>
      <c r="C790" s="17" t="n"/>
      <c r="D790" s="17" t="n"/>
      <c r="E790" s="17" t="n"/>
      <c r="F790" s="17">
        <f>IF($E790="","",IFERROR(INDEX(Produtos!$B$6:$B$305,MATCH($E790,Produtos!$A$6:$A$305,0)),"Código não cadastrado"))</f>
        <v/>
      </c>
      <c r="G790" s="18" t="n"/>
      <c r="H790" s="19">
        <f>IF($E790="","",IFERROR(INDEX(Produtos!$C$6:$C$305,MATCH($E790,Produtos!$A$6:$A$305,0)),0))</f>
        <v/>
      </c>
      <c r="I790" s="17" t="n"/>
      <c r="J790" s="17">
        <f>IF(OR($E790="",D790=""),"",IF(D790=$C$4,"5917","6917"))</f>
        <v/>
      </c>
      <c r="K790" s="18" t="n"/>
      <c r="L790" s="18" t="n"/>
      <c r="M790" s="16" t="n"/>
      <c r="N790" s="18">
        <f>IF(OR($E790="",G790=""),"",G790-N(K790)-N(L790))</f>
        <v/>
      </c>
      <c r="O790" s="19">
        <f>IF(N790="","",N790*H790)</f>
        <v/>
      </c>
      <c r="P790" s="19">
        <f>IF($E790="","",N(K790)*H790)</f>
        <v/>
      </c>
      <c r="Q790" s="17" t="n"/>
      <c r="R790" s="17">
        <f>IF(N790="","",IF(N790&lt;0,"CONFERIR",IF(N790=0,"ACERTADO",IF(M790="","EM CONSIGNAÇÃO",IF(TODAY()&gt;M790,"ACERTO VENCIDO","EM CONSIGNAÇÃO")))))</f>
        <v/>
      </c>
      <c r="S790" s="17" t="n"/>
    </row>
    <row r="791">
      <c r="A791" s="16" t="n"/>
      <c r="B791" s="17" t="n"/>
      <c r="C791" s="17" t="n"/>
      <c r="D791" s="17" t="n"/>
      <c r="E791" s="17" t="n"/>
      <c r="F791" s="17">
        <f>IF($E791="","",IFERROR(INDEX(Produtos!$B$6:$B$305,MATCH($E791,Produtos!$A$6:$A$305,0)),"Código não cadastrado"))</f>
        <v/>
      </c>
      <c r="G791" s="18" t="n"/>
      <c r="H791" s="19">
        <f>IF($E791="","",IFERROR(INDEX(Produtos!$C$6:$C$305,MATCH($E791,Produtos!$A$6:$A$305,0)),0))</f>
        <v/>
      </c>
      <c r="I791" s="17" t="n"/>
      <c r="J791" s="17">
        <f>IF(OR($E791="",D791=""),"",IF(D791=$C$4,"5917","6917"))</f>
        <v/>
      </c>
      <c r="K791" s="18" t="n"/>
      <c r="L791" s="18" t="n"/>
      <c r="M791" s="16" t="n"/>
      <c r="N791" s="18">
        <f>IF(OR($E791="",G791=""),"",G791-N(K791)-N(L791))</f>
        <v/>
      </c>
      <c r="O791" s="19">
        <f>IF(N791="","",N791*H791)</f>
        <v/>
      </c>
      <c r="P791" s="19">
        <f>IF($E791="","",N(K791)*H791)</f>
        <v/>
      </c>
      <c r="Q791" s="17" t="n"/>
      <c r="R791" s="17">
        <f>IF(N791="","",IF(N791&lt;0,"CONFERIR",IF(N791=0,"ACERTADO",IF(M791="","EM CONSIGNAÇÃO",IF(TODAY()&gt;M791,"ACERTO VENCIDO","EM CONSIGNAÇÃO")))))</f>
        <v/>
      </c>
      <c r="S791" s="17" t="n"/>
    </row>
    <row r="792">
      <c r="A792" s="16" t="n"/>
      <c r="B792" s="17" t="n"/>
      <c r="C792" s="17" t="n"/>
      <c r="D792" s="17" t="n"/>
      <c r="E792" s="17" t="n"/>
      <c r="F792" s="17">
        <f>IF($E792="","",IFERROR(INDEX(Produtos!$B$6:$B$305,MATCH($E792,Produtos!$A$6:$A$305,0)),"Código não cadastrado"))</f>
        <v/>
      </c>
      <c r="G792" s="18" t="n"/>
      <c r="H792" s="19">
        <f>IF($E792="","",IFERROR(INDEX(Produtos!$C$6:$C$305,MATCH($E792,Produtos!$A$6:$A$305,0)),0))</f>
        <v/>
      </c>
      <c r="I792" s="17" t="n"/>
      <c r="J792" s="17">
        <f>IF(OR($E792="",D792=""),"",IF(D792=$C$4,"5917","6917"))</f>
        <v/>
      </c>
      <c r="K792" s="18" t="n"/>
      <c r="L792" s="18" t="n"/>
      <c r="M792" s="16" t="n"/>
      <c r="N792" s="18">
        <f>IF(OR($E792="",G792=""),"",G792-N(K792)-N(L792))</f>
        <v/>
      </c>
      <c r="O792" s="19">
        <f>IF(N792="","",N792*H792)</f>
        <v/>
      </c>
      <c r="P792" s="19">
        <f>IF($E792="","",N(K792)*H792)</f>
        <v/>
      </c>
      <c r="Q792" s="17" t="n"/>
      <c r="R792" s="17">
        <f>IF(N792="","",IF(N792&lt;0,"CONFERIR",IF(N792=0,"ACERTADO",IF(M792="","EM CONSIGNAÇÃO",IF(TODAY()&gt;M792,"ACERTO VENCIDO","EM CONSIGNAÇÃO")))))</f>
        <v/>
      </c>
      <c r="S792" s="17" t="n"/>
    </row>
    <row r="793">
      <c r="A793" s="16" t="n"/>
      <c r="B793" s="17" t="n"/>
      <c r="C793" s="17" t="n"/>
      <c r="D793" s="17" t="n"/>
      <c r="E793" s="17" t="n"/>
      <c r="F793" s="17">
        <f>IF($E793="","",IFERROR(INDEX(Produtos!$B$6:$B$305,MATCH($E793,Produtos!$A$6:$A$305,0)),"Código não cadastrado"))</f>
        <v/>
      </c>
      <c r="G793" s="18" t="n"/>
      <c r="H793" s="19">
        <f>IF($E793="","",IFERROR(INDEX(Produtos!$C$6:$C$305,MATCH($E793,Produtos!$A$6:$A$305,0)),0))</f>
        <v/>
      </c>
      <c r="I793" s="17" t="n"/>
      <c r="J793" s="17">
        <f>IF(OR($E793="",D793=""),"",IF(D793=$C$4,"5917","6917"))</f>
        <v/>
      </c>
      <c r="K793" s="18" t="n"/>
      <c r="L793" s="18" t="n"/>
      <c r="M793" s="16" t="n"/>
      <c r="N793" s="18">
        <f>IF(OR($E793="",G793=""),"",G793-N(K793)-N(L793))</f>
        <v/>
      </c>
      <c r="O793" s="19">
        <f>IF(N793="","",N793*H793)</f>
        <v/>
      </c>
      <c r="P793" s="19">
        <f>IF($E793="","",N(K793)*H793)</f>
        <v/>
      </c>
      <c r="Q793" s="17" t="n"/>
      <c r="R793" s="17">
        <f>IF(N793="","",IF(N793&lt;0,"CONFERIR",IF(N793=0,"ACERTADO",IF(M793="","EM CONSIGNAÇÃO",IF(TODAY()&gt;M793,"ACERTO VENCIDO","EM CONSIGNAÇÃO")))))</f>
        <v/>
      </c>
      <c r="S793" s="17" t="n"/>
    </row>
    <row r="794">
      <c r="A794" s="16" t="n"/>
      <c r="B794" s="17" t="n"/>
      <c r="C794" s="17" t="n"/>
      <c r="D794" s="17" t="n"/>
      <c r="E794" s="17" t="n"/>
      <c r="F794" s="17">
        <f>IF($E794="","",IFERROR(INDEX(Produtos!$B$6:$B$305,MATCH($E794,Produtos!$A$6:$A$305,0)),"Código não cadastrado"))</f>
        <v/>
      </c>
      <c r="G794" s="18" t="n"/>
      <c r="H794" s="19">
        <f>IF($E794="","",IFERROR(INDEX(Produtos!$C$6:$C$305,MATCH($E794,Produtos!$A$6:$A$305,0)),0))</f>
        <v/>
      </c>
      <c r="I794" s="17" t="n"/>
      <c r="J794" s="17">
        <f>IF(OR($E794="",D794=""),"",IF(D794=$C$4,"5917","6917"))</f>
        <v/>
      </c>
      <c r="K794" s="18" t="n"/>
      <c r="L794" s="18" t="n"/>
      <c r="M794" s="16" t="n"/>
      <c r="N794" s="18">
        <f>IF(OR($E794="",G794=""),"",G794-N(K794)-N(L794))</f>
        <v/>
      </c>
      <c r="O794" s="19">
        <f>IF(N794="","",N794*H794)</f>
        <v/>
      </c>
      <c r="P794" s="19">
        <f>IF($E794="","",N(K794)*H794)</f>
        <v/>
      </c>
      <c r="Q794" s="17" t="n"/>
      <c r="R794" s="17">
        <f>IF(N794="","",IF(N794&lt;0,"CONFERIR",IF(N794=0,"ACERTADO",IF(M794="","EM CONSIGNAÇÃO",IF(TODAY()&gt;M794,"ACERTO VENCIDO","EM CONSIGNAÇÃO")))))</f>
        <v/>
      </c>
      <c r="S794" s="17" t="n"/>
    </row>
    <row r="795">
      <c r="A795" s="16" t="n"/>
      <c r="B795" s="17" t="n"/>
      <c r="C795" s="17" t="n"/>
      <c r="D795" s="17" t="n"/>
      <c r="E795" s="17" t="n"/>
      <c r="F795" s="17">
        <f>IF($E795="","",IFERROR(INDEX(Produtos!$B$6:$B$305,MATCH($E795,Produtos!$A$6:$A$305,0)),"Código não cadastrado"))</f>
        <v/>
      </c>
      <c r="G795" s="18" t="n"/>
      <c r="H795" s="19">
        <f>IF($E795="","",IFERROR(INDEX(Produtos!$C$6:$C$305,MATCH($E795,Produtos!$A$6:$A$305,0)),0))</f>
        <v/>
      </c>
      <c r="I795" s="17" t="n"/>
      <c r="J795" s="17">
        <f>IF(OR($E795="",D795=""),"",IF(D795=$C$4,"5917","6917"))</f>
        <v/>
      </c>
      <c r="K795" s="18" t="n"/>
      <c r="L795" s="18" t="n"/>
      <c r="M795" s="16" t="n"/>
      <c r="N795" s="18">
        <f>IF(OR($E795="",G795=""),"",G795-N(K795)-N(L795))</f>
        <v/>
      </c>
      <c r="O795" s="19">
        <f>IF(N795="","",N795*H795)</f>
        <v/>
      </c>
      <c r="P795" s="19">
        <f>IF($E795="","",N(K795)*H795)</f>
        <v/>
      </c>
      <c r="Q795" s="17" t="n"/>
      <c r="R795" s="17">
        <f>IF(N795="","",IF(N795&lt;0,"CONFERIR",IF(N795=0,"ACERTADO",IF(M795="","EM CONSIGNAÇÃO",IF(TODAY()&gt;M795,"ACERTO VENCIDO","EM CONSIGNAÇÃO")))))</f>
        <v/>
      </c>
      <c r="S795" s="17" t="n"/>
    </row>
    <row r="796">
      <c r="A796" s="16" t="n"/>
      <c r="B796" s="17" t="n"/>
      <c r="C796" s="17" t="n"/>
      <c r="D796" s="17" t="n"/>
      <c r="E796" s="17" t="n"/>
      <c r="F796" s="17">
        <f>IF($E796="","",IFERROR(INDEX(Produtos!$B$6:$B$305,MATCH($E796,Produtos!$A$6:$A$305,0)),"Código não cadastrado"))</f>
        <v/>
      </c>
      <c r="G796" s="18" t="n"/>
      <c r="H796" s="19">
        <f>IF($E796="","",IFERROR(INDEX(Produtos!$C$6:$C$305,MATCH($E796,Produtos!$A$6:$A$305,0)),0))</f>
        <v/>
      </c>
      <c r="I796" s="17" t="n"/>
      <c r="J796" s="17">
        <f>IF(OR($E796="",D796=""),"",IF(D796=$C$4,"5917","6917"))</f>
        <v/>
      </c>
      <c r="K796" s="18" t="n"/>
      <c r="L796" s="18" t="n"/>
      <c r="M796" s="16" t="n"/>
      <c r="N796" s="18">
        <f>IF(OR($E796="",G796=""),"",G796-N(K796)-N(L796))</f>
        <v/>
      </c>
      <c r="O796" s="19">
        <f>IF(N796="","",N796*H796)</f>
        <v/>
      </c>
      <c r="P796" s="19">
        <f>IF($E796="","",N(K796)*H796)</f>
        <v/>
      </c>
      <c r="Q796" s="17" t="n"/>
      <c r="R796" s="17">
        <f>IF(N796="","",IF(N796&lt;0,"CONFERIR",IF(N796=0,"ACERTADO",IF(M796="","EM CONSIGNAÇÃO",IF(TODAY()&gt;M796,"ACERTO VENCIDO","EM CONSIGNAÇÃO")))))</f>
        <v/>
      </c>
      <c r="S796" s="17" t="n"/>
    </row>
    <row r="797">
      <c r="A797" s="16" t="n"/>
      <c r="B797" s="17" t="n"/>
      <c r="C797" s="17" t="n"/>
      <c r="D797" s="17" t="n"/>
      <c r="E797" s="17" t="n"/>
      <c r="F797" s="17">
        <f>IF($E797="","",IFERROR(INDEX(Produtos!$B$6:$B$305,MATCH($E797,Produtos!$A$6:$A$305,0)),"Código não cadastrado"))</f>
        <v/>
      </c>
      <c r="G797" s="18" t="n"/>
      <c r="H797" s="19">
        <f>IF($E797="","",IFERROR(INDEX(Produtos!$C$6:$C$305,MATCH($E797,Produtos!$A$6:$A$305,0)),0))</f>
        <v/>
      </c>
      <c r="I797" s="17" t="n"/>
      <c r="J797" s="17">
        <f>IF(OR($E797="",D797=""),"",IF(D797=$C$4,"5917","6917"))</f>
        <v/>
      </c>
      <c r="K797" s="18" t="n"/>
      <c r="L797" s="18" t="n"/>
      <c r="M797" s="16" t="n"/>
      <c r="N797" s="18">
        <f>IF(OR($E797="",G797=""),"",G797-N(K797)-N(L797))</f>
        <v/>
      </c>
      <c r="O797" s="19">
        <f>IF(N797="","",N797*H797)</f>
        <v/>
      </c>
      <c r="P797" s="19">
        <f>IF($E797="","",N(K797)*H797)</f>
        <v/>
      </c>
      <c r="Q797" s="17" t="n"/>
      <c r="R797" s="17">
        <f>IF(N797="","",IF(N797&lt;0,"CONFERIR",IF(N797=0,"ACERTADO",IF(M797="","EM CONSIGNAÇÃO",IF(TODAY()&gt;M797,"ACERTO VENCIDO","EM CONSIGNAÇÃO")))))</f>
        <v/>
      </c>
      <c r="S797" s="17" t="n"/>
    </row>
    <row r="798">
      <c r="A798" s="16" t="n"/>
      <c r="B798" s="17" t="n"/>
      <c r="C798" s="17" t="n"/>
      <c r="D798" s="17" t="n"/>
      <c r="E798" s="17" t="n"/>
      <c r="F798" s="17">
        <f>IF($E798="","",IFERROR(INDEX(Produtos!$B$6:$B$305,MATCH($E798,Produtos!$A$6:$A$305,0)),"Código não cadastrado"))</f>
        <v/>
      </c>
      <c r="G798" s="18" t="n"/>
      <c r="H798" s="19">
        <f>IF($E798="","",IFERROR(INDEX(Produtos!$C$6:$C$305,MATCH($E798,Produtos!$A$6:$A$305,0)),0))</f>
        <v/>
      </c>
      <c r="I798" s="17" t="n"/>
      <c r="J798" s="17">
        <f>IF(OR($E798="",D798=""),"",IF(D798=$C$4,"5917","6917"))</f>
        <v/>
      </c>
      <c r="K798" s="18" t="n"/>
      <c r="L798" s="18" t="n"/>
      <c r="M798" s="16" t="n"/>
      <c r="N798" s="18">
        <f>IF(OR($E798="",G798=""),"",G798-N(K798)-N(L798))</f>
        <v/>
      </c>
      <c r="O798" s="19">
        <f>IF(N798="","",N798*H798)</f>
        <v/>
      </c>
      <c r="P798" s="19">
        <f>IF($E798="","",N(K798)*H798)</f>
        <v/>
      </c>
      <c r="Q798" s="17" t="n"/>
      <c r="R798" s="17">
        <f>IF(N798="","",IF(N798&lt;0,"CONFERIR",IF(N798=0,"ACERTADO",IF(M798="","EM CONSIGNAÇÃO",IF(TODAY()&gt;M798,"ACERTO VENCIDO","EM CONSIGNAÇÃO")))))</f>
        <v/>
      </c>
      <c r="S798" s="17" t="n"/>
    </row>
    <row r="799">
      <c r="A799" s="16" t="n"/>
      <c r="B799" s="17" t="n"/>
      <c r="C799" s="17" t="n"/>
      <c r="D799" s="17" t="n"/>
      <c r="E799" s="17" t="n"/>
      <c r="F799" s="17">
        <f>IF($E799="","",IFERROR(INDEX(Produtos!$B$6:$B$305,MATCH($E799,Produtos!$A$6:$A$305,0)),"Código não cadastrado"))</f>
        <v/>
      </c>
      <c r="G799" s="18" t="n"/>
      <c r="H799" s="19">
        <f>IF($E799="","",IFERROR(INDEX(Produtos!$C$6:$C$305,MATCH($E799,Produtos!$A$6:$A$305,0)),0))</f>
        <v/>
      </c>
      <c r="I799" s="17" t="n"/>
      <c r="J799" s="17">
        <f>IF(OR($E799="",D799=""),"",IF(D799=$C$4,"5917","6917"))</f>
        <v/>
      </c>
      <c r="K799" s="18" t="n"/>
      <c r="L799" s="18" t="n"/>
      <c r="M799" s="16" t="n"/>
      <c r="N799" s="18">
        <f>IF(OR($E799="",G799=""),"",G799-N(K799)-N(L799))</f>
        <v/>
      </c>
      <c r="O799" s="19">
        <f>IF(N799="","",N799*H799)</f>
        <v/>
      </c>
      <c r="P799" s="19">
        <f>IF($E799="","",N(K799)*H799)</f>
        <v/>
      </c>
      <c r="Q799" s="17" t="n"/>
      <c r="R799" s="17">
        <f>IF(N799="","",IF(N799&lt;0,"CONFERIR",IF(N799=0,"ACERTADO",IF(M799="","EM CONSIGNAÇÃO",IF(TODAY()&gt;M799,"ACERTO VENCIDO","EM CONSIGNAÇÃO")))))</f>
        <v/>
      </c>
      <c r="S799" s="17" t="n"/>
    </row>
    <row r="800">
      <c r="A800" s="16" t="n"/>
      <c r="B800" s="17" t="n"/>
      <c r="C800" s="17" t="n"/>
      <c r="D800" s="17" t="n"/>
      <c r="E800" s="17" t="n"/>
      <c r="F800" s="17">
        <f>IF($E800="","",IFERROR(INDEX(Produtos!$B$6:$B$305,MATCH($E800,Produtos!$A$6:$A$305,0)),"Código não cadastrado"))</f>
        <v/>
      </c>
      <c r="G800" s="18" t="n"/>
      <c r="H800" s="19">
        <f>IF($E800="","",IFERROR(INDEX(Produtos!$C$6:$C$305,MATCH($E800,Produtos!$A$6:$A$305,0)),0))</f>
        <v/>
      </c>
      <c r="I800" s="17" t="n"/>
      <c r="J800" s="17">
        <f>IF(OR($E800="",D800=""),"",IF(D800=$C$4,"5917","6917"))</f>
        <v/>
      </c>
      <c r="K800" s="18" t="n"/>
      <c r="L800" s="18" t="n"/>
      <c r="M800" s="16" t="n"/>
      <c r="N800" s="18">
        <f>IF(OR($E800="",G800=""),"",G800-N(K800)-N(L800))</f>
        <v/>
      </c>
      <c r="O800" s="19">
        <f>IF(N800="","",N800*H800)</f>
        <v/>
      </c>
      <c r="P800" s="19">
        <f>IF($E800="","",N(K800)*H800)</f>
        <v/>
      </c>
      <c r="Q800" s="17" t="n"/>
      <c r="R800" s="17">
        <f>IF(N800="","",IF(N800&lt;0,"CONFERIR",IF(N800=0,"ACERTADO",IF(M800="","EM CONSIGNAÇÃO",IF(TODAY()&gt;M800,"ACERTO VENCIDO","EM CONSIGNAÇÃO")))))</f>
        <v/>
      </c>
      <c r="S800" s="17" t="n"/>
    </row>
    <row r="801">
      <c r="A801" s="16" t="n"/>
      <c r="B801" s="17" t="n"/>
      <c r="C801" s="17" t="n"/>
      <c r="D801" s="17" t="n"/>
      <c r="E801" s="17" t="n"/>
      <c r="F801" s="17">
        <f>IF($E801="","",IFERROR(INDEX(Produtos!$B$6:$B$305,MATCH($E801,Produtos!$A$6:$A$305,0)),"Código não cadastrado"))</f>
        <v/>
      </c>
      <c r="G801" s="18" t="n"/>
      <c r="H801" s="19">
        <f>IF($E801="","",IFERROR(INDEX(Produtos!$C$6:$C$305,MATCH($E801,Produtos!$A$6:$A$305,0)),0))</f>
        <v/>
      </c>
      <c r="I801" s="17" t="n"/>
      <c r="J801" s="17">
        <f>IF(OR($E801="",D801=""),"",IF(D801=$C$4,"5917","6917"))</f>
        <v/>
      </c>
      <c r="K801" s="18" t="n"/>
      <c r="L801" s="18" t="n"/>
      <c r="M801" s="16" t="n"/>
      <c r="N801" s="18">
        <f>IF(OR($E801="",G801=""),"",G801-N(K801)-N(L801))</f>
        <v/>
      </c>
      <c r="O801" s="19">
        <f>IF(N801="","",N801*H801)</f>
        <v/>
      </c>
      <c r="P801" s="19">
        <f>IF($E801="","",N(K801)*H801)</f>
        <v/>
      </c>
      <c r="Q801" s="17" t="n"/>
      <c r="R801" s="17">
        <f>IF(N801="","",IF(N801&lt;0,"CONFERIR",IF(N801=0,"ACERTADO",IF(M801="","EM CONSIGNAÇÃO",IF(TODAY()&gt;M801,"ACERTO VENCIDO","EM CONSIGNAÇÃO")))))</f>
        <v/>
      </c>
      <c r="S801" s="17" t="n"/>
    </row>
    <row r="802">
      <c r="A802" s="16" t="n"/>
      <c r="B802" s="17" t="n"/>
      <c r="C802" s="17" t="n"/>
      <c r="D802" s="17" t="n"/>
      <c r="E802" s="17" t="n"/>
      <c r="F802" s="17">
        <f>IF($E802="","",IFERROR(INDEX(Produtos!$B$6:$B$305,MATCH($E802,Produtos!$A$6:$A$305,0)),"Código não cadastrado"))</f>
        <v/>
      </c>
      <c r="G802" s="18" t="n"/>
      <c r="H802" s="19">
        <f>IF($E802="","",IFERROR(INDEX(Produtos!$C$6:$C$305,MATCH($E802,Produtos!$A$6:$A$305,0)),0))</f>
        <v/>
      </c>
      <c r="I802" s="17" t="n"/>
      <c r="J802" s="17">
        <f>IF(OR($E802="",D802=""),"",IF(D802=$C$4,"5917","6917"))</f>
        <v/>
      </c>
      <c r="K802" s="18" t="n"/>
      <c r="L802" s="18" t="n"/>
      <c r="M802" s="16" t="n"/>
      <c r="N802" s="18">
        <f>IF(OR($E802="",G802=""),"",G802-N(K802)-N(L802))</f>
        <v/>
      </c>
      <c r="O802" s="19">
        <f>IF(N802="","",N802*H802)</f>
        <v/>
      </c>
      <c r="P802" s="19">
        <f>IF($E802="","",N(K802)*H802)</f>
        <v/>
      </c>
      <c r="Q802" s="17" t="n"/>
      <c r="R802" s="17">
        <f>IF(N802="","",IF(N802&lt;0,"CONFERIR",IF(N802=0,"ACERTADO",IF(M802="","EM CONSIGNAÇÃO",IF(TODAY()&gt;M802,"ACERTO VENCIDO","EM CONSIGNAÇÃO")))))</f>
        <v/>
      </c>
      <c r="S802" s="17" t="n"/>
    </row>
    <row r="803">
      <c r="A803" s="16" t="n"/>
      <c r="B803" s="17" t="n"/>
      <c r="C803" s="17" t="n"/>
      <c r="D803" s="17" t="n"/>
      <c r="E803" s="17" t="n"/>
      <c r="F803" s="17">
        <f>IF($E803="","",IFERROR(INDEX(Produtos!$B$6:$B$305,MATCH($E803,Produtos!$A$6:$A$305,0)),"Código não cadastrado"))</f>
        <v/>
      </c>
      <c r="G803" s="18" t="n"/>
      <c r="H803" s="19">
        <f>IF($E803="","",IFERROR(INDEX(Produtos!$C$6:$C$305,MATCH($E803,Produtos!$A$6:$A$305,0)),0))</f>
        <v/>
      </c>
      <c r="I803" s="17" t="n"/>
      <c r="J803" s="17">
        <f>IF(OR($E803="",D803=""),"",IF(D803=$C$4,"5917","6917"))</f>
        <v/>
      </c>
      <c r="K803" s="18" t="n"/>
      <c r="L803" s="18" t="n"/>
      <c r="M803" s="16" t="n"/>
      <c r="N803" s="18">
        <f>IF(OR($E803="",G803=""),"",G803-N(K803)-N(L803))</f>
        <v/>
      </c>
      <c r="O803" s="19">
        <f>IF(N803="","",N803*H803)</f>
        <v/>
      </c>
      <c r="P803" s="19">
        <f>IF($E803="","",N(K803)*H803)</f>
        <v/>
      </c>
      <c r="Q803" s="17" t="n"/>
      <c r="R803" s="17">
        <f>IF(N803="","",IF(N803&lt;0,"CONFERIR",IF(N803=0,"ACERTADO",IF(M803="","EM CONSIGNAÇÃO",IF(TODAY()&gt;M803,"ACERTO VENCIDO","EM CONSIGNAÇÃO")))))</f>
        <v/>
      </c>
      <c r="S803" s="17" t="n"/>
    </row>
    <row r="804">
      <c r="A804" s="16" t="n"/>
      <c r="B804" s="17" t="n"/>
      <c r="C804" s="17" t="n"/>
      <c r="D804" s="17" t="n"/>
      <c r="E804" s="17" t="n"/>
      <c r="F804" s="17">
        <f>IF($E804="","",IFERROR(INDEX(Produtos!$B$6:$B$305,MATCH($E804,Produtos!$A$6:$A$305,0)),"Código não cadastrado"))</f>
        <v/>
      </c>
      <c r="G804" s="18" t="n"/>
      <c r="H804" s="19">
        <f>IF($E804="","",IFERROR(INDEX(Produtos!$C$6:$C$305,MATCH($E804,Produtos!$A$6:$A$305,0)),0))</f>
        <v/>
      </c>
      <c r="I804" s="17" t="n"/>
      <c r="J804" s="17">
        <f>IF(OR($E804="",D804=""),"",IF(D804=$C$4,"5917","6917"))</f>
        <v/>
      </c>
      <c r="K804" s="18" t="n"/>
      <c r="L804" s="18" t="n"/>
      <c r="M804" s="16" t="n"/>
      <c r="N804" s="18">
        <f>IF(OR($E804="",G804=""),"",G804-N(K804)-N(L804))</f>
        <v/>
      </c>
      <c r="O804" s="19">
        <f>IF(N804="","",N804*H804)</f>
        <v/>
      </c>
      <c r="P804" s="19">
        <f>IF($E804="","",N(K804)*H804)</f>
        <v/>
      </c>
      <c r="Q804" s="17" t="n"/>
      <c r="R804" s="17">
        <f>IF(N804="","",IF(N804&lt;0,"CONFERIR",IF(N804=0,"ACERTADO",IF(M804="","EM CONSIGNAÇÃO",IF(TODAY()&gt;M804,"ACERTO VENCIDO","EM CONSIGNAÇÃO")))))</f>
        <v/>
      </c>
      <c r="S804" s="17" t="n"/>
    </row>
    <row r="805">
      <c r="A805" s="16" t="n"/>
      <c r="B805" s="17" t="n"/>
      <c r="C805" s="17" t="n"/>
      <c r="D805" s="17" t="n"/>
      <c r="E805" s="17" t="n"/>
      <c r="F805" s="17">
        <f>IF($E805="","",IFERROR(INDEX(Produtos!$B$6:$B$305,MATCH($E805,Produtos!$A$6:$A$305,0)),"Código não cadastrado"))</f>
        <v/>
      </c>
      <c r="G805" s="18" t="n"/>
      <c r="H805" s="19">
        <f>IF($E805="","",IFERROR(INDEX(Produtos!$C$6:$C$305,MATCH($E805,Produtos!$A$6:$A$305,0)),0))</f>
        <v/>
      </c>
      <c r="I805" s="17" t="n"/>
      <c r="J805" s="17">
        <f>IF(OR($E805="",D805=""),"",IF(D805=$C$4,"5917","6917"))</f>
        <v/>
      </c>
      <c r="K805" s="18" t="n"/>
      <c r="L805" s="18" t="n"/>
      <c r="M805" s="16" t="n"/>
      <c r="N805" s="18">
        <f>IF(OR($E805="",G805=""),"",G805-N(K805)-N(L805))</f>
        <v/>
      </c>
      <c r="O805" s="19">
        <f>IF(N805="","",N805*H805)</f>
        <v/>
      </c>
      <c r="P805" s="19">
        <f>IF($E805="","",N(K805)*H805)</f>
        <v/>
      </c>
      <c r="Q805" s="17" t="n"/>
      <c r="R805" s="17">
        <f>IF(N805="","",IF(N805&lt;0,"CONFERIR",IF(N805=0,"ACERTADO",IF(M805="","EM CONSIGNAÇÃO",IF(TODAY()&gt;M805,"ACERTO VENCIDO","EM CONSIGNAÇÃO")))))</f>
        <v/>
      </c>
      <c r="S805" s="17" t="n"/>
    </row>
    <row r="806">
      <c r="A806" s="16" t="n"/>
      <c r="B806" s="17" t="n"/>
      <c r="C806" s="17" t="n"/>
      <c r="D806" s="17" t="n"/>
      <c r="E806" s="17" t="n"/>
      <c r="F806" s="17">
        <f>IF($E806="","",IFERROR(INDEX(Produtos!$B$6:$B$305,MATCH($E806,Produtos!$A$6:$A$305,0)),"Código não cadastrado"))</f>
        <v/>
      </c>
      <c r="G806" s="18" t="n"/>
      <c r="H806" s="19">
        <f>IF($E806="","",IFERROR(INDEX(Produtos!$C$6:$C$305,MATCH($E806,Produtos!$A$6:$A$305,0)),0))</f>
        <v/>
      </c>
      <c r="I806" s="17" t="n"/>
      <c r="J806" s="17">
        <f>IF(OR($E806="",D806=""),"",IF(D806=$C$4,"5917","6917"))</f>
        <v/>
      </c>
      <c r="K806" s="18" t="n"/>
      <c r="L806" s="18" t="n"/>
      <c r="M806" s="16" t="n"/>
      <c r="N806" s="18">
        <f>IF(OR($E806="",G806=""),"",G806-N(K806)-N(L806))</f>
        <v/>
      </c>
      <c r="O806" s="19">
        <f>IF(N806="","",N806*H806)</f>
        <v/>
      </c>
      <c r="P806" s="19">
        <f>IF($E806="","",N(K806)*H806)</f>
        <v/>
      </c>
      <c r="Q806" s="17" t="n"/>
      <c r="R806" s="17">
        <f>IF(N806="","",IF(N806&lt;0,"CONFERIR",IF(N806=0,"ACERTADO",IF(M806="","EM CONSIGNAÇÃO",IF(TODAY()&gt;M806,"ACERTO VENCIDO","EM CONSIGNAÇÃO")))))</f>
        <v/>
      </c>
      <c r="S806" s="17" t="n"/>
    </row>
    <row r="807">
      <c r="A807" s="16" t="n"/>
      <c r="B807" s="17" t="n"/>
      <c r="C807" s="17" t="n"/>
      <c r="D807" s="17" t="n"/>
      <c r="E807" s="17" t="n"/>
      <c r="F807" s="17">
        <f>IF($E807="","",IFERROR(INDEX(Produtos!$B$6:$B$305,MATCH($E807,Produtos!$A$6:$A$305,0)),"Código não cadastrado"))</f>
        <v/>
      </c>
      <c r="G807" s="18" t="n"/>
      <c r="H807" s="19">
        <f>IF($E807="","",IFERROR(INDEX(Produtos!$C$6:$C$305,MATCH($E807,Produtos!$A$6:$A$305,0)),0))</f>
        <v/>
      </c>
      <c r="I807" s="17" t="n"/>
      <c r="J807" s="17">
        <f>IF(OR($E807="",D807=""),"",IF(D807=$C$4,"5917","6917"))</f>
        <v/>
      </c>
      <c r="K807" s="18" t="n"/>
      <c r="L807" s="18" t="n"/>
      <c r="M807" s="16" t="n"/>
      <c r="N807" s="18">
        <f>IF(OR($E807="",G807=""),"",G807-N(K807)-N(L807))</f>
        <v/>
      </c>
      <c r="O807" s="19">
        <f>IF(N807="","",N807*H807)</f>
        <v/>
      </c>
      <c r="P807" s="19">
        <f>IF($E807="","",N(K807)*H807)</f>
        <v/>
      </c>
      <c r="Q807" s="17" t="n"/>
      <c r="R807" s="17">
        <f>IF(N807="","",IF(N807&lt;0,"CONFERIR",IF(N807=0,"ACERTADO",IF(M807="","EM CONSIGNAÇÃO",IF(TODAY()&gt;M807,"ACERTO VENCIDO","EM CONSIGNAÇÃO")))))</f>
        <v/>
      </c>
      <c r="S807" s="17" t="n"/>
    </row>
    <row r="808">
      <c r="A808" s="16" t="n"/>
      <c r="B808" s="17" t="n"/>
      <c r="C808" s="17" t="n"/>
      <c r="D808" s="17" t="n"/>
      <c r="E808" s="17" t="n"/>
      <c r="F808" s="17">
        <f>IF($E808="","",IFERROR(INDEX(Produtos!$B$6:$B$305,MATCH($E808,Produtos!$A$6:$A$305,0)),"Código não cadastrado"))</f>
        <v/>
      </c>
      <c r="G808" s="18" t="n"/>
      <c r="H808" s="19">
        <f>IF($E808="","",IFERROR(INDEX(Produtos!$C$6:$C$305,MATCH($E808,Produtos!$A$6:$A$305,0)),0))</f>
        <v/>
      </c>
      <c r="I808" s="17" t="n"/>
      <c r="J808" s="17">
        <f>IF(OR($E808="",D808=""),"",IF(D808=$C$4,"5917","6917"))</f>
        <v/>
      </c>
      <c r="K808" s="18" t="n"/>
      <c r="L808" s="18" t="n"/>
      <c r="M808" s="16" t="n"/>
      <c r="N808" s="18">
        <f>IF(OR($E808="",G808=""),"",G808-N(K808)-N(L808))</f>
        <v/>
      </c>
      <c r="O808" s="19">
        <f>IF(N808="","",N808*H808)</f>
        <v/>
      </c>
      <c r="P808" s="19">
        <f>IF($E808="","",N(K808)*H808)</f>
        <v/>
      </c>
      <c r="Q808" s="17" t="n"/>
      <c r="R808" s="17">
        <f>IF(N808="","",IF(N808&lt;0,"CONFERIR",IF(N808=0,"ACERTADO",IF(M808="","EM CONSIGNAÇÃO",IF(TODAY()&gt;M808,"ACERTO VENCIDO","EM CONSIGNAÇÃO")))))</f>
        <v/>
      </c>
      <c r="S808" s="17" t="n"/>
    </row>
    <row r="809">
      <c r="A809" s="16" t="n"/>
      <c r="B809" s="17" t="n"/>
      <c r="C809" s="17" t="n"/>
      <c r="D809" s="17" t="n"/>
      <c r="E809" s="17" t="n"/>
      <c r="F809" s="17">
        <f>IF($E809="","",IFERROR(INDEX(Produtos!$B$6:$B$305,MATCH($E809,Produtos!$A$6:$A$305,0)),"Código não cadastrado"))</f>
        <v/>
      </c>
      <c r="G809" s="18" t="n"/>
      <c r="H809" s="19">
        <f>IF($E809="","",IFERROR(INDEX(Produtos!$C$6:$C$305,MATCH($E809,Produtos!$A$6:$A$305,0)),0))</f>
        <v/>
      </c>
      <c r="I809" s="17" t="n"/>
      <c r="J809" s="17">
        <f>IF(OR($E809="",D809=""),"",IF(D809=$C$4,"5917","6917"))</f>
        <v/>
      </c>
      <c r="K809" s="18" t="n"/>
      <c r="L809" s="18" t="n"/>
      <c r="M809" s="16" t="n"/>
      <c r="N809" s="18">
        <f>IF(OR($E809="",G809=""),"",G809-N(K809)-N(L809))</f>
        <v/>
      </c>
      <c r="O809" s="19">
        <f>IF(N809="","",N809*H809)</f>
        <v/>
      </c>
      <c r="P809" s="19">
        <f>IF($E809="","",N(K809)*H809)</f>
        <v/>
      </c>
      <c r="Q809" s="17" t="n"/>
      <c r="R809" s="17">
        <f>IF(N809="","",IF(N809&lt;0,"CONFERIR",IF(N809=0,"ACERTADO",IF(M809="","EM CONSIGNAÇÃO",IF(TODAY()&gt;M809,"ACERTO VENCIDO","EM CONSIGNAÇÃO")))))</f>
        <v/>
      </c>
      <c r="S809" s="17" t="n"/>
    </row>
    <row r="810">
      <c r="A810" s="16" t="n"/>
      <c r="B810" s="17" t="n"/>
      <c r="C810" s="17" t="n"/>
      <c r="D810" s="17" t="n"/>
      <c r="E810" s="17" t="n"/>
      <c r="F810" s="17">
        <f>IF($E810="","",IFERROR(INDEX(Produtos!$B$6:$B$305,MATCH($E810,Produtos!$A$6:$A$305,0)),"Código não cadastrado"))</f>
        <v/>
      </c>
      <c r="G810" s="18" t="n"/>
      <c r="H810" s="19">
        <f>IF($E810="","",IFERROR(INDEX(Produtos!$C$6:$C$305,MATCH($E810,Produtos!$A$6:$A$305,0)),0))</f>
        <v/>
      </c>
      <c r="I810" s="17" t="n"/>
      <c r="J810" s="17">
        <f>IF(OR($E810="",D810=""),"",IF(D810=$C$4,"5917","6917"))</f>
        <v/>
      </c>
      <c r="K810" s="18" t="n"/>
      <c r="L810" s="18" t="n"/>
      <c r="M810" s="16" t="n"/>
      <c r="N810" s="18">
        <f>IF(OR($E810="",G810=""),"",G810-N(K810)-N(L810))</f>
        <v/>
      </c>
      <c r="O810" s="19">
        <f>IF(N810="","",N810*H810)</f>
        <v/>
      </c>
      <c r="P810" s="19">
        <f>IF($E810="","",N(K810)*H810)</f>
        <v/>
      </c>
      <c r="Q810" s="17" t="n"/>
      <c r="R810" s="17">
        <f>IF(N810="","",IF(N810&lt;0,"CONFERIR",IF(N810=0,"ACERTADO",IF(M810="","EM CONSIGNAÇÃO",IF(TODAY()&gt;M810,"ACERTO VENCIDO","EM CONSIGNAÇÃO")))))</f>
        <v/>
      </c>
      <c r="S810" s="17" t="n"/>
    </row>
    <row r="811">
      <c r="A811" s="16" t="n"/>
      <c r="B811" s="17" t="n"/>
      <c r="C811" s="17" t="n"/>
      <c r="D811" s="17" t="n"/>
      <c r="E811" s="17" t="n"/>
      <c r="F811" s="17">
        <f>IF($E811="","",IFERROR(INDEX(Produtos!$B$6:$B$305,MATCH($E811,Produtos!$A$6:$A$305,0)),"Código não cadastrado"))</f>
        <v/>
      </c>
      <c r="G811" s="18" t="n"/>
      <c r="H811" s="19">
        <f>IF($E811="","",IFERROR(INDEX(Produtos!$C$6:$C$305,MATCH($E811,Produtos!$A$6:$A$305,0)),0))</f>
        <v/>
      </c>
      <c r="I811" s="17" t="n"/>
      <c r="J811" s="17">
        <f>IF(OR($E811="",D811=""),"",IF(D811=$C$4,"5917","6917"))</f>
        <v/>
      </c>
      <c r="K811" s="18" t="n"/>
      <c r="L811" s="18" t="n"/>
      <c r="M811" s="16" t="n"/>
      <c r="N811" s="18">
        <f>IF(OR($E811="",G811=""),"",G811-N(K811)-N(L811))</f>
        <v/>
      </c>
      <c r="O811" s="19">
        <f>IF(N811="","",N811*H811)</f>
        <v/>
      </c>
      <c r="P811" s="19">
        <f>IF($E811="","",N(K811)*H811)</f>
        <v/>
      </c>
      <c r="Q811" s="17" t="n"/>
      <c r="R811" s="17">
        <f>IF(N811="","",IF(N811&lt;0,"CONFERIR",IF(N811=0,"ACERTADO",IF(M811="","EM CONSIGNAÇÃO",IF(TODAY()&gt;M811,"ACERTO VENCIDO","EM CONSIGNAÇÃO")))))</f>
        <v/>
      </c>
      <c r="S811" s="17" t="n"/>
    </row>
    <row r="812">
      <c r="A812" s="16" t="n"/>
      <c r="B812" s="17" t="n"/>
      <c r="C812" s="17" t="n"/>
      <c r="D812" s="17" t="n"/>
      <c r="E812" s="17" t="n"/>
      <c r="F812" s="17">
        <f>IF($E812="","",IFERROR(INDEX(Produtos!$B$6:$B$305,MATCH($E812,Produtos!$A$6:$A$305,0)),"Código não cadastrado"))</f>
        <v/>
      </c>
      <c r="G812" s="18" t="n"/>
      <c r="H812" s="19">
        <f>IF($E812="","",IFERROR(INDEX(Produtos!$C$6:$C$305,MATCH($E812,Produtos!$A$6:$A$305,0)),0))</f>
        <v/>
      </c>
      <c r="I812" s="17" t="n"/>
      <c r="J812" s="17">
        <f>IF(OR($E812="",D812=""),"",IF(D812=$C$4,"5917","6917"))</f>
        <v/>
      </c>
      <c r="K812" s="18" t="n"/>
      <c r="L812" s="18" t="n"/>
      <c r="M812" s="16" t="n"/>
      <c r="N812" s="18">
        <f>IF(OR($E812="",G812=""),"",G812-N(K812)-N(L812))</f>
        <v/>
      </c>
      <c r="O812" s="19">
        <f>IF(N812="","",N812*H812)</f>
        <v/>
      </c>
      <c r="P812" s="19">
        <f>IF($E812="","",N(K812)*H812)</f>
        <v/>
      </c>
      <c r="Q812" s="17" t="n"/>
      <c r="R812" s="17">
        <f>IF(N812="","",IF(N812&lt;0,"CONFERIR",IF(N812=0,"ACERTADO",IF(M812="","EM CONSIGNAÇÃO",IF(TODAY()&gt;M812,"ACERTO VENCIDO","EM CONSIGNAÇÃO")))))</f>
        <v/>
      </c>
      <c r="S812" s="17" t="n"/>
    </row>
    <row r="813">
      <c r="A813" s="16" t="n"/>
      <c r="B813" s="17" t="n"/>
      <c r="C813" s="17" t="n"/>
      <c r="D813" s="17" t="n"/>
      <c r="E813" s="17" t="n"/>
      <c r="F813" s="17">
        <f>IF($E813="","",IFERROR(INDEX(Produtos!$B$6:$B$305,MATCH($E813,Produtos!$A$6:$A$305,0)),"Código não cadastrado"))</f>
        <v/>
      </c>
      <c r="G813" s="18" t="n"/>
      <c r="H813" s="19">
        <f>IF($E813="","",IFERROR(INDEX(Produtos!$C$6:$C$305,MATCH($E813,Produtos!$A$6:$A$305,0)),0))</f>
        <v/>
      </c>
      <c r="I813" s="17" t="n"/>
      <c r="J813" s="17">
        <f>IF(OR($E813="",D813=""),"",IF(D813=$C$4,"5917","6917"))</f>
        <v/>
      </c>
      <c r="K813" s="18" t="n"/>
      <c r="L813" s="18" t="n"/>
      <c r="M813" s="16" t="n"/>
      <c r="N813" s="18">
        <f>IF(OR($E813="",G813=""),"",G813-N(K813)-N(L813))</f>
        <v/>
      </c>
      <c r="O813" s="19">
        <f>IF(N813="","",N813*H813)</f>
        <v/>
      </c>
      <c r="P813" s="19">
        <f>IF($E813="","",N(K813)*H813)</f>
        <v/>
      </c>
      <c r="Q813" s="17" t="n"/>
      <c r="R813" s="17">
        <f>IF(N813="","",IF(N813&lt;0,"CONFERIR",IF(N813=0,"ACERTADO",IF(M813="","EM CONSIGNAÇÃO",IF(TODAY()&gt;M813,"ACERTO VENCIDO","EM CONSIGNAÇÃO")))))</f>
        <v/>
      </c>
      <c r="S813" s="17" t="n"/>
    </row>
    <row r="814">
      <c r="A814" s="16" t="n"/>
      <c r="B814" s="17" t="n"/>
      <c r="C814" s="17" t="n"/>
      <c r="D814" s="17" t="n"/>
      <c r="E814" s="17" t="n"/>
      <c r="F814" s="17">
        <f>IF($E814="","",IFERROR(INDEX(Produtos!$B$6:$B$305,MATCH($E814,Produtos!$A$6:$A$305,0)),"Código não cadastrado"))</f>
        <v/>
      </c>
      <c r="G814" s="18" t="n"/>
      <c r="H814" s="19">
        <f>IF($E814="","",IFERROR(INDEX(Produtos!$C$6:$C$305,MATCH($E814,Produtos!$A$6:$A$305,0)),0))</f>
        <v/>
      </c>
      <c r="I814" s="17" t="n"/>
      <c r="J814" s="17">
        <f>IF(OR($E814="",D814=""),"",IF(D814=$C$4,"5917","6917"))</f>
        <v/>
      </c>
      <c r="K814" s="18" t="n"/>
      <c r="L814" s="18" t="n"/>
      <c r="M814" s="16" t="n"/>
      <c r="N814" s="18">
        <f>IF(OR($E814="",G814=""),"",G814-N(K814)-N(L814))</f>
        <v/>
      </c>
      <c r="O814" s="19">
        <f>IF(N814="","",N814*H814)</f>
        <v/>
      </c>
      <c r="P814" s="19">
        <f>IF($E814="","",N(K814)*H814)</f>
        <v/>
      </c>
      <c r="Q814" s="17" t="n"/>
      <c r="R814" s="17">
        <f>IF(N814="","",IF(N814&lt;0,"CONFERIR",IF(N814=0,"ACERTADO",IF(M814="","EM CONSIGNAÇÃO",IF(TODAY()&gt;M814,"ACERTO VENCIDO","EM CONSIGNAÇÃO")))))</f>
        <v/>
      </c>
      <c r="S814" s="17" t="n"/>
    </row>
    <row r="815">
      <c r="A815" s="16" t="n"/>
      <c r="B815" s="17" t="n"/>
      <c r="C815" s="17" t="n"/>
      <c r="D815" s="17" t="n"/>
      <c r="E815" s="17" t="n"/>
      <c r="F815" s="17">
        <f>IF($E815="","",IFERROR(INDEX(Produtos!$B$6:$B$305,MATCH($E815,Produtos!$A$6:$A$305,0)),"Código não cadastrado"))</f>
        <v/>
      </c>
      <c r="G815" s="18" t="n"/>
      <c r="H815" s="19">
        <f>IF($E815="","",IFERROR(INDEX(Produtos!$C$6:$C$305,MATCH($E815,Produtos!$A$6:$A$305,0)),0))</f>
        <v/>
      </c>
      <c r="I815" s="17" t="n"/>
      <c r="J815" s="17">
        <f>IF(OR($E815="",D815=""),"",IF(D815=$C$4,"5917","6917"))</f>
        <v/>
      </c>
      <c r="K815" s="18" t="n"/>
      <c r="L815" s="18" t="n"/>
      <c r="M815" s="16" t="n"/>
      <c r="N815" s="18">
        <f>IF(OR($E815="",G815=""),"",G815-N(K815)-N(L815))</f>
        <v/>
      </c>
      <c r="O815" s="19">
        <f>IF(N815="","",N815*H815)</f>
        <v/>
      </c>
      <c r="P815" s="19">
        <f>IF($E815="","",N(K815)*H815)</f>
        <v/>
      </c>
      <c r="Q815" s="17" t="n"/>
      <c r="R815" s="17">
        <f>IF(N815="","",IF(N815&lt;0,"CONFERIR",IF(N815=0,"ACERTADO",IF(M815="","EM CONSIGNAÇÃO",IF(TODAY()&gt;M815,"ACERTO VENCIDO","EM CONSIGNAÇÃO")))))</f>
        <v/>
      </c>
      <c r="S815" s="17" t="n"/>
    </row>
    <row r="816">
      <c r="A816" s="16" t="n"/>
      <c r="B816" s="17" t="n"/>
      <c r="C816" s="17" t="n"/>
      <c r="D816" s="17" t="n"/>
      <c r="E816" s="17" t="n"/>
      <c r="F816" s="17">
        <f>IF($E816="","",IFERROR(INDEX(Produtos!$B$6:$B$305,MATCH($E816,Produtos!$A$6:$A$305,0)),"Código não cadastrado"))</f>
        <v/>
      </c>
      <c r="G816" s="18" t="n"/>
      <c r="H816" s="19">
        <f>IF($E816="","",IFERROR(INDEX(Produtos!$C$6:$C$305,MATCH($E816,Produtos!$A$6:$A$305,0)),0))</f>
        <v/>
      </c>
      <c r="I816" s="17" t="n"/>
      <c r="J816" s="17">
        <f>IF(OR($E816="",D816=""),"",IF(D816=$C$4,"5917","6917"))</f>
        <v/>
      </c>
      <c r="K816" s="18" t="n"/>
      <c r="L816" s="18" t="n"/>
      <c r="M816" s="16" t="n"/>
      <c r="N816" s="18">
        <f>IF(OR($E816="",G816=""),"",G816-N(K816)-N(L816))</f>
        <v/>
      </c>
      <c r="O816" s="19">
        <f>IF(N816="","",N816*H816)</f>
        <v/>
      </c>
      <c r="P816" s="19">
        <f>IF($E816="","",N(K816)*H816)</f>
        <v/>
      </c>
      <c r="Q816" s="17" t="n"/>
      <c r="R816" s="17">
        <f>IF(N816="","",IF(N816&lt;0,"CONFERIR",IF(N816=0,"ACERTADO",IF(M816="","EM CONSIGNAÇÃO",IF(TODAY()&gt;M816,"ACERTO VENCIDO","EM CONSIGNAÇÃO")))))</f>
        <v/>
      </c>
      <c r="S816" s="17" t="n"/>
    </row>
    <row r="817">
      <c r="A817" s="16" t="n"/>
      <c r="B817" s="17" t="n"/>
      <c r="C817" s="17" t="n"/>
      <c r="D817" s="17" t="n"/>
      <c r="E817" s="17" t="n"/>
      <c r="F817" s="17">
        <f>IF($E817="","",IFERROR(INDEX(Produtos!$B$6:$B$305,MATCH($E817,Produtos!$A$6:$A$305,0)),"Código não cadastrado"))</f>
        <v/>
      </c>
      <c r="G817" s="18" t="n"/>
      <c r="H817" s="19">
        <f>IF($E817="","",IFERROR(INDEX(Produtos!$C$6:$C$305,MATCH($E817,Produtos!$A$6:$A$305,0)),0))</f>
        <v/>
      </c>
      <c r="I817" s="17" t="n"/>
      <c r="J817" s="17">
        <f>IF(OR($E817="",D817=""),"",IF(D817=$C$4,"5917","6917"))</f>
        <v/>
      </c>
      <c r="K817" s="18" t="n"/>
      <c r="L817" s="18" t="n"/>
      <c r="M817" s="16" t="n"/>
      <c r="N817" s="18">
        <f>IF(OR($E817="",G817=""),"",G817-N(K817)-N(L817))</f>
        <v/>
      </c>
      <c r="O817" s="19">
        <f>IF(N817="","",N817*H817)</f>
        <v/>
      </c>
      <c r="P817" s="19">
        <f>IF($E817="","",N(K817)*H817)</f>
        <v/>
      </c>
      <c r="Q817" s="17" t="n"/>
      <c r="R817" s="17">
        <f>IF(N817="","",IF(N817&lt;0,"CONFERIR",IF(N817=0,"ACERTADO",IF(M817="","EM CONSIGNAÇÃO",IF(TODAY()&gt;M817,"ACERTO VENCIDO","EM CONSIGNAÇÃO")))))</f>
        <v/>
      </c>
      <c r="S817" s="17" t="n"/>
    </row>
    <row r="818">
      <c r="A818" s="16" t="n"/>
      <c r="B818" s="17" t="n"/>
      <c r="C818" s="17" t="n"/>
      <c r="D818" s="17" t="n"/>
      <c r="E818" s="17" t="n"/>
      <c r="F818" s="17">
        <f>IF($E818="","",IFERROR(INDEX(Produtos!$B$6:$B$305,MATCH($E818,Produtos!$A$6:$A$305,0)),"Código não cadastrado"))</f>
        <v/>
      </c>
      <c r="G818" s="18" t="n"/>
      <c r="H818" s="19">
        <f>IF($E818="","",IFERROR(INDEX(Produtos!$C$6:$C$305,MATCH($E818,Produtos!$A$6:$A$305,0)),0))</f>
        <v/>
      </c>
      <c r="I818" s="17" t="n"/>
      <c r="J818" s="17">
        <f>IF(OR($E818="",D818=""),"",IF(D818=$C$4,"5917","6917"))</f>
        <v/>
      </c>
      <c r="K818" s="18" t="n"/>
      <c r="L818" s="18" t="n"/>
      <c r="M818" s="16" t="n"/>
      <c r="N818" s="18">
        <f>IF(OR($E818="",G818=""),"",G818-N(K818)-N(L818))</f>
        <v/>
      </c>
      <c r="O818" s="19">
        <f>IF(N818="","",N818*H818)</f>
        <v/>
      </c>
      <c r="P818" s="19">
        <f>IF($E818="","",N(K818)*H818)</f>
        <v/>
      </c>
      <c r="Q818" s="17" t="n"/>
      <c r="R818" s="17">
        <f>IF(N818="","",IF(N818&lt;0,"CONFERIR",IF(N818=0,"ACERTADO",IF(M818="","EM CONSIGNAÇÃO",IF(TODAY()&gt;M818,"ACERTO VENCIDO","EM CONSIGNAÇÃO")))))</f>
        <v/>
      </c>
      <c r="S818" s="17" t="n"/>
    </row>
    <row r="819">
      <c r="A819" s="16" t="n"/>
      <c r="B819" s="17" t="n"/>
      <c r="C819" s="17" t="n"/>
      <c r="D819" s="17" t="n"/>
      <c r="E819" s="17" t="n"/>
      <c r="F819" s="17">
        <f>IF($E819="","",IFERROR(INDEX(Produtos!$B$6:$B$305,MATCH($E819,Produtos!$A$6:$A$305,0)),"Código não cadastrado"))</f>
        <v/>
      </c>
      <c r="G819" s="18" t="n"/>
      <c r="H819" s="19">
        <f>IF($E819="","",IFERROR(INDEX(Produtos!$C$6:$C$305,MATCH($E819,Produtos!$A$6:$A$305,0)),0))</f>
        <v/>
      </c>
      <c r="I819" s="17" t="n"/>
      <c r="J819" s="17">
        <f>IF(OR($E819="",D819=""),"",IF(D819=$C$4,"5917","6917"))</f>
        <v/>
      </c>
      <c r="K819" s="18" t="n"/>
      <c r="L819" s="18" t="n"/>
      <c r="M819" s="16" t="n"/>
      <c r="N819" s="18">
        <f>IF(OR($E819="",G819=""),"",G819-N(K819)-N(L819))</f>
        <v/>
      </c>
      <c r="O819" s="19">
        <f>IF(N819="","",N819*H819)</f>
        <v/>
      </c>
      <c r="P819" s="19">
        <f>IF($E819="","",N(K819)*H819)</f>
        <v/>
      </c>
      <c r="Q819" s="17" t="n"/>
      <c r="R819" s="17">
        <f>IF(N819="","",IF(N819&lt;0,"CONFERIR",IF(N819=0,"ACERTADO",IF(M819="","EM CONSIGNAÇÃO",IF(TODAY()&gt;M819,"ACERTO VENCIDO","EM CONSIGNAÇÃO")))))</f>
        <v/>
      </c>
      <c r="S819" s="17" t="n"/>
    </row>
    <row r="820">
      <c r="A820" s="16" t="n"/>
      <c r="B820" s="17" t="n"/>
      <c r="C820" s="17" t="n"/>
      <c r="D820" s="17" t="n"/>
      <c r="E820" s="17" t="n"/>
      <c r="F820" s="17">
        <f>IF($E820="","",IFERROR(INDEX(Produtos!$B$6:$B$305,MATCH($E820,Produtos!$A$6:$A$305,0)),"Código não cadastrado"))</f>
        <v/>
      </c>
      <c r="G820" s="18" t="n"/>
      <c r="H820" s="19">
        <f>IF($E820="","",IFERROR(INDEX(Produtos!$C$6:$C$305,MATCH($E820,Produtos!$A$6:$A$305,0)),0))</f>
        <v/>
      </c>
      <c r="I820" s="17" t="n"/>
      <c r="J820" s="17">
        <f>IF(OR($E820="",D820=""),"",IF(D820=$C$4,"5917","6917"))</f>
        <v/>
      </c>
      <c r="K820" s="18" t="n"/>
      <c r="L820" s="18" t="n"/>
      <c r="M820" s="16" t="n"/>
      <c r="N820" s="18">
        <f>IF(OR($E820="",G820=""),"",G820-N(K820)-N(L820))</f>
        <v/>
      </c>
      <c r="O820" s="19">
        <f>IF(N820="","",N820*H820)</f>
        <v/>
      </c>
      <c r="P820" s="19">
        <f>IF($E820="","",N(K820)*H820)</f>
        <v/>
      </c>
      <c r="Q820" s="17" t="n"/>
      <c r="R820" s="17">
        <f>IF(N820="","",IF(N820&lt;0,"CONFERIR",IF(N820=0,"ACERTADO",IF(M820="","EM CONSIGNAÇÃO",IF(TODAY()&gt;M820,"ACERTO VENCIDO","EM CONSIGNAÇÃO")))))</f>
        <v/>
      </c>
      <c r="S820" s="17" t="n"/>
    </row>
    <row r="821">
      <c r="A821" s="16" t="n"/>
      <c r="B821" s="17" t="n"/>
      <c r="C821" s="17" t="n"/>
      <c r="D821" s="17" t="n"/>
      <c r="E821" s="17" t="n"/>
      <c r="F821" s="17">
        <f>IF($E821="","",IFERROR(INDEX(Produtos!$B$6:$B$305,MATCH($E821,Produtos!$A$6:$A$305,0)),"Código não cadastrado"))</f>
        <v/>
      </c>
      <c r="G821" s="18" t="n"/>
      <c r="H821" s="19">
        <f>IF($E821="","",IFERROR(INDEX(Produtos!$C$6:$C$305,MATCH($E821,Produtos!$A$6:$A$305,0)),0))</f>
        <v/>
      </c>
      <c r="I821" s="17" t="n"/>
      <c r="J821" s="17">
        <f>IF(OR($E821="",D821=""),"",IF(D821=$C$4,"5917","6917"))</f>
        <v/>
      </c>
      <c r="K821" s="18" t="n"/>
      <c r="L821" s="18" t="n"/>
      <c r="M821" s="16" t="n"/>
      <c r="N821" s="18">
        <f>IF(OR($E821="",G821=""),"",G821-N(K821)-N(L821))</f>
        <v/>
      </c>
      <c r="O821" s="19">
        <f>IF(N821="","",N821*H821)</f>
        <v/>
      </c>
      <c r="P821" s="19">
        <f>IF($E821="","",N(K821)*H821)</f>
        <v/>
      </c>
      <c r="Q821" s="17" t="n"/>
      <c r="R821" s="17">
        <f>IF(N821="","",IF(N821&lt;0,"CONFERIR",IF(N821=0,"ACERTADO",IF(M821="","EM CONSIGNAÇÃO",IF(TODAY()&gt;M821,"ACERTO VENCIDO","EM CONSIGNAÇÃO")))))</f>
        <v/>
      </c>
      <c r="S821" s="17" t="n"/>
    </row>
    <row r="822">
      <c r="A822" s="16" t="n"/>
      <c r="B822" s="17" t="n"/>
      <c r="C822" s="17" t="n"/>
      <c r="D822" s="17" t="n"/>
      <c r="E822" s="17" t="n"/>
      <c r="F822" s="17">
        <f>IF($E822="","",IFERROR(INDEX(Produtos!$B$6:$B$305,MATCH($E822,Produtos!$A$6:$A$305,0)),"Código não cadastrado"))</f>
        <v/>
      </c>
      <c r="G822" s="18" t="n"/>
      <c r="H822" s="19">
        <f>IF($E822="","",IFERROR(INDEX(Produtos!$C$6:$C$305,MATCH($E822,Produtos!$A$6:$A$305,0)),0))</f>
        <v/>
      </c>
      <c r="I822" s="17" t="n"/>
      <c r="J822" s="17">
        <f>IF(OR($E822="",D822=""),"",IF(D822=$C$4,"5917","6917"))</f>
        <v/>
      </c>
      <c r="K822" s="18" t="n"/>
      <c r="L822" s="18" t="n"/>
      <c r="M822" s="16" t="n"/>
      <c r="N822" s="18">
        <f>IF(OR($E822="",G822=""),"",G822-N(K822)-N(L822))</f>
        <v/>
      </c>
      <c r="O822" s="19">
        <f>IF(N822="","",N822*H822)</f>
        <v/>
      </c>
      <c r="P822" s="19">
        <f>IF($E822="","",N(K822)*H822)</f>
        <v/>
      </c>
      <c r="Q822" s="17" t="n"/>
      <c r="R822" s="17">
        <f>IF(N822="","",IF(N822&lt;0,"CONFERIR",IF(N822=0,"ACERTADO",IF(M822="","EM CONSIGNAÇÃO",IF(TODAY()&gt;M822,"ACERTO VENCIDO","EM CONSIGNAÇÃO")))))</f>
        <v/>
      </c>
      <c r="S822" s="17" t="n"/>
    </row>
    <row r="823">
      <c r="A823" s="16" t="n"/>
      <c r="B823" s="17" t="n"/>
      <c r="C823" s="17" t="n"/>
      <c r="D823" s="17" t="n"/>
      <c r="E823" s="17" t="n"/>
      <c r="F823" s="17">
        <f>IF($E823="","",IFERROR(INDEX(Produtos!$B$6:$B$305,MATCH($E823,Produtos!$A$6:$A$305,0)),"Código não cadastrado"))</f>
        <v/>
      </c>
      <c r="G823" s="18" t="n"/>
      <c r="H823" s="19">
        <f>IF($E823="","",IFERROR(INDEX(Produtos!$C$6:$C$305,MATCH($E823,Produtos!$A$6:$A$305,0)),0))</f>
        <v/>
      </c>
      <c r="I823" s="17" t="n"/>
      <c r="J823" s="17">
        <f>IF(OR($E823="",D823=""),"",IF(D823=$C$4,"5917","6917"))</f>
        <v/>
      </c>
      <c r="K823" s="18" t="n"/>
      <c r="L823" s="18" t="n"/>
      <c r="M823" s="16" t="n"/>
      <c r="N823" s="18">
        <f>IF(OR($E823="",G823=""),"",G823-N(K823)-N(L823))</f>
        <v/>
      </c>
      <c r="O823" s="19">
        <f>IF(N823="","",N823*H823)</f>
        <v/>
      </c>
      <c r="P823" s="19">
        <f>IF($E823="","",N(K823)*H823)</f>
        <v/>
      </c>
      <c r="Q823" s="17" t="n"/>
      <c r="R823" s="17">
        <f>IF(N823="","",IF(N823&lt;0,"CONFERIR",IF(N823=0,"ACERTADO",IF(M823="","EM CONSIGNAÇÃO",IF(TODAY()&gt;M823,"ACERTO VENCIDO","EM CONSIGNAÇÃO")))))</f>
        <v/>
      </c>
      <c r="S823" s="17" t="n"/>
    </row>
    <row r="824">
      <c r="A824" s="16" t="n"/>
      <c r="B824" s="17" t="n"/>
      <c r="C824" s="17" t="n"/>
      <c r="D824" s="17" t="n"/>
      <c r="E824" s="17" t="n"/>
      <c r="F824" s="17">
        <f>IF($E824="","",IFERROR(INDEX(Produtos!$B$6:$B$305,MATCH($E824,Produtos!$A$6:$A$305,0)),"Código não cadastrado"))</f>
        <v/>
      </c>
      <c r="G824" s="18" t="n"/>
      <c r="H824" s="19">
        <f>IF($E824="","",IFERROR(INDEX(Produtos!$C$6:$C$305,MATCH($E824,Produtos!$A$6:$A$305,0)),0))</f>
        <v/>
      </c>
      <c r="I824" s="17" t="n"/>
      <c r="J824" s="17">
        <f>IF(OR($E824="",D824=""),"",IF(D824=$C$4,"5917","6917"))</f>
        <v/>
      </c>
      <c r="K824" s="18" t="n"/>
      <c r="L824" s="18" t="n"/>
      <c r="M824" s="16" t="n"/>
      <c r="N824" s="18">
        <f>IF(OR($E824="",G824=""),"",G824-N(K824)-N(L824))</f>
        <v/>
      </c>
      <c r="O824" s="19">
        <f>IF(N824="","",N824*H824)</f>
        <v/>
      </c>
      <c r="P824" s="19">
        <f>IF($E824="","",N(K824)*H824)</f>
        <v/>
      </c>
      <c r="Q824" s="17" t="n"/>
      <c r="R824" s="17">
        <f>IF(N824="","",IF(N824&lt;0,"CONFERIR",IF(N824=0,"ACERTADO",IF(M824="","EM CONSIGNAÇÃO",IF(TODAY()&gt;M824,"ACERTO VENCIDO","EM CONSIGNAÇÃO")))))</f>
        <v/>
      </c>
      <c r="S824" s="17" t="n"/>
    </row>
    <row r="825">
      <c r="A825" s="16" t="n"/>
      <c r="B825" s="17" t="n"/>
      <c r="C825" s="17" t="n"/>
      <c r="D825" s="17" t="n"/>
      <c r="E825" s="17" t="n"/>
      <c r="F825" s="17">
        <f>IF($E825="","",IFERROR(INDEX(Produtos!$B$6:$B$305,MATCH($E825,Produtos!$A$6:$A$305,0)),"Código não cadastrado"))</f>
        <v/>
      </c>
      <c r="G825" s="18" t="n"/>
      <c r="H825" s="19">
        <f>IF($E825="","",IFERROR(INDEX(Produtos!$C$6:$C$305,MATCH($E825,Produtos!$A$6:$A$305,0)),0))</f>
        <v/>
      </c>
      <c r="I825" s="17" t="n"/>
      <c r="J825" s="17">
        <f>IF(OR($E825="",D825=""),"",IF(D825=$C$4,"5917","6917"))</f>
        <v/>
      </c>
      <c r="K825" s="18" t="n"/>
      <c r="L825" s="18" t="n"/>
      <c r="M825" s="16" t="n"/>
      <c r="N825" s="18">
        <f>IF(OR($E825="",G825=""),"",G825-N(K825)-N(L825))</f>
        <v/>
      </c>
      <c r="O825" s="19">
        <f>IF(N825="","",N825*H825)</f>
        <v/>
      </c>
      <c r="P825" s="19">
        <f>IF($E825="","",N(K825)*H825)</f>
        <v/>
      </c>
      <c r="Q825" s="17" t="n"/>
      <c r="R825" s="17">
        <f>IF(N825="","",IF(N825&lt;0,"CONFERIR",IF(N825=0,"ACERTADO",IF(M825="","EM CONSIGNAÇÃO",IF(TODAY()&gt;M825,"ACERTO VENCIDO","EM CONSIGNAÇÃO")))))</f>
        <v/>
      </c>
      <c r="S825" s="17" t="n"/>
    </row>
    <row r="826">
      <c r="A826" s="16" t="n"/>
      <c r="B826" s="17" t="n"/>
      <c r="C826" s="17" t="n"/>
      <c r="D826" s="17" t="n"/>
      <c r="E826" s="17" t="n"/>
      <c r="F826" s="17">
        <f>IF($E826="","",IFERROR(INDEX(Produtos!$B$6:$B$305,MATCH($E826,Produtos!$A$6:$A$305,0)),"Código não cadastrado"))</f>
        <v/>
      </c>
      <c r="G826" s="18" t="n"/>
      <c r="H826" s="19">
        <f>IF($E826="","",IFERROR(INDEX(Produtos!$C$6:$C$305,MATCH($E826,Produtos!$A$6:$A$305,0)),0))</f>
        <v/>
      </c>
      <c r="I826" s="17" t="n"/>
      <c r="J826" s="17">
        <f>IF(OR($E826="",D826=""),"",IF(D826=$C$4,"5917","6917"))</f>
        <v/>
      </c>
      <c r="K826" s="18" t="n"/>
      <c r="L826" s="18" t="n"/>
      <c r="M826" s="16" t="n"/>
      <c r="N826" s="18">
        <f>IF(OR($E826="",G826=""),"",G826-N(K826)-N(L826))</f>
        <v/>
      </c>
      <c r="O826" s="19">
        <f>IF(N826="","",N826*H826)</f>
        <v/>
      </c>
      <c r="P826" s="19">
        <f>IF($E826="","",N(K826)*H826)</f>
        <v/>
      </c>
      <c r="Q826" s="17" t="n"/>
      <c r="R826" s="17">
        <f>IF(N826="","",IF(N826&lt;0,"CONFERIR",IF(N826=0,"ACERTADO",IF(M826="","EM CONSIGNAÇÃO",IF(TODAY()&gt;M826,"ACERTO VENCIDO","EM CONSIGNAÇÃO")))))</f>
        <v/>
      </c>
      <c r="S826" s="17" t="n"/>
    </row>
    <row r="827">
      <c r="A827" s="16" t="n"/>
      <c r="B827" s="17" t="n"/>
      <c r="C827" s="17" t="n"/>
      <c r="D827" s="17" t="n"/>
      <c r="E827" s="17" t="n"/>
      <c r="F827" s="17">
        <f>IF($E827="","",IFERROR(INDEX(Produtos!$B$6:$B$305,MATCH($E827,Produtos!$A$6:$A$305,0)),"Código não cadastrado"))</f>
        <v/>
      </c>
      <c r="G827" s="18" t="n"/>
      <c r="H827" s="19">
        <f>IF($E827="","",IFERROR(INDEX(Produtos!$C$6:$C$305,MATCH($E827,Produtos!$A$6:$A$305,0)),0))</f>
        <v/>
      </c>
      <c r="I827" s="17" t="n"/>
      <c r="J827" s="17">
        <f>IF(OR($E827="",D827=""),"",IF(D827=$C$4,"5917","6917"))</f>
        <v/>
      </c>
      <c r="K827" s="18" t="n"/>
      <c r="L827" s="18" t="n"/>
      <c r="M827" s="16" t="n"/>
      <c r="N827" s="18">
        <f>IF(OR($E827="",G827=""),"",G827-N(K827)-N(L827))</f>
        <v/>
      </c>
      <c r="O827" s="19">
        <f>IF(N827="","",N827*H827)</f>
        <v/>
      </c>
      <c r="P827" s="19">
        <f>IF($E827="","",N(K827)*H827)</f>
        <v/>
      </c>
      <c r="Q827" s="17" t="n"/>
      <c r="R827" s="17">
        <f>IF(N827="","",IF(N827&lt;0,"CONFERIR",IF(N827=0,"ACERTADO",IF(M827="","EM CONSIGNAÇÃO",IF(TODAY()&gt;M827,"ACERTO VENCIDO","EM CONSIGNAÇÃO")))))</f>
        <v/>
      </c>
      <c r="S827" s="17" t="n"/>
    </row>
    <row r="828">
      <c r="A828" s="16" t="n"/>
      <c r="B828" s="17" t="n"/>
      <c r="C828" s="17" t="n"/>
      <c r="D828" s="17" t="n"/>
      <c r="E828" s="17" t="n"/>
      <c r="F828" s="17">
        <f>IF($E828="","",IFERROR(INDEX(Produtos!$B$6:$B$305,MATCH($E828,Produtos!$A$6:$A$305,0)),"Código não cadastrado"))</f>
        <v/>
      </c>
      <c r="G828" s="18" t="n"/>
      <c r="H828" s="19">
        <f>IF($E828="","",IFERROR(INDEX(Produtos!$C$6:$C$305,MATCH($E828,Produtos!$A$6:$A$305,0)),0))</f>
        <v/>
      </c>
      <c r="I828" s="17" t="n"/>
      <c r="J828" s="17">
        <f>IF(OR($E828="",D828=""),"",IF(D828=$C$4,"5917","6917"))</f>
        <v/>
      </c>
      <c r="K828" s="18" t="n"/>
      <c r="L828" s="18" t="n"/>
      <c r="M828" s="16" t="n"/>
      <c r="N828" s="18">
        <f>IF(OR($E828="",G828=""),"",G828-N(K828)-N(L828))</f>
        <v/>
      </c>
      <c r="O828" s="19">
        <f>IF(N828="","",N828*H828)</f>
        <v/>
      </c>
      <c r="P828" s="19">
        <f>IF($E828="","",N(K828)*H828)</f>
        <v/>
      </c>
      <c r="Q828" s="17" t="n"/>
      <c r="R828" s="17">
        <f>IF(N828="","",IF(N828&lt;0,"CONFERIR",IF(N828=0,"ACERTADO",IF(M828="","EM CONSIGNAÇÃO",IF(TODAY()&gt;M828,"ACERTO VENCIDO","EM CONSIGNAÇÃO")))))</f>
        <v/>
      </c>
      <c r="S828" s="17" t="n"/>
    </row>
    <row r="829">
      <c r="A829" s="16" t="n"/>
      <c r="B829" s="17" t="n"/>
      <c r="C829" s="17" t="n"/>
      <c r="D829" s="17" t="n"/>
      <c r="E829" s="17" t="n"/>
      <c r="F829" s="17">
        <f>IF($E829="","",IFERROR(INDEX(Produtos!$B$6:$B$305,MATCH($E829,Produtos!$A$6:$A$305,0)),"Código não cadastrado"))</f>
        <v/>
      </c>
      <c r="G829" s="18" t="n"/>
      <c r="H829" s="19">
        <f>IF($E829="","",IFERROR(INDEX(Produtos!$C$6:$C$305,MATCH($E829,Produtos!$A$6:$A$305,0)),0))</f>
        <v/>
      </c>
      <c r="I829" s="17" t="n"/>
      <c r="J829" s="17">
        <f>IF(OR($E829="",D829=""),"",IF(D829=$C$4,"5917","6917"))</f>
        <v/>
      </c>
      <c r="K829" s="18" t="n"/>
      <c r="L829" s="18" t="n"/>
      <c r="M829" s="16" t="n"/>
      <c r="N829" s="18">
        <f>IF(OR($E829="",G829=""),"",G829-N(K829)-N(L829))</f>
        <v/>
      </c>
      <c r="O829" s="19">
        <f>IF(N829="","",N829*H829)</f>
        <v/>
      </c>
      <c r="P829" s="19">
        <f>IF($E829="","",N(K829)*H829)</f>
        <v/>
      </c>
      <c r="Q829" s="17" t="n"/>
      <c r="R829" s="17">
        <f>IF(N829="","",IF(N829&lt;0,"CONFERIR",IF(N829=0,"ACERTADO",IF(M829="","EM CONSIGNAÇÃO",IF(TODAY()&gt;M829,"ACERTO VENCIDO","EM CONSIGNAÇÃO")))))</f>
        <v/>
      </c>
      <c r="S829" s="17" t="n"/>
    </row>
    <row r="830">
      <c r="A830" s="16" t="n"/>
      <c r="B830" s="17" t="n"/>
      <c r="C830" s="17" t="n"/>
      <c r="D830" s="17" t="n"/>
      <c r="E830" s="17" t="n"/>
      <c r="F830" s="17">
        <f>IF($E830="","",IFERROR(INDEX(Produtos!$B$6:$B$305,MATCH($E830,Produtos!$A$6:$A$305,0)),"Código não cadastrado"))</f>
        <v/>
      </c>
      <c r="G830" s="18" t="n"/>
      <c r="H830" s="19">
        <f>IF($E830="","",IFERROR(INDEX(Produtos!$C$6:$C$305,MATCH($E830,Produtos!$A$6:$A$305,0)),0))</f>
        <v/>
      </c>
      <c r="I830" s="17" t="n"/>
      <c r="J830" s="17">
        <f>IF(OR($E830="",D830=""),"",IF(D830=$C$4,"5917","6917"))</f>
        <v/>
      </c>
      <c r="K830" s="18" t="n"/>
      <c r="L830" s="18" t="n"/>
      <c r="M830" s="16" t="n"/>
      <c r="N830" s="18">
        <f>IF(OR($E830="",G830=""),"",G830-N(K830)-N(L830))</f>
        <v/>
      </c>
      <c r="O830" s="19">
        <f>IF(N830="","",N830*H830)</f>
        <v/>
      </c>
      <c r="P830" s="19">
        <f>IF($E830="","",N(K830)*H830)</f>
        <v/>
      </c>
      <c r="Q830" s="17" t="n"/>
      <c r="R830" s="17">
        <f>IF(N830="","",IF(N830&lt;0,"CONFERIR",IF(N830=0,"ACERTADO",IF(M830="","EM CONSIGNAÇÃO",IF(TODAY()&gt;M830,"ACERTO VENCIDO","EM CONSIGNAÇÃO")))))</f>
        <v/>
      </c>
      <c r="S830" s="17" t="n"/>
    </row>
    <row r="831">
      <c r="A831" s="16" t="n"/>
      <c r="B831" s="17" t="n"/>
      <c r="C831" s="17" t="n"/>
      <c r="D831" s="17" t="n"/>
      <c r="E831" s="17" t="n"/>
      <c r="F831" s="17">
        <f>IF($E831="","",IFERROR(INDEX(Produtos!$B$6:$B$305,MATCH($E831,Produtos!$A$6:$A$305,0)),"Código não cadastrado"))</f>
        <v/>
      </c>
      <c r="G831" s="18" t="n"/>
      <c r="H831" s="19">
        <f>IF($E831="","",IFERROR(INDEX(Produtos!$C$6:$C$305,MATCH($E831,Produtos!$A$6:$A$305,0)),0))</f>
        <v/>
      </c>
      <c r="I831" s="17" t="n"/>
      <c r="J831" s="17">
        <f>IF(OR($E831="",D831=""),"",IF(D831=$C$4,"5917","6917"))</f>
        <v/>
      </c>
      <c r="K831" s="18" t="n"/>
      <c r="L831" s="18" t="n"/>
      <c r="M831" s="16" t="n"/>
      <c r="N831" s="18">
        <f>IF(OR($E831="",G831=""),"",G831-N(K831)-N(L831))</f>
        <v/>
      </c>
      <c r="O831" s="19">
        <f>IF(N831="","",N831*H831)</f>
        <v/>
      </c>
      <c r="P831" s="19">
        <f>IF($E831="","",N(K831)*H831)</f>
        <v/>
      </c>
      <c r="Q831" s="17" t="n"/>
      <c r="R831" s="17">
        <f>IF(N831="","",IF(N831&lt;0,"CONFERIR",IF(N831=0,"ACERTADO",IF(M831="","EM CONSIGNAÇÃO",IF(TODAY()&gt;M831,"ACERTO VENCIDO","EM CONSIGNAÇÃO")))))</f>
        <v/>
      </c>
      <c r="S831" s="17" t="n"/>
    </row>
    <row r="832">
      <c r="A832" s="16" t="n"/>
      <c r="B832" s="17" t="n"/>
      <c r="C832" s="17" t="n"/>
      <c r="D832" s="17" t="n"/>
      <c r="E832" s="17" t="n"/>
      <c r="F832" s="17">
        <f>IF($E832="","",IFERROR(INDEX(Produtos!$B$6:$B$305,MATCH($E832,Produtos!$A$6:$A$305,0)),"Código não cadastrado"))</f>
        <v/>
      </c>
      <c r="G832" s="18" t="n"/>
      <c r="H832" s="19">
        <f>IF($E832="","",IFERROR(INDEX(Produtos!$C$6:$C$305,MATCH($E832,Produtos!$A$6:$A$305,0)),0))</f>
        <v/>
      </c>
      <c r="I832" s="17" t="n"/>
      <c r="J832" s="17">
        <f>IF(OR($E832="",D832=""),"",IF(D832=$C$4,"5917","6917"))</f>
        <v/>
      </c>
      <c r="K832" s="18" t="n"/>
      <c r="L832" s="18" t="n"/>
      <c r="M832" s="16" t="n"/>
      <c r="N832" s="18">
        <f>IF(OR($E832="",G832=""),"",G832-N(K832)-N(L832))</f>
        <v/>
      </c>
      <c r="O832" s="19">
        <f>IF(N832="","",N832*H832)</f>
        <v/>
      </c>
      <c r="P832" s="19">
        <f>IF($E832="","",N(K832)*H832)</f>
        <v/>
      </c>
      <c r="Q832" s="17" t="n"/>
      <c r="R832" s="17">
        <f>IF(N832="","",IF(N832&lt;0,"CONFERIR",IF(N832=0,"ACERTADO",IF(M832="","EM CONSIGNAÇÃO",IF(TODAY()&gt;M832,"ACERTO VENCIDO","EM CONSIGNAÇÃO")))))</f>
        <v/>
      </c>
      <c r="S832" s="17" t="n"/>
    </row>
    <row r="833">
      <c r="A833" s="16" t="n"/>
      <c r="B833" s="17" t="n"/>
      <c r="C833" s="17" t="n"/>
      <c r="D833" s="17" t="n"/>
      <c r="E833" s="17" t="n"/>
      <c r="F833" s="17">
        <f>IF($E833="","",IFERROR(INDEX(Produtos!$B$6:$B$305,MATCH($E833,Produtos!$A$6:$A$305,0)),"Código não cadastrado"))</f>
        <v/>
      </c>
      <c r="G833" s="18" t="n"/>
      <c r="H833" s="19">
        <f>IF($E833="","",IFERROR(INDEX(Produtos!$C$6:$C$305,MATCH($E833,Produtos!$A$6:$A$305,0)),0))</f>
        <v/>
      </c>
      <c r="I833" s="17" t="n"/>
      <c r="J833" s="17">
        <f>IF(OR($E833="",D833=""),"",IF(D833=$C$4,"5917","6917"))</f>
        <v/>
      </c>
      <c r="K833" s="18" t="n"/>
      <c r="L833" s="18" t="n"/>
      <c r="M833" s="16" t="n"/>
      <c r="N833" s="18">
        <f>IF(OR($E833="",G833=""),"",G833-N(K833)-N(L833))</f>
        <v/>
      </c>
      <c r="O833" s="19">
        <f>IF(N833="","",N833*H833)</f>
        <v/>
      </c>
      <c r="P833" s="19">
        <f>IF($E833="","",N(K833)*H833)</f>
        <v/>
      </c>
      <c r="Q833" s="17" t="n"/>
      <c r="R833" s="17">
        <f>IF(N833="","",IF(N833&lt;0,"CONFERIR",IF(N833=0,"ACERTADO",IF(M833="","EM CONSIGNAÇÃO",IF(TODAY()&gt;M833,"ACERTO VENCIDO","EM CONSIGNAÇÃO")))))</f>
        <v/>
      </c>
      <c r="S833" s="17" t="n"/>
    </row>
    <row r="834">
      <c r="A834" s="16" t="n"/>
      <c r="B834" s="17" t="n"/>
      <c r="C834" s="17" t="n"/>
      <c r="D834" s="17" t="n"/>
      <c r="E834" s="17" t="n"/>
      <c r="F834" s="17">
        <f>IF($E834="","",IFERROR(INDEX(Produtos!$B$6:$B$305,MATCH($E834,Produtos!$A$6:$A$305,0)),"Código não cadastrado"))</f>
        <v/>
      </c>
      <c r="G834" s="18" t="n"/>
      <c r="H834" s="19">
        <f>IF($E834="","",IFERROR(INDEX(Produtos!$C$6:$C$305,MATCH($E834,Produtos!$A$6:$A$305,0)),0))</f>
        <v/>
      </c>
      <c r="I834" s="17" t="n"/>
      <c r="J834" s="17">
        <f>IF(OR($E834="",D834=""),"",IF(D834=$C$4,"5917","6917"))</f>
        <v/>
      </c>
      <c r="K834" s="18" t="n"/>
      <c r="L834" s="18" t="n"/>
      <c r="M834" s="16" t="n"/>
      <c r="N834" s="18">
        <f>IF(OR($E834="",G834=""),"",G834-N(K834)-N(L834))</f>
        <v/>
      </c>
      <c r="O834" s="19">
        <f>IF(N834="","",N834*H834)</f>
        <v/>
      </c>
      <c r="P834" s="19">
        <f>IF($E834="","",N(K834)*H834)</f>
        <v/>
      </c>
      <c r="Q834" s="17" t="n"/>
      <c r="R834" s="17">
        <f>IF(N834="","",IF(N834&lt;0,"CONFERIR",IF(N834=0,"ACERTADO",IF(M834="","EM CONSIGNAÇÃO",IF(TODAY()&gt;M834,"ACERTO VENCIDO","EM CONSIGNAÇÃO")))))</f>
        <v/>
      </c>
      <c r="S834" s="17" t="n"/>
    </row>
    <row r="835">
      <c r="A835" s="16" t="n"/>
      <c r="B835" s="17" t="n"/>
      <c r="C835" s="17" t="n"/>
      <c r="D835" s="17" t="n"/>
      <c r="E835" s="17" t="n"/>
      <c r="F835" s="17">
        <f>IF($E835="","",IFERROR(INDEX(Produtos!$B$6:$B$305,MATCH($E835,Produtos!$A$6:$A$305,0)),"Código não cadastrado"))</f>
        <v/>
      </c>
      <c r="G835" s="18" t="n"/>
      <c r="H835" s="19">
        <f>IF($E835="","",IFERROR(INDEX(Produtos!$C$6:$C$305,MATCH($E835,Produtos!$A$6:$A$305,0)),0))</f>
        <v/>
      </c>
      <c r="I835" s="17" t="n"/>
      <c r="J835" s="17">
        <f>IF(OR($E835="",D835=""),"",IF(D835=$C$4,"5917","6917"))</f>
        <v/>
      </c>
      <c r="K835" s="18" t="n"/>
      <c r="L835" s="18" t="n"/>
      <c r="M835" s="16" t="n"/>
      <c r="N835" s="18">
        <f>IF(OR($E835="",G835=""),"",G835-N(K835)-N(L835))</f>
        <v/>
      </c>
      <c r="O835" s="19">
        <f>IF(N835="","",N835*H835)</f>
        <v/>
      </c>
      <c r="P835" s="19">
        <f>IF($E835="","",N(K835)*H835)</f>
        <v/>
      </c>
      <c r="Q835" s="17" t="n"/>
      <c r="R835" s="17">
        <f>IF(N835="","",IF(N835&lt;0,"CONFERIR",IF(N835=0,"ACERTADO",IF(M835="","EM CONSIGNAÇÃO",IF(TODAY()&gt;M835,"ACERTO VENCIDO","EM CONSIGNAÇÃO")))))</f>
        <v/>
      </c>
      <c r="S835" s="17" t="n"/>
    </row>
    <row r="836">
      <c r="A836" s="16" t="n"/>
      <c r="B836" s="17" t="n"/>
      <c r="C836" s="17" t="n"/>
      <c r="D836" s="17" t="n"/>
      <c r="E836" s="17" t="n"/>
      <c r="F836" s="17">
        <f>IF($E836="","",IFERROR(INDEX(Produtos!$B$6:$B$305,MATCH($E836,Produtos!$A$6:$A$305,0)),"Código não cadastrado"))</f>
        <v/>
      </c>
      <c r="G836" s="18" t="n"/>
      <c r="H836" s="19">
        <f>IF($E836="","",IFERROR(INDEX(Produtos!$C$6:$C$305,MATCH($E836,Produtos!$A$6:$A$305,0)),0))</f>
        <v/>
      </c>
      <c r="I836" s="17" t="n"/>
      <c r="J836" s="17">
        <f>IF(OR($E836="",D836=""),"",IF(D836=$C$4,"5917","6917"))</f>
        <v/>
      </c>
      <c r="K836" s="18" t="n"/>
      <c r="L836" s="18" t="n"/>
      <c r="M836" s="16" t="n"/>
      <c r="N836" s="18">
        <f>IF(OR($E836="",G836=""),"",G836-N(K836)-N(L836))</f>
        <v/>
      </c>
      <c r="O836" s="19">
        <f>IF(N836="","",N836*H836)</f>
        <v/>
      </c>
      <c r="P836" s="19">
        <f>IF($E836="","",N(K836)*H836)</f>
        <v/>
      </c>
      <c r="Q836" s="17" t="n"/>
      <c r="R836" s="17">
        <f>IF(N836="","",IF(N836&lt;0,"CONFERIR",IF(N836=0,"ACERTADO",IF(M836="","EM CONSIGNAÇÃO",IF(TODAY()&gt;M836,"ACERTO VENCIDO","EM CONSIGNAÇÃO")))))</f>
        <v/>
      </c>
      <c r="S836" s="17" t="n"/>
    </row>
    <row r="837">
      <c r="A837" s="16" t="n"/>
      <c r="B837" s="17" t="n"/>
      <c r="C837" s="17" t="n"/>
      <c r="D837" s="17" t="n"/>
      <c r="E837" s="17" t="n"/>
      <c r="F837" s="17">
        <f>IF($E837="","",IFERROR(INDEX(Produtos!$B$6:$B$305,MATCH($E837,Produtos!$A$6:$A$305,0)),"Código não cadastrado"))</f>
        <v/>
      </c>
      <c r="G837" s="18" t="n"/>
      <c r="H837" s="19">
        <f>IF($E837="","",IFERROR(INDEX(Produtos!$C$6:$C$305,MATCH($E837,Produtos!$A$6:$A$305,0)),0))</f>
        <v/>
      </c>
      <c r="I837" s="17" t="n"/>
      <c r="J837" s="17">
        <f>IF(OR($E837="",D837=""),"",IF(D837=$C$4,"5917","6917"))</f>
        <v/>
      </c>
      <c r="K837" s="18" t="n"/>
      <c r="L837" s="18" t="n"/>
      <c r="M837" s="16" t="n"/>
      <c r="N837" s="18">
        <f>IF(OR($E837="",G837=""),"",G837-N(K837)-N(L837))</f>
        <v/>
      </c>
      <c r="O837" s="19">
        <f>IF(N837="","",N837*H837)</f>
        <v/>
      </c>
      <c r="P837" s="19">
        <f>IF($E837="","",N(K837)*H837)</f>
        <v/>
      </c>
      <c r="Q837" s="17" t="n"/>
      <c r="R837" s="17">
        <f>IF(N837="","",IF(N837&lt;0,"CONFERIR",IF(N837=0,"ACERTADO",IF(M837="","EM CONSIGNAÇÃO",IF(TODAY()&gt;M837,"ACERTO VENCIDO","EM CONSIGNAÇÃO")))))</f>
        <v/>
      </c>
      <c r="S837" s="17" t="n"/>
    </row>
    <row r="838">
      <c r="A838" s="16" t="n"/>
      <c r="B838" s="17" t="n"/>
      <c r="C838" s="17" t="n"/>
      <c r="D838" s="17" t="n"/>
      <c r="E838" s="17" t="n"/>
      <c r="F838" s="17">
        <f>IF($E838="","",IFERROR(INDEX(Produtos!$B$6:$B$305,MATCH($E838,Produtos!$A$6:$A$305,0)),"Código não cadastrado"))</f>
        <v/>
      </c>
      <c r="G838" s="18" t="n"/>
      <c r="H838" s="19">
        <f>IF($E838="","",IFERROR(INDEX(Produtos!$C$6:$C$305,MATCH($E838,Produtos!$A$6:$A$305,0)),0))</f>
        <v/>
      </c>
      <c r="I838" s="17" t="n"/>
      <c r="J838" s="17">
        <f>IF(OR($E838="",D838=""),"",IF(D838=$C$4,"5917","6917"))</f>
        <v/>
      </c>
      <c r="K838" s="18" t="n"/>
      <c r="L838" s="18" t="n"/>
      <c r="M838" s="16" t="n"/>
      <c r="N838" s="18">
        <f>IF(OR($E838="",G838=""),"",G838-N(K838)-N(L838))</f>
        <v/>
      </c>
      <c r="O838" s="19">
        <f>IF(N838="","",N838*H838)</f>
        <v/>
      </c>
      <c r="P838" s="19">
        <f>IF($E838="","",N(K838)*H838)</f>
        <v/>
      </c>
      <c r="Q838" s="17" t="n"/>
      <c r="R838" s="17">
        <f>IF(N838="","",IF(N838&lt;0,"CONFERIR",IF(N838=0,"ACERTADO",IF(M838="","EM CONSIGNAÇÃO",IF(TODAY()&gt;M838,"ACERTO VENCIDO","EM CONSIGNAÇÃO")))))</f>
        <v/>
      </c>
      <c r="S838" s="17" t="n"/>
    </row>
    <row r="839">
      <c r="A839" s="16" t="n"/>
      <c r="B839" s="17" t="n"/>
      <c r="C839" s="17" t="n"/>
      <c r="D839" s="17" t="n"/>
      <c r="E839" s="17" t="n"/>
      <c r="F839" s="17">
        <f>IF($E839="","",IFERROR(INDEX(Produtos!$B$6:$B$305,MATCH($E839,Produtos!$A$6:$A$305,0)),"Código não cadastrado"))</f>
        <v/>
      </c>
      <c r="G839" s="18" t="n"/>
      <c r="H839" s="19">
        <f>IF($E839="","",IFERROR(INDEX(Produtos!$C$6:$C$305,MATCH($E839,Produtos!$A$6:$A$305,0)),0))</f>
        <v/>
      </c>
      <c r="I839" s="17" t="n"/>
      <c r="J839" s="17">
        <f>IF(OR($E839="",D839=""),"",IF(D839=$C$4,"5917","6917"))</f>
        <v/>
      </c>
      <c r="K839" s="18" t="n"/>
      <c r="L839" s="18" t="n"/>
      <c r="M839" s="16" t="n"/>
      <c r="N839" s="18">
        <f>IF(OR($E839="",G839=""),"",G839-N(K839)-N(L839))</f>
        <v/>
      </c>
      <c r="O839" s="19">
        <f>IF(N839="","",N839*H839)</f>
        <v/>
      </c>
      <c r="P839" s="19">
        <f>IF($E839="","",N(K839)*H839)</f>
        <v/>
      </c>
      <c r="Q839" s="17" t="n"/>
      <c r="R839" s="17">
        <f>IF(N839="","",IF(N839&lt;0,"CONFERIR",IF(N839=0,"ACERTADO",IF(M839="","EM CONSIGNAÇÃO",IF(TODAY()&gt;M839,"ACERTO VENCIDO","EM CONSIGNAÇÃO")))))</f>
        <v/>
      </c>
      <c r="S839" s="17" t="n"/>
    </row>
    <row r="840">
      <c r="A840" s="16" t="n"/>
      <c r="B840" s="17" t="n"/>
      <c r="C840" s="17" t="n"/>
      <c r="D840" s="17" t="n"/>
      <c r="E840" s="17" t="n"/>
      <c r="F840" s="17">
        <f>IF($E840="","",IFERROR(INDEX(Produtos!$B$6:$B$305,MATCH($E840,Produtos!$A$6:$A$305,0)),"Código não cadastrado"))</f>
        <v/>
      </c>
      <c r="G840" s="18" t="n"/>
      <c r="H840" s="19">
        <f>IF($E840="","",IFERROR(INDEX(Produtos!$C$6:$C$305,MATCH($E840,Produtos!$A$6:$A$305,0)),0))</f>
        <v/>
      </c>
      <c r="I840" s="17" t="n"/>
      <c r="J840" s="17">
        <f>IF(OR($E840="",D840=""),"",IF(D840=$C$4,"5917","6917"))</f>
        <v/>
      </c>
      <c r="K840" s="18" t="n"/>
      <c r="L840" s="18" t="n"/>
      <c r="M840" s="16" t="n"/>
      <c r="N840" s="18">
        <f>IF(OR($E840="",G840=""),"",G840-N(K840)-N(L840))</f>
        <v/>
      </c>
      <c r="O840" s="19">
        <f>IF(N840="","",N840*H840)</f>
        <v/>
      </c>
      <c r="P840" s="19">
        <f>IF($E840="","",N(K840)*H840)</f>
        <v/>
      </c>
      <c r="Q840" s="17" t="n"/>
      <c r="R840" s="17">
        <f>IF(N840="","",IF(N840&lt;0,"CONFERIR",IF(N840=0,"ACERTADO",IF(M840="","EM CONSIGNAÇÃO",IF(TODAY()&gt;M840,"ACERTO VENCIDO","EM CONSIGNAÇÃO")))))</f>
        <v/>
      </c>
      <c r="S840" s="17" t="n"/>
    </row>
    <row r="841">
      <c r="A841" s="16" t="n"/>
      <c r="B841" s="17" t="n"/>
      <c r="C841" s="17" t="n"/>
      <c r="D841" s="17" t="n"/>
      <c r="E841" s="17" t="n"/>
      <c r="F841" s="17">
        <f>IF($E841="","",IFERROR(INDEX(Produtos!$B$6:$B$305,MATCH($E841,Produtos!$A$6:$A$305,0)),"Código não cadastrado"))</f>
        <v/>
      </c>
      <c r="G841" s="18" t="n"/>
      <c r="H841" s="19">
        <f>IF($E841="","",IFERROR(INDEX(Produtos!$C$6:$C$305,MATCH($E841,Produtos!$A$6:$A$305,0)),0))</f>
        <v/>
      </c>
      <c r="I841" s="17" t="n"/>
      <c r="J841" s="17">
        <f>IF(OR($E841="",D841=""),"",IF(D841=$C$4,"5917","6917"))</f>
        <v/>
      </c>
      <c r="K841" s="18" t="n"/>
      <c r="L841" s="18" t="n"/>
      <c r="M841" s="16" t="n"/>
      <c r="N841" s="18">
        <f>IF(OR($E841="",G841=""),"",G841-N(K841)-N(L841))</f>
        <v/>
      </c>
      <c r="O841" s="19">
        <f>IF(N841="","",N841*H841)</f>
        <v/>
      </c>
      <c r="P841" s="19">
        <f>IF($E841="","",N(K841)*H841)</f>
        <v/>
      </c>
      <c r="Q841" s="17" t="n"/>
      <c r="R841" s="17">
        <f>IF(N841="","",IF(N841&lt;0,"CONFERIR",IF(N841=0,"ACERTADO",IF(M841="","EM CONSIGNAÇÃO",IF(TODAY()&gt;M841,"ACERTO VENCIDO","EM CONSIGNAÇÃO")))))</f>
        <v/>
      </c>
      <c r="S841" s="17" t="n"/>
    </row>
    <row r="842">
      <c r="A842" s="16" t="n"/>
      <c r="B842" s="17" t="n"/>
      <c r="C842" s="17" t="n"/>
      <c r="D842" s="17" t="n"/>
      <c r="E842" s="17" t="n"/>
      <c r="F842" s="17">
        <f>IF($E842="","",IFERROR(INDEX(Produtos!$B$6:$B$305,MATCH($E842,Produtos!$A$6:$A$305,0)),"Código não cadastrado"))</f>
        <v/>
      </c>
      <c r="G842" s="18" t="n"/>
      <c r="H842" s="19">
        <f>IF($E842="","",IFERROR(INDEX(Produtos!$C$6:$C$305,MATCH($E842,Produtos!$A$6:$A$305,0)),0))</f>
        <v/>
      </c>
      <c r="I842" s="17" t="n"/>
      <c r="J842" s="17">
        <f>IF(OR($E842="",D842=""),"",IF(D842=$C$4,"5917","6917"))</f>
        <v/>
      </c>
      <c r="K842" s="18" t="n"/>
      <c r="L842" s="18" t="n"/>
      <c r="M842" s="16" t="n"/>
      <c r="N842" s="18">
        <f>IF(OR($E842="",G842=""),"",G842-N(K842)-N(L842))</f>
        <v/>
      </c>
      <c r="O842" s="19">
        <f>IF(N842="","",N842*H842)</f>
        <v/>
      </c>
      <c r="P842" s="19">
        <f>IF($E842="","",N(K842)*H842)</f>
        <v/>
      </c>
      <c r="Q842" s="17" t="n"/>
      <c r="R842" s="17">
        <f>IF(N842="","",IF(N842&lt;0,"CONFERIR",IF(N842=0,"ACERTADO",IF(M842="","EM CONSIGNAÇÃO",IF(TODAY()&gt;M842,"ACERTO VENCIDO","EM CONSIGNAÇÃO")))))</f>
        <v/>
      </c>
      <c r="S842" s="17" t="n"/>
    </row>
    <row r="843">
      <c r="A843" s="16" t="n"/>
      <c r="B843" s="17" t="n"/>
      <c r="C843" s="17" t="n"/>
      <c r="D843" s="17" t="n"/>
      <c r="E843" s="17" t="n"/>
      <c r="F843" s="17">
        <f>IF($E843="","",IFERROR(INDEX(Produtos!$B$6:$B$305,MATCH($E843,Produtos!$A$6:$A$305,0)),"Código não cadastrado"))</f>
        <v/>
      </c>
      <c r="G843" s="18" t="n"/>
      <c r="H843" s="19">
        <f>IF($E843="","",IFERROR(INDEX(Produtos!$C$6:$C$305,MATCH($E843,Produtos!$A$6:$A$305,0)),0))</f>
        <v/>
      </c>
      <c r="I843" s="17" t="n"/>
      <c r="J843" s="17">
        <f>IF(OR($E843="",D843=""),"",IF(D843=$C$4,"5917","6917"))</f>
        <v/>
      </c>
      <c r="K843" s="18" t="n"/>
      <c r="L843" s="18" t="n"/>
      <c r="M843" s="16" t="n"/>
      <c r="N843" s="18">
        <f>IF(OR($E843="",G843=""),"",G843-N(K843)-N(L843))</f>
        <v/>
      </c>
      <c r="O843" s="19">
        <f>IF(N843="","",N843*H843)</f>
        <v/>
      </c>
      <c r="P843" s="19">
        <f>IF($E843="","",N(K843)*H843)</f>
        <v/>
      </c>
      <c r="Q843" s="17" t="n"/>
      <c r="R843" s="17">
        <f>IF(N843="","",IF(N843&lt;0,"CONFERIR",IF(N843=0,"ACERTADO",IF(M843="","EM CONSIGNAÇÃO",IF(TODAY()&gt;M843,"ACERTO VENCIDO","EM CONSIGNAÇÃO")))))</f>
        <v/>
      </c>
      <c r="S843" s="17" t="n"/>
    </row>
    <row r="844">
      <c r="A844" s="16" t="n"/>
      <c r="B844" s="17" t="n"/>
      <c r="C844" s="17" t="n"/>
      <c r="D844" s="17" t="n"/>
      <c r="E844" s="17" t="n"/>
      <c r="F844" s="17">
        <f>IF($E844="","",IFERROR(INDEX(Produtos!$B$6:$B$305,MATCH($E844,Produtos!$A$6:$A$305,0)),"Código não cadastrado"))</f>
        <v/>
      </c>
      <c r="G844" s="18" t="n"/>
      <c r="H844" s="19">
        <f>IF($E844="","",IFERROR(INDEX(Produtos!$C$6:$C$305,MATCH($E844,Produtos!$A$6:$A$305,0)),0))</f>
        <v/>
      </c>
      <c r="I844" s="17" t="n"/>
      <c r="J844" s="17">
        <f>IF(OR($E844="",D844=""),"",IF(D844=$C$4,"5917","6917"))</f>
        <v/>
      </c>
      <c r="K844" s="18" t="n"/>
      <c r="L844" s="18" t="n"/>
      <c r="M844" s="16" t="n"/>
      <c r="N844" s="18">
        <f>IF(OR($E844="",G844=""),"",G844-N(K844)-N(L844))</f>
        <v/>
      </c>
      <c r="O844" s="19">
        <f>IF(N844="","",N844*H844)</f>
        <v/>
      </c>
      <c r="P844" s="19">
        <f>IF($E844="","",N(K844)*H844)</f>
        <v/>
      </c>
      <c r="Q844" s="17" t="n"/>
      <c r="R844" s="17">
        <f>IF(N844="","",IF(N844&lt;0,"CONFERIR",IF(N844=0,"ACERTADO",IF(M844="","EM CONSIGNAÇÃO",IF(TODAY()&gt;M844,"ACERTO VENCIDO","EM CONSIGNAÇÃO")))))</f>
        <v/>
      </c>
      <c r="S844" s="17" t="n"/>
    </row>
    <row r="845">
      <c r="A845" s="16" t="n"/>
      <c r="B845" s="17" t="n"/>
      <c r="C845" s="17" t="n"/>
      <c r="D845" s="17" t="n"/>
      <c r="E845" s="17" t="n"/>
      <c r="F845" s="17">
        <f>IF($E845="","",IFERROR(INDEX(Produtos!$B$6:$B$305,MATCH($E845,Produtos!$A$6:$A$305,0)),"Código não cadastrado"))</f>
        <v/>
      </c>
      <c r="G845" s="18" t="n"/>
      <c r="H845" s="19">
        <f>IF($E845="","",IFERROR(INDEX(Produtos!$C$6:$C$305,MATCH($E845,Produtos!$A$6:$A$305,0)),0))</f>
        <v/>
      </c>
      <c r="I845" s="17" t="n"/>
      <c r="J845" s="17">
        <f>IF(OR($E845="",D845=""),"",IF(D845=$C$4,"5917","6917"))</f>
        <v/>
      </c>
      <c r="K845" s="18" t="n"/>
      <c r="L845" s="18" t="n"/>
      <c r="M845" s="16" t="n"/>
      <c r="N845" s="18">
        <f>IF(OR($E845="",G845=""),"",G845-N(K845)-N(L845))</f>
        <v/>
      </c>
      <c r="O845" s="19">
        <f>IF(N845="","",N845*H845)</f>
        <v/>
      </c>
      <c r="P845" s="19">
        <f>IF($E845="","",N(K845)*H845)</f>
        <v/>
      </c>
      <c r="Q845" s="17" t="n"/>
      <c r="R845" s="17">
        <f>IF(N845="","",IF(N845&lt;0,"CONFERIR",IF(N845=0,"ACERTADO",IF(M845="","EM CONSIGNAÇÃO",IF(TODAY()&gt;M845,"ACERTO VENCIDO","EM CONSIGNAÇÃO")))))</f>
        <v/>
      </c>
      <c r="S845" s="17" t="n"/>
    </row>
    <row r="846">
      <c r="A846" s="16" t="n"/>
      <c r="B846" s="17" t="n"/>
      <c r="C846" s="17" t="n"/>
      <c r="D846" s="17" t="n"/>
      <c r="E846" s="17" t="n"/>
      <c r="F846" s="17">
        <f>IF($E846="","",IFERROR(INDEX(Produtos!$B$6:$B$305,MATCH($E846,Produtos!$A$6:$A$305,0)),"Código não cadastrado"))</f>
        <v/>
      </c>
      <c r="G846" s="18" t="n"/>
      <c r="H846" s="19">
        <f>IF($E846="","",IFERROR(INDEX(Produtos!$C$6:$C$305,MATCH($E846,Produtos!$A$6:$A$305,0)),0))</f>
        <v/>
      </c>
      <c r="I846" s="17" t="n"/>
      <c r="J846" s="17">
        <f>IF(OR($E846="",D846=""),"",IF(D846=$C$4,"5917","6917"))</f>
        <v/>
      </c>
      <c r="K846" s="18" t="n"/>
      <c r="L846" s="18" t="n"/>
      <c r="M846" s="16" t="n"/>
      <c r="N846" s="18">
        <f>IF(OR($E846="",G846=""),"",G846-N(K846)-N(L846))</f>
        <v/>
      </c>
      <c r="O846" s="19">
        <f>IF(N846="","",N846*H846)</f>
        <v/>
      </c>
      <c r="P846" s="19">
        <f>IF($E846="","",N(K846)*H846)</f>
        <v/>
      </c>
      <c r="Q846" s="17" t="n"/>
      <c r="R846" s="17">
        <f>IF(N846="","",IF(N846&lt;0,"CONFERIR",IF(N846=0,"ACERTADO",IF(M846="","EM CONSIGNAÇÃO",IF(TODAY()&gt;M846,"ACERTO VENCIDO","EM CONSIGNAÇÃO")))))</f>
        <v/>
      </c>
      <c r="S846" s="17" t="n"/>
    </row>
    <row r="847">
      <c r="A847" s="16" t="n"/>
      <c r="B847" s="17" t="n"/>
      <c r="C847" s="17" t="n"/>
      <c r="D847" s="17" t="n"/>
      <c r="E847" s="17" t="n"/>
      <c r="F847" s="17">
        <f>IF($E847="","",IFERROR(INDEX(Produtos!$B$6:$B$305,MATCH($E847,Produtos!$A$6:$A$305,0)),"Código não cadastrado"))</f>
        <v/>
      </c>
      <c r="G847" s="18" t="n"/>
      <c r="H847" s="19">
        <f>IF($E847="","",IFERROR(INDEX(Produtos!$C$6:$C$305,MATCH($E847,Produtos!$A$6:$A$305,0)),0))</f>
        <v/>
      </c>
      <c r="I847" s="17" t="n"/>
      <c r="J847" s="17">
        <f>IF(OR($E847="",D847=""),"",IF(D847=$C$4,"5917","6917"))</f>
        <v/>
      </c>
      <c r="K847" s="18" t="n"/>
      <c r="L847" s="18" t="n"/>
      <c r="M847" s="16" t="n"/>
      <c r="N847" s="18">
        <f>IF(OR($E847="",G847=""),"",G847-N(K847)-N(L847))</f>
        <v/>
      </c>
      <c r="O847" s="19">
        <f>IF(N847="","",N847*H847)</f>
        <v/>
      </c>
      <c r="P847" s="19">
        <f>IF($E847="","",N(K847)*H847)</f>
        <v/>
      </c>
      <c r="Q847" s="17" t="n"/>
      <c r="R847" s="17">
        <f>IF(N847="","",IF(N847&lt;0,"CONFERIR",IF(N847=0,"ACERTADO",IF(M847="","EM CONSIGNAÇÃO",IF(TODAY()&gt;M847,"ACERTO VENCIDO","EM CONSIGNAÇÃO")))))</f>
        <v/>
      </c>
      <c r="S847" s="17" t="n"/>
    </row>
    <row r="848">
      <c r="A848" s="16" t="n"/>
      <c r="B848" s="17" t="n"/>
      <c r="C848" s="17" t="n"/>
      <c r="D848" s="17" t="n"/>
      <c r="E848" s="17" t="n"/>
      <c r="F848" s="17">
        <f>IF($E848="","",IFERROR(INDEX(Produtos!$B$6:$B$305,MATCH($E848,Produtos!$A$6:$A$305,0)),"Código não cadastrado"))</f>
        <v/>
      </c>
      <c r="G848" s="18" t="n"/>
      <c r="H848" s="19">
        <f>IF($E848="","",IFERROR(INDEX(Produtos!$C$6:$C$305,MATCH($E848,Produtos!$A$6:$A$305,0)),0))</f>
        <v/>
      </c>
      <c r="I848" s="17" t="n"/>
      <c r="J848" s="17">
        <f>IF(OR($E848="",D848=""),"",IF(D848=$C$4,"5917","6917"))</f>
        <v/>
      </c>
      <c r="K848" s="18" t="n"/>
      <c r="L848" s="18" t="n"/>
      <c r="M848" s="16" t="n"/>
      <c r="N848" s="18">
        <f>IF(OR($E848="",G848=""),"",G848-N(K848)-N(L848))</f>
        <v/>
      </c>
      <c r="O848" s="19">
        <f>IF(N848="","",N848*H848)</f>
        <v/>
      </c>
      <c r="P848" s="19">
        <f>IF($E848="","",N(K848)*H848)</f>
        <v/>
      </c>
      <c r="Q848" s="17" t="n"/>
      <c r="R848" s="17">
        <f>IF(N848="","",IF(N848&lt;0,"CONFERIR",IF(N848=0,"ACERTADO",IF(M848="","EM CONSIGNAÇÃO",IF(TODAY()&gt;M848,"ACERTO VENCIDO","EM CONSIGNAÇÃO")))))</f>
        <v/>
      </c>
      <c r="S848" s="17" t="n"/>
    </row>
    <row r="849">
      <c r="A849" s="16" t="n"/>
      <c r="B849" s="17" t="n"/>
      <c r="C849" s="17" t="n"/>
      <c r="D849" s="17" t="n"/>
      <c r="E849" s="17" t="n"/>
      <c r="F849" s="17">
        <f>IF($E849="","",IFERROR(INDEX(Produtos!$B$6:$B$305,MATCH($E849,Produtos!$A$6:$A$305,0)),"Código não cadastrado"))</f>
        <v/>
      </c>
      <c r="G849" s="18" t="n"/>
      <c r="H849" s="19">
        <f>IF($E849="","",IFERROR(INDEX(Produtos!$C$6:$C$305,MATCH($E849,Produtos!$A$6:$A$305,0)),0))</f>
        <v/>
      </c>
      <c r="I849" s="17" t="n"/>
      <c r="J849" s="17">
        <f>IF(OR($E849="",D849=""),"",IF(D849=$C$4,"5917","6917"))</f>
        <v/>
      </c>
      <c r="K849" s="18" t="n"/>
      <c r="L849" s="18" t="n"/>
      <c r="M849" s="16" t="n"/>
      <c r="N849" s="18">
        <f>IF(OR($E849="",G849=""),"",G849-N(K849)-N(L849))</f>
        <v/>
      </c>
      <c r="O849" s="19">
        <f>IF(N849="","",N849*H849)</f>
        <v/>
      </c>
      <c r="P849" s="19">
        <f>IF($E849="","",N(K849)*H849)</f>
        <v/>
      </c>
      <c r="Q849" s="17" t="n"/>
      <c r="R849" s="17">
        <f>IF(N849="","",IF(N849&lt;0,"CONFERIR",IF(N849=0,"ACERTADO",IF(M849="","EM CONSIGNAÇÃO",IF(TODAY()&gt;M849,"ACERTO VENCIDO","EM CONSIGNAÇÃO")))))</f>
        <v/>
      </c>
      <c r="S849" s="17" t="n"/>
    </row>
    <row r="850">
      <c r="A850" s="16" t="n"/>
      <c r="B850" s="17" t="n"/>
      <c r="C850" s="17" t="n"/>
      <c r="D850" s="17" t="n"/>
      <c r="E850" s="17" t="n"/>
      <c r="F850" s="17">
        <f>IF($E850="","",IFERROR(INDEX(Produtos!$B$6:$B$305,MATCH($E850,Produtos!$A$6:$A$305,0)),"Código não cadastrado"))</f>
        <v/>
      </c>
      <c r="G850" s="18" t="n"/>
      <c r="H850" s="19">
        <f>IF($E850="","",IFERROR(INDEX(Produtos!$C$6:$C$305,MATCH($E850,Produtos!$A$6:$A$305,0)),0))</f>
        <v/>
      </c>
      <c r="I850" s="17" t="n"/>
      <c r="J850" s="17">
        <f>IF(OR($E850="",D850=""),"",IF(D850=$C$4,"5917","6917"))</f>
        <v/>
      </c>
      <c r="K850" s="18" t="n"/>
      <c r="L850" s="18" t="n"/>
      <c r="M850" s="16" t="n"/>
      <c r="N850" s="18">
        <f>IF(OR($E850="",G850=""),"",G850-N(K850)-N(L850))</f>
        <v/>
      </c>
      <c r="O850" s="19">
        <f>IF(N850="","",N850*H850)</f>
        <v/>
      </c>
      <c r="P850" s="19">
        <f>IF($E850="","",N(K850)*H850)</f>
        <v/>
      </c>
      <c r="Q850" s="17" t="n"/>
      <c r="R850" s="17">
        <f>IF(N850="","",IF(N850&lt;0,"CONFERIR",IF(N850=0,"ACERTADO",IF(M850="","EM CONSIGNAÇÃO",IF(TODAY()&gt;M850,"ACERTO VENCIDO","EM CONSIGNAÇÃO")))))</f>
        <v/>
      </c>
      <c r="S850" s="17" t="n"/>
    </row>
    <row r="851">
      <c r="A851" s="16" t="n"/>
      <c r="B851" s="17" t="n"/>
      <c r="C851" s="17" t="n"/>
      <c r="D851" s="17" t="n"/>
      <c r="E851" s="17" t="n"/>
      <c r="F851" s="17">
        <f>IF($E851="","",IFERROR(INDEX(Produtos!$B$6:$B$305,MATCH($E851,Produtos!$A$6:$A$305,0)),"Código não cadastrado"))</f>
        <v/>
      </c>
      <c r="G851" s="18" t="n"/>
      <c r="H851" s="19">
        <f>IF($E851="","",IFERROR(INDEX(Produtos!$C$6:$C$305,MATCH($E851,Produtos!$A$6:$A$305,0)),0))</f>
        <v/>
      </c>
      <c r="I851" s="17" t="n"/>
      <c r="J851" s="17">
        <f>IF(OR($E851="",D851=""),"",IF(D851=$C$4,"5917","6917"))</f>
        <v/>
      </c>
      <c r="K851" s="18" t="n"/>
      <c r="L851" s="18" t="n"/>
      <c r="M851" s="16" t="n"/>
      <c r="N851" s="18">
        <f>IF(OR($E851="",G851=""),"",G851-N(K851)-N(L851))</f>
        <v/>
      </c>
      <c r="O851" s="19">
        <f>IF(N851="","",N851*H851)</f>
        <v/>
      </c>
      <c r="P851" s="19">
        <f>IF($E851="","",N(K851)*H851)</f>
        <v/>
      </c>
      <c r="Q851" s="17" t="n"/>
      <c r="R851" s="17">
        <f>IF(N851="","",IF(N851&lt;0,"CONFERIR",IF(N851=0,"ACERTADO",IF(M851="","EM CONSIGNAÇÃO",IF(TODAY()&gt;M851,"ACERTO VENCIDO","EM CONSIGNAÇÃO")))))</f>
        <v/>
      </c>
      <c r="S851" s="17" t="n"/>
    </row>
    <row r="852">
      <c r="A852" s="16" t="n"/>
      <c r="B852" s="17" t="n"/>
      <c r="C852" s="17" t="n"/>
      <c r="D852" s="17" t="n"/>
      <c r="E852" s="17" t="n"/>
      <c r="F852" s="17">
        <f>IF($E852="","",IFERROR(INDEX(Produtos!$B$6:$B$305,MATCH($E852,Produtos!$A$6:$A$305,0)),"Código não cadastrado"))</f>
        <v/>
      </c>
      <c r="G852" s="18" t="n"/>
      <c r="H852" s="19">
        <f>IF($E852="","",IFERROR(INDEX(Produtos!$C$6:$C$305,MATCH($E852,Produtos!$A$6:$A$305,0)),0))</f>
        <v/>
      </c>
      <c r="I852" s="17" t="n"/>
      <c r="J852" s="17">
        <f>IF(OR($E852="",D852=""),"",IF(D852=$C$4,"5917","6917"))</f>
        <v/>
      </c>
      <c r="K852" s="18" t="n"/>
      <c r="L852" s="18" t="n"/>
      <c r="M852" s="16" t="n"/>
      <c r="N852" s="18">
        <f>IF(OR($E852="",G852=""),"",G852-N(K852)-N(L852))</f>
        <v/>
      </c>
      <c r="O852" s="19">
        <f>IF(N852="","",N852*H852)</f>
        <v/>
      </c>
      <c r="P852" s="19">
        <f>IF($E852="","",N(K852)*H852)</f>
        <v/>
      </c>
      <c r="Q852" s="17" t="n"/>
      <c r="R852" s="17">
        <f>IF(N852="","",IF(N852&lt;0,"CONFERIR",IF(N852=0,"ACERTADO",IF(M852="","EM CONSIGNAÇÃO",IF(TODAY()&gt;M852,"ACERTO VENCIDO","EM CONSIGNAÇÃO")))))</f>
        <v/>
      </c>
      <c r="S852" s="17" t="n"/>
    </row>
    <row r="853">
      <c r="A853" s="16" t="n"/>
      <c r="B853" s="17" t="n"/>
      <c r="C853" s="17" t="n"/>
      <c r="D853" s="17" t="n"/>
      <c r="E853" s="17" t="n"/>
      <c r="F853" s="17">
        <f>IF($E853="","",IFERROR(INDEX(Produtos!$B$6:$B$305,MATCH($E853,Produtos!$A$6:$A$305,0)),"Código não cadastrado"))</f>
        <v/>
      </c>
      <c r="G853" s="18" t="n"/>
      <c r="H853" s="19">
        <f>IF($E853="","",IFERROR(INDEX(Produtos!$C$6:$C$305,MATCH($E853,Produtos!$A$6:$A$305,0)),0))</f>
        <v/>
      </c>
      <c r="I853" s="17" t="n"/>
      <c r="J853" s="17">
        <f>IF(OR($E853="",D853=""),"",IF(D853=$C$4,"5917","6917"))</f>
        <v/>
      </c>
      <c r="K853" s="18" t="n"/>
      <c r="L853" s="18" t="n"/>
      <c r="M853" s="16" t="n"/>
      <c r="N853" s="18">
        <f>IF(OR($E853="",G853=""),"",G853-N(K853)-N(L853))</f>
        <v/>
      </c>
      <c r="O853" s="19">
        <f>IF(N853="","",N853*H853)</f>
        <v/>
      </c>
      <c r="P853" s="19">
        <f>IF($E853="","",N(K853)*H853)</f>
        <v/>
      </c>
      <c r="Q853" s="17" t="n"/>
      <c r="R853" s="17">
        <f>IF(N853="","",IF(N853&lt;0,"CONFERIR",IF(N853=0,"ACERTADO",IF(M853="","EM CONSIGNAÇÃO",IF(TODAY()&gt;M853,"ACERTO VENCIDO","EM CONSIGNAÇÃO")))))</f>
        <v/>
      </c>
      <c r="S853" s="17" t="n"/>
    </row>
    <row r="854">
      <c r="A854" s="16" t="n"/>
      <c r="B854" s="17" t="n"/>
      <c r="C854" s="17" t="n"/>
      <c r="D854" s="17" t="n"/>
      <c r="E854" s="17" t="n"/>
      <c r="F854" s="17">
        <f>IF($E854="","",IFERROR(INDEX(Produtos!$B$6:$B$305,MATCH($E854,Produtos!$A$6:$A$305,0)),"Código não cadastrado"))</f>
        <v/>
      </c>
      <c r="G854" s="18" t="n"/>
      <c r="H854" s="19">
        <f>IF($E854="","",IFERROR(INDEX(Produtos!$C$6:$C$305,MATCH($E854,Produtos!$A$6:$A$305,0)),0))</f>
        <v/>
      </c>
      <c r="I854" s="17" t="n"/>
      <c r="J854" s="17">
        <f>IF(OR($E854="",D854=""),"",IF(D854=$C$4,"5917","6917"))</f>
        <v/>
      </c>
      <c r="K854" s="18" t="n"/>
      <c r="L854" s="18" t="n"/>
      <c r="M854" s="16" t="n"/>
      <c r="N854" s="18">
        <f>IF(OR($E854="",G854=""),"",G854-N(K854)-N(L854))</f>
        <v/>
      </c>
      <c r="O854" s="19">
        <f>IF(N854="","",N854*H854)</f>
        <v/>
      </c>
      <c r="P854" s="19">
        <f>IF($E854="","",N(K854)*H854)</f>
        <v/>
      </c>
      <c r="Q854" s="17" t="n"/>
      <c r="R854" s="17">
        <f>IF(N854="","",IF(N854&lt;0,"CONFERIR",IF(N854=0,"ACERTADO",IF(M854="","EM CONSIGNAÇÃO",IF(TODAY()&gt;M854,"ACERTO VENCIDO","EM CONSIGNAÇÃO")))))</f>
        <v/>
      </c>
      <c r="S854" s="17" t="n"/>
    </row>
    <row r="855">
      <c r="A855" s="16" t="n"/>
      <c r="B855" s="17" t="n"/>
      <c r="C855" s="17" t="n"/>
      <c r="D855" s="17" t="n"/>
      <c r="E855" s="17" t="n"/>
      <c r="F855" s="17">
        <f>IF($E855="","",IFERROR(INDEX(Produtos!$B$6:$B$305,MATCH($E855,Produtos!$A$6:$A$305,0)),"Código não cadastrado"))</f>
        <v/>
      </c>
      <c r="G855" s="18" t="n"/>
      <c r="H855" s="19">
        <f>IF($E855="","",IFERROR(INDEX(Produtos!$C$6:$C$305,MATCH($E855,Produtos!$A$6:$A$305,0)),0))</f>
        <v/>
      </c>
      <c r="I855" s="17" t="n"/>
      <c r="J855" s="17">
        <f>IF(OR($E855="",D855=""),"",IF(D855=$C$4,"5917","6917"))</f>
        <v/>
      </c>
      <c r="K855" s="18" t="n"/>
      <c r="L855" s="18" t="n"/>
      <c r="M855" s="16" t="n"/>
      <c r="N855" s="18">
        <f>IF(OR($E855="",G855=""),"",G855-N(K855)-N(L855))</f>
        <v/>
      </c>
      <c r="O855" s="19">
        <f>IF(N855="","",N855*H855)</f>
        <v/>
      </c>
      <c r="P855" s="19">
        <f>IF($E855="","",N(K855)*H855)</f>
        <v/>
      </c>
      <c r="Q855" s="17" t="n"/>
      <c r="R855" s="17">
        <f>IF(N855="","",IF(N855&lt;0,"CONFERIR",IF(N855=0,"ACERTADO",IF(M855="","EM CONSIGNAÇÃO",IF(TODAY()&gt;M855,"ACERTO VENCIDO","EM CONSIGNAÇÃO")))))</f>
        <v/>
      </c>
      <c r="S855" s="17" t="n"/>
    </row>
    <row r="856">
      <c r="A856" s="16" t="n"/>
      <c r="B856" s="17" t="n"/>
      <c r="C856" s="17" t="n"/>
      <c r="D856" s="17" t="n"/>
      <c r="E856" s="17" t="n"/>
      <c r="F856" s="17">
        <f>IF($E856="","",IFERROR(INDEX(Produtos!$B$6:$B$305,MATCH($E856,Produtos!$A$6:$A$305,0)),"Código não cadastrado"))</f>
        <v/>
      </c>
      <c r="G856" s="18" t="n"/>
      <c r="H856" s="19">
        <f>IF($E856="","",IFERROR(INDEX(Produtos!$C$6:$C$305,MATCH($E856,Produtos!$A$6:$A$305,0)),0))</f>
        <v/>
      </c>
      <c r="I856" s="17" t="n"/>
      <c r="J856" s="17">
        <f>IF(OR($E856="",D856=""),"",IF(D856=$C$4,"5917","6917"))</f>
        <v/>
      </c>
      <c r="K856" s="18" t="n"/>
      <c r="L856" s="18" t="n"/>
      <c r="M856" s="16" t="n"/>
      <c r="N856" s="18">
        <f>IF(OR($E856="",G856=""),"",G856-N(K856)-N(L856))</f>
        <v/>
      </c>
      <c r="O856" s="19">
        <f>IF(N856="","",N856*H856)</f>
        <v/>
      </c>
      <c r="P856" s="19">
        <f>IF($E856="","",N(K856)*H856)</f>
        <v/>
      </c>
      <c r="Q856" s="17" t="n"/>
      <c r="R856" s="17">
        <f>IF(N856="","",IF(N856&lt;0,"CONFERIR",IF(N856=0,"ACERTADO",IF(M856="","EM CONSIGNAÇÃO",IF(TODAY()&gt;M856,"ACERTO VENCIDO","EM CONSIGNAÇÃO")))))</f>
        <v/>
      </c>
      <c r="S856" s="17" t="n"/>
    </row>
    <row r="857">
      <c r="A857" s="16" t="n"/>
      <c r="B857" s="17" t="n"/>
      <c r="C857" s="17" t="n"/>
      <c r="D857" s="17" t="n"/>
      <c r="E857" s="17" t="n"/>
      <c r="F857" s="17">
        <f>IF($E857="","",IFERROR(INDEX(Produtos!$B$6:$B$305,MATCH($E857,Produtos!$A$6:$A$305,0)),"Código não cadastrado"))</f>
        <v/>
      </c>
      <c r="G857" s="18" t="n"/>
      <c r="H857" s="19">
        <f>IF($E857="","",IFERROR(INDEX(Produtos!$C$6:$C$305,MATCH($E857,Produtos!$A$6:$A$305,0)),0))</f>
        <v/>
      </c>
      <c r="I857" s="17" t="n"/>
      <c r="J857" s="17">
        <f>IF(OR($E857="",D857=""),"",IF(D857=$C$4,"5917","6917"))</f>
        <v/>
      </c>
      <c r="K857" s="18" t="n"/>
      <c r="L857" s="18" t="n"/>
      <c r="M857" s="16" t="n"/>
      <c r="N857" s="18">
        <f>IF(OR($E857="",G857=""),"",G857-N(K857)-N(L857))</f>
        <v/>
      </c>
      <c r="O857" s="19">
        <f>IF(N857="","",N857*H857)</f>
        <v/>
      </c>
      <c r="P857" s="19">
        <f>IF($E857="","",N(K857)*H857)</f>
        <v/>
      </c>
      <c r="Q857" s="17" t="n"/>
      <c r="R857" s="17">
        <f>IF(N857="","",IF(N857&lt;0,"CONFERIR",IF(N857=0,"ACERTADO",IF(M857="","EM CONSIGNAÇÃO",IF(TODAY()&gt;M857,"ACERTO VENCIDO","EM CONSIGNAÇÃO")))))</f>
        <v/>
      </c>
      <c r="S857" s="17" t="n"/>
    </row>
    <row r="858">
      <c r="A858" s="16" t="n"/>
      <c r="B858" s="17" t="n"/>
      <c r="C858" s="17" t="n"/>
      <c r="D858" s="17" t="n"/>
      <c r="E858" s="17" t="n"/>
      <c r="F858" s="17">
        <f>IF($E858="","",IFERROR(INDEX(Produtos!$B$6:$B$305,MATCH($E858,Produtos!$A$6:$A$305,0)),"Código não cadastrado"))</f>
        <v/>
      </c>
      <c r="G858" s="18" t="n"/>
      <c r="H858" s="19">
        <f>IF($E858="","",IFERROR(INDEX(Produtos!$C$6:$C$305,MATCH($E858,Produtos!$A$6:$A$305,0)),0))</f>
        <v/>
      </c>
      <c r="I858" s="17" t="n"/>
      <c r="J858" s="17">
        <f>IF(OR($E858="",D858=""),"",IF(D858=$C$4,"5917","6917"))</f>
        <v/>
      </c>
      <c r="K858" s="18" t="n"/>
      <c r="L858" s="18" t="n"/>
      <c r="M858" s="16" t="n"/>
      <c r="N858" s="18">
        <f>IF(OR($E858="",G858=""),"",G858-N(K858)-N(L858))</f>
        <v/>
      </c>
      <c r="O858" s="19">
        <f>IF(N858="","",N858*H858)</f>
        <v/>
      </c>
      <c r="P858" s="19">
        <f>IF($E858="","",N(K858)*H858)</f>
        <v/>
      </c>
      <c r="Q858" s="17" t="n"/>
      <c r="R858" s="17">
        <f>IF(N858="","",IF(N858&lt;0,"CONFERIR",IF(N858=0,"ACERTADO",IF(M858="","EM CONSIGNAÇÃO",IF(TODAY()&gt;M858,"ACERTO VENCIDO","EM CONSIGNAÇÃO")))))</f>
        <v/>
      </c>
      <c r="S858" s="17" t="n"/>
    </row>
    <row r="859">
      <c r="A859" s="16" t="n"/>
      <c r="B859" s="17" t="n"/>
      <c r="C859" s="17" t="n"/>
      <c r="D859" s="17" t="n"/>
      <c r="E859" s="17" t="n"/>
      <c r="F859" s="17">
        <f>IF($E859="","",IFERROR(INDEX(Produtos!$B$6:$B$305,MATCH($E859,Produtos!$A$6:$A$305,0)),"Código não cadastrado"))</f>
        <v/>
      </c>
      <c r="G859" s="18" t="n"/>
      <c r="H859" s="19">
        <f>IF($E859="","",IFERROR(INDEX(Produtos!$C$6:$C$305,MATCH($E859,Produtos!$A$6:$A$305,0)),0))</f>
        <v/>
      </c>
      <c r="I859" s="17" t="n"/>
      <c r="J859" s="17">
        <f>IF(OR($E859="",D859=""),"",IF(D859=$C$4,"5917","6917"))</f>
        <v/>
      </c>
      <c r="K859" s="18" t="n"/>
      <c r="L859" s="18" t="n"/>
      <c r="M859" s="16" t="n"/>
      <c r="N859" s="18">
        <f>IF(OR($E859="",G859=""),"",G859-N(K859)-N(L859))</f>
        <v/>
      </c>
      <c r="O859" s="19">
        <f>IF(N859="","",N859*H859)</f>
        <v/>
      </c>
      <c r="P859" s="19">
        <f>IF($E859="","",N(K859)*H859)</f>
        <v/>
      </c>
      <c r="Q859" s="17" t="n"/>
      <c r="R859" s="17">
        <f>IF(N859="","",IF(N859&lt;0,"CONFERIR",IF(N859=0,"ACERTADO",IF(M859="","EM CONSIGNAÇÃO",IF(TODAY()&gt;M859,"ACERTO VENCIDO","EM CONSIGNAÇÃO")))))</f>
        <v/>
      </c>
      <c r="S859" s="17" t="n"/>
    </row>
    <row r="860">
      <c r="A860" s="16" t="n"/>
      <c r="B860" s="17" t="n"/>
      <c r="C860" s="17" t="n"/>
      <c r="D860" s="17" t="n"/>
      <c r="E860" s="17" t="n"/>
      <c r="F860" s="17">
        <f>IF($E860="","",IFERROR(INDEX(Produtos!$B$6:$B$305,MATCH($E860,Produtos!$A$6:$A$305,0)),"Código não cadastrado"))</f>
        <v/>
      </c>
      <c r="G860" s="18" t="n"/>
      <c r="H860" s="19">
        <f>IF($E860="","",IFERROR(INDEX(Produtos!$C$6:$C$305,MATCH($E860,Produtos!$A$6:$A$305,0)),0))</f>
        <v/>
      </c>
      <c r="I860" s="17" t="n"/>
      <c r="J860" s="17">
        <f>IF(OR($E860="",D860=""),"",IF(D860=$C$4,"5917","6917"))</f>
        <v/>
      </c>
      <c r="K860" s="18" t="n"/>
      <c r="L860" s="18" t="n"/>
      <c r="M860" s="16" t="n"/>
      <c r="N860" s="18">
        <f>IF(OR($E860="",G860=""),"",G860-N(K860)-N(L860))</f>
        <v/>
      </c>
      <c r="O860" s="19">
        <f>IF(N860="","",N860*H860)</f>
        <v/>
      </c>
      <c r="P860" s="19">
        <f>IF($E860="","",N(K860)*H860)</f>
        <v/>
      </c>
      <c r="Q860" s="17" t="n"/>
      <c r="R860" s="17">
        <f>IF(N860="","",IF(N860&lt;0,"CONFERIR",IF(N860=0,"ACERTADO",IF(M860="","EM CONSIGNAÇÃO",IF(TODAY()&gt;M860,"ACERTO VENCIDO","EM CONSIGNAÇÃO")))))</f>
        <v/>
      </c>
      <c r="S860" s="17" t="n"/>
    </row>
    <row r="861">
      <c r="A861" s="16" t="n"/>
      <c r="B861" s="17" t="n"/>
      <c r="C861" s="17" t="n"/>
      <c r="D861" s="17" t="n"/>
      <c r="E861" s="17" t="n"/>
      <c r="F861" s="17">
        <f>IF($E861="","",IFERROR(INDEX(Produtos!$B$6:$B$305,MATCH($E861,Produtos!$A$6:$A$305,0)),"Código não cadastrado"))</f>
        <v/>
      </c>
      <c r="G861" s="18" t="n"/>
      <c r="H861" s="19">
        <f>IF($E861="","",IFERROR(INDEX(Produtos!$C$6:$C$305,MATCH($E861,Produtos!$A$6:$A$305,0)),0))</f>
        <v/>
      </c>
      <c r="I861" s="17" t="n"/>
      <c r="J861" s="17">
        <f>IF(OR($E861="",D861=""),"",IF(D861=$C$4,"5917","6917"))</f>
        <v/>
      </c>
      <c r="K861" s="18" t="n"/>
      <c r="L861" s="18" t="n"/>
      <c r="M861" s="16" t="n"/>
      <c r="N861" s="18">
        <f>IF(OR($E861="",G861=""),"",G861-N(K861)-N(L861))</f>
        <v/>
      </c>
      <c r="O861" s="19">
        <f>IF(N861="","",N861*H861)</f>
        <v/>
      </c>
      <c r="P861" s="19">
        <f>IF($E861="","",N(K861)*H861)</f>
        <v/>
      </c>
      <c r="Q861" s="17" t="n"/>
      <c r="R861" s="17">
        <f>IF(N861="","",IF(N861&lt;0,"CONFERIR",IF(N861=0,"ACERTADO",IF(M861="","EM CONSIGNAÇÃO",IF(TODAY()&gt;M861,"ACERTO VENCIDO","EM CONSIGNAÇÃO")))))</f>
        <v/>
      </c>
      <c r="S861" s="17" t="n"/>
    </row>
    <row r="862">
      <c r="A862" s="16" t="n"/>
      <c r="B862" s="17" t="n"/>
      <c r="C862" s="17" t="n"/>
      <c r="D862" s="17" t="n"/>
      <c r="E862" s="17" t="n"/>
      <c r="F862" s="17">
        <f>IF($E862="","",IFERROR(INDEX(Produtos!$B$6:$B$305,MATCH($E862,Produtos!$A$6:$A$305,0)),"Código não cadastrado"))</f>
        <v/>
      </c>
      <c r="G862" s="18" t="n"/>
      <c r="H862" s="19">
        <f>IF($E862="","",IFERROR(INDEX(Produtos!$C$6:$C$305,MATCH($E862,Produtos!$A$6:$A$305,0)),0))</f>
        <v/>
      </c>
      <c r="I862" s="17" t="n"/>
      <c r="J862" s="17">
        <f>IF(OR($E862="",D862=""),"",IF(D862=$C$4,"5917","6917"))</f>
        <v/>
      </c>
      <c r="K862" s="18" t="n"/>
      <c r="L862" s="18" t="n"/>
      <c r="M862" s="16" t="n"/>
      <c r="N862" s="18">
        <f>IF(OR($E862="",G862=""),"",G862-N(K862)-N(L862))</f>
        <v/>
      </c>
      <c r="O862" s="19">
        <f>IF(N862="","",N862*H862)</f>
        <v/>
      </c>
      <c r="P862" s="19">
        <f>IF($E862="","",N(K862)*H862)</f>
        <v/>
      </c>
      <c r="Q862" s="17" t="n"/>
      <c r="R862" s="17">
        <f>IF(N862="","",IF(N862&lt;0,"CONFERIR",IF(N862=0,"ACERTADO",IF(M862="","EM CONSIGNAÇÃO",IF(TODAY()&gt;M862,"ACERTO VENCIDO","EM CONSIGNAÇÃO")))))</f>
        <v/>
      </c>
      <c r="S862" s="17" t="n"/>
    </row>
    <row r="863">
      <c r="A863" s="16" t="n"/>
      <c r="B863" s="17" t="n"/>
      <c r="C863" s="17" t="n"/>
      <c r="D863" s="17" t="n"/>
      <c r="E863" s="17" t="n"/>
      <c r="F863" s="17">
        <f>IF($E863="","",IFERROR(INDEX(Produtos!$B$6:$B$305,MATCH($E863,Produtos!$A$6:$A$305,0)),"Código não cadastrado"))</f>
        <v/>
      </c>
      <c r="G863" s="18" t="n"/>
      <c r="H863" s="19">
        <f>IF($E863="","",IFERROR(INDEX(Produtos!$C$6:$C$305,MATCH($E863,Produtos!$A$6:$A$305,0)),0))</f>
        <v/>
      </c>
      <c r="I863" s="17" t="n"/>
      <c r="J863" s="17">
        <f>IF(OR($E863="",D863=""),"",IF(D863=$C$4,"5917","6917"))</f>
        <v/>
      </c>
      <c r="K863" s="18" t="n"/>
      <c r="L863" s="18" t="n"/>
      <c r="M863" s="16" t="n"/>
      <c r="N863" s="18">
        <f>IF(OR($E863="",G863=""),"",G863-N(K863)-N(L863))</f>
        <v/>
      </c>
      <c r="O863" s="19">
        <f>IF(N863="","",N863*H863)</f>
        <v/>
      </c>
      <c r="P863" s="19">
        <f>IF($E863="","",N(K863)*H863)</f>
        <v/>
      </c>
      <c r="Q863" s="17" t="n"/>
      <c r="R863" s="17">
        <f>IF(N863="","",IF(N863&lt;0,"CONFERIR",IF(N863=0,"ACERTADO",IF(M863="","EM CONSIGNAÇÃO",IF(TODAY()&gt;M863,"ACERTO VENCIDO","EM CONSIGNAÇÃO")))))</f>
        <v/>
      </c>
      <c r="S863" s="17" t="n"/>
    </row>
    <row r="864">
      <c r="A864" s="16" t="n"/>
      <c r="B864" s="17" t="n"/>
      <c r="C864" s="17" t="n"/>
      <c r="D864" s="17" t="n"/>
      <c r="E864" s="17" t="n"/>
      <c r="F864" s="17">
        <f>IF($E864="","",IFERROR(INDEX(Produtos!$B$6:$B$305,MATCH($E864,Produtos!$A$6:$A$305,0)),"Código não cadastrado"))</f>
        <v/>
      </c>
      <c r="G864" s="18" t="n"/>
      <c r="H864" s="19">
        <f>IF($E864="","",IFERROR(INDEX(Produtos!$C$6:$C$305,MATCH($E864,Produtos!$A$6:$A$305,0)),0))</f>
        <v/>
      </c>
      <c r="I864" s="17" t="n"/>
      <c r="J864" s="17">
        <f>IF(OR($E864="",D864=""),"",IF(D864=$C$4,"5917","6917"))</f>
        <v/>
      </c>
      <c r="K864" s="18" t="n"/>
      <c r="L864" s="18" t="n"/>
      <c r="M864" s="16" t="n"/>
      <c r="N864" s="18">
        <f>IF(OR($E864="",G864=""),"",G864-N(K864)-N(L864))</f>
        <v/>
      </c>
      <c r="O864" s="19">
        <f>IF(N864="","",N864*H864)</f>
        <v/>
      </c>
      <c r="P864" s="19">
        <f>IF($E864="","",N(K864)*H864)</f>
        <v/>
      </c>
      <c r="Q864" s="17" t="n"/>
      <c r="R864" s="17">
        <f>IF(N864="","",IF(N864&lt;0,"CONFERIR",IF(N864=0,"ACERTADO",IF(M864="","EM CONSIGNAÇÃO",IF(TODAY()&gt;M864,"ACERTO VENCIDO","EM CONSIGNAÇÃO")))))</f>
        <v/>
      </c>
      <c r="S864" s="17" t="n"/>
    </row>
    <row r="865">
      <c r="A865" s="16" t="n"/>
      <c r="B865" s="17" t="n"/>
      <c r="C865" s="17" t="n"/>
      <c r="D865" s="17" t="n"/>
      <c r="E865" s="17" t="n"/>
      <c r="F865" s="17">
        <f>IF($E865="","",IFERROR(INDEX(Produtos!$B$6:$B$305,MATCH($E865,Produtos!$A$6:$A$305,0)),"Código não cadastrado"))</f>
        <v/>
      </c>
      <c r="G865" s="18" t="n"/>
      <c r="H865" s="19">
        <f>IF($E865="","",IFERROR(INDEX(Produtos!$C$6:$C$305,MATCH($E865,Produtos!$A$6:$A$305,0)),0))</f>
        <v/>
      </c>
      <c r="I865" s="17" t="n"/>
      <c r="J865" s="17">
        <f>IF(OR($E865="",D865=""),"",IF(D865=$C$4,"5917","6917"))</f>
        <v/>
      </c>
      <c r="K865" s="18" t="n"/>
      <c r="L865" s="18" t="n"/>
      <c r="M865" s="16" t="n"/>
      <c r="N865" s="18">
        <f>IF(OR($E865="",G865=""),"",G865-N(K865)-N(L865))</f>
        <v/>
      </c>
      <c r="O865" s="19">
        <f>IF(N865="","",N865*H865)</f>
        <v/>
      </c>
      <c r="P865" s="19">
        <f>IF($E865="","",N(K865)*H865)</f>
        <v/>
      </c>
      <c r="Q865" s="17" t="n"/>
      <c r="R865" s="17">
        <f>IF(N865="","",IF(N865&lt;0,"CONFERIR",IF(N865=0,"ACERTADO",IF(M865="","EM CONSIGNAÇÃO",IF(TODAY()&gt;M865,"ACERTO VENCIDO","EM CONSIGNAÇÃO")))))</f>
        <v/>
      </c>
      <c r="S865" s="17" t="n"/>
    </row>
    <row r="866">
      <c r="A866" s="16" t="n"/>
      <c r="B866" s="17" t="n"/>
      <c r="C866" s="17" t="n"/>
      <c r="D866" s="17" t="n"/>
      <c r="E866" s="17" t="n"/>
      <c r="F866" s="17">
        <f>IF($E866="","",IFERROR(INDEX(Produtos!$B$6:$B$305,MATCH($E866,Produtos!$A$6:$A$305,0)),"Código não cadastrado"))</f>
        <v/>
      </c>
      <c r="G866" s="18" t="n"/>
      <c r="H866" s="19">
        <f>IF($E866="","",IFERROR(INDEX(Produtos!$C$6:$C$305,MATCH($E866,Produtos!$A$6:$A$305,0)),0))</f>
        <v/>
      </c>
      <c r="I866" s="17" t="n"/>
      <c r="J866" s="17">
        <f>IF(OR($E866="",D866=""),"",IF(D866=$C$4,"5917","6917"))</f>
        <v/>
      </c>
      <c r="K866" s="18" t="n"/>
      <c r="L866" s="18" t="n"/>
      <c r="M866" s="16" t="n"/>
      <c r="N866" s="18">
        <f>IF(OR($E866="",G866=""),"",G866-N(K866)-N(L866))</f>
        <v/>
      </c>
      <c r="O866" s="19">
        <f>IF(N866="","",N866*H866)</f>
        <v/>
      </c>
      <c r="P866" s="19">
        <f>IF($E866="","",N(K866)*H866)</f>
        <v/>
      </c>
      <c r="Q866" s="17" t="n"/>
      <c r="R866" s="17">
        <f>IF(N866="","",IF(N866&lt;0,"CONFERIR",IF(N866=0,"ACERTADO",IF(M866="","EM CONSIGNAÇÃO",IF(TODAY()&gt;M866,"ACERTO VENCIDO","EM CONSIGNAÇÃO")))))</f>
        <v/>
      </c>
      <c r="S866" s="17" t="n"/>
    </row>
    <row r="867">
      <c r="A867" s="16" t="n"/>
      <c r="B867" s="17" t="n"/>
      <c r="C867" s="17" t="n"/>
      <c r="D867" s="17" t="n"/>
      <c r="E867" s="17" t="n"/>
      <c r="F867" s="17">
        <f>IF($E867="","",IFERROR(INDEX(Produtos!$B$6:$B$305,MATCH($E867,Produtos!$A$6:$A$305,0)),"Código não cadastrado"))</f>
        <v/>
      </c>
      <c r="G867" s="18" t="n"/>
      <c r="H867" s="19">
        <f>IF($E867="","",IFERROR(INDEX(Produtos!$C$6:$C$305,MATCH($E867,Produtos!$A$6:$A$305,0)),0))</f>
        <v/>
      </c>
      <c r="I867" s="17" t="n"/>
      <c r="J867" s="17">
        <f>IF(OR($E867="",D867=""),"",IF(D867=$C$4,"5917","6917"))</f>
        <v/>
      </c>
      <c r="K867" s="18" t="n"/>
      <c r="L867" s="18" t="n"/>
      <c r="M867" s="16" t="n"/>
      <c r="N867" s="18">
        <f>IF(OR($E867="",G867=""),"",G867-N(K867)-N(L867))</f>
        <v/>
      </c>
      <c r="O867" s="19">
        <f>IF(N867="","",N867*H867)</f>
        <v/>
      </c>
      <c r="P867" s="19">
        <f>IF($E867="","",N(K867)*H867)</f>
        <v/>
      </c>
      <c r="Q867" s="17" t="n"/>
      <c r="R867" s="17">
        <f>IF(N867="","",IF(N867&lt;0,"CONFERIR",IF(N867=0,"ACERTADO",IF(M867="","EM CONSIGNAÇÃO",IF(TODAY()&gt;M867,"ACERTO VENCIDO","EM CONSIGNAÇÃO")))))</f>
        <v/>
      </c>
      <c r="S867" s="17" t="n"/>
    </row>
    <row r="868">
      <c r="A868" s="16" t="n"/>
      <c r="B868" s="17" t="n"/>
      <c r="C868" s="17" t="n"/>
      <c r="D868" s="17" t="n"/>
      <c r="E868" s="17" t="n"/>
      <c r="F868" s="17">
        <f>IF($E868="","",IFERROR(INDEX(Produtos!$B$6:$B$305,MATCH($E868,Produtos!$A$6:$A$305,0)),"Código não cadastrado"))</f>
        <v/>
      </c>
      <c r="G868" s="18" t="n"/>
      <c r="H868" s="19">
        <f>IF($E868="","",IFERROR(INDEX(Produtos!$C$6:$C$305,MATCH($E868,Produtos!$A$6:$A$305,0)),0))</f>
        <v/>
      </c>
      <c r="I868" s="17" t="n"/>
      <c r="J868" s="17">
        <f>IF(OR($E868="",D868=""),"",IF(D868=$C$4,"5917","6917"))</f>
        <v/>
      </c>
      <c r="K868" s="18" t="n"/>
      <c r="L868" s="18" t="n"/>
      <c r="M868" s="16" t="n"/>
      <c r="N868" s="18">
        <f>IF(OR($E868="",G868=""),"",G868-N(K868)-N(L868))</f>
        <v/>
      </c>
      <c r="O868" s="19">
        <f>IF(N868="","",N868*H868)</f>
        <v/>
      </c>
      <c r="P868" s="19">
        <f>IF($E868="","",N(K868)*H868)</f>
        <v/>
      </c>
      <c r="Q868" s="17" t="n"/>
      <c r="R868" s="17">
        <f>IF(N868="","",IF(N868&lt;0,"CONFERIR",IF(N868=0,"ACERTADO",IF(M868="","EM CONSIGNAÇÃO",IF(TODAY()&gt;M868,"ACERTO VENCIDO","EM CONSIGNAÇÃO")))))</f>
        <v/>
      </c>
      <c r="S868" s="17" t="n"/>
    </row>
    <row r="869">
      <c r="A869" s="16" t="n"/>
      <c r="B869" s="17" t="n"/>
      <c r="C869" s="17" t="n"/>
      <c r="D869" s="17" t="n"/>
      <c r="E869" s="17" t="n"/>
      <c r="F869" s="17">
        <f>IF($E869="","",IFERROR(INDEX(Produtos!$B$6:$B$305,MATCH($E869,Produtos!$A$6:$A$305,0)),"Código não cadastrado"))</f>
        <v/>
      </c>
      <c r="G869" s="18" t="n"/>
      <c r="H869" s="19">
        <f>IF($E869="","",IFERROR(INDEX(Produtos!$C$6:$C$305,MATCH($E869,Produtos!$A$6:$A$305,0)),0))</f>
        <v/>
      </c>
      <c r="I869" s="17" t="n"/>
      <c r="J869" s="17">
        <f>IF(OR($E869="",D869=""),"",IF(D869=$C$4,"5917","6917"))</f>
        <v/>
      </c>
      <c r="K869" s="18" t="n"/>
      <c r="L869" s="18" t="n"/>
      <c r="M869" s="16" t="n"/>
      <c r="N869" s="18">
        <f>IF(OR($E869="",G869=""),"",G869-N(K869)-N(L869))</f>
        <v/>
      </c>
      <c r="O869" s="19">
        <f>IF(N869="","",N869*H869)</f>
        <v/>
      </c>
      <c r="P869" s="19">
        <f>IF($E869="","",N(K869)*H869)</f>
        <v/>
      </c>
      <c r="Q869" s="17" t="n"/>
      <c r="R869" s="17">
        <f>IF(N869="","",IF(N869&lt;0,"CONFERIR",IF(N869=0,"ACERTADO",IF(M869="","EM CONSIGNAÇÃO",IF(TODAY()&gt;M869,"ACERTO VENCIDO","EM CONSIGNAÇÃO")))))</f>
        <v/>
      </c>
      <c r="S869" s="17" t="n"/>
    </row>
    <row r="870">
      <c r="A870" s="16" t="n"/>
      <c r="B870" s="17" t="n"/>
      <c r="C870" s="17" t="n"/>
      <c r="D870" s="17" t="n"/>
      <c r="E870" s="17" t="n"/>
      <c r="F870" s="17">
        <f>IF($E870="","",IFERROR(INDEX(Produtos!$B$6:$B$305,MATCH($E870,Produtos!$A$6:$A$305,0)),"Código não cadastrado"))</f>
        <v/>
      </c>
      <c r="G870" s="18" t="n"/>
      <c r="H870" s="19">
        <f>IF($E870="","",IFERROR(INDEX(Produtos!$C$6:$C$305,MATCH($E870,Produtos!$A$6:$A$305,0)),0))</f>
        <v/>
      </c>
      <c r="I870" s="17" t="n"/>
      <c r="J870" s="17">
        <f>IF(OR($E870="",D870=""),"",IF(D870=$C$4,"5917","6917"))</f>
        <v/>
      </c>
      <c r="K870" s="18" t="n"/>
      <c r="L870" s="18" t="n"/>
      <c r="M870" s="16" t="n"/>
      <c r="N870" s="18">
        <f>IF(OR($E870="",G870=""),"",G870-N(K870)-N(L870))</f>
        <v/>
      </c>
      <c r="O870" s="19">
        <f>IF(N870="","",N870*H870)</f>
        <v/>
      </c>
      <c r="P870" s="19">
        <f>IF($E870="","",N(K870)*H870)</f>
        <v/>
      </c>
      <c r="Q870" s="17" t="n"/>
      <c r="R870" s="17">
        <f>IF(N870="","",IF(N870&lt;0,"CONFERIR",IF(N870=0,"ACERTADO",IF(M870="","EM CONSIGNAÇÃO",IF(TODAY()&gt;M870,"ACERTO VENCIDO","EM CONSIGNAÇÃO")))))</f>
        <v/>
      </c>
      <c r="S870" s="17" t="n"/>
    </row>
    <row r="871">
      <c r="A871" s="16" t="n"/>
      <c r="B871" s="17" t="n"/>
      <c r="C871" s="17" t="n"/>
      <c r="D871" s="17" t="n"/>
      <c r="E871" s="17" t="n"/>
      <c r="F871" s="17">
        <f>IF($E871="","",IFERROR(INDEX(Produtos!$B$6:$B$305,MATCH($E871,Produtos!$A$6:$A$305,0)),"Código não cadastrado"))</f>
        <v/>
      </c>
      <c r="G871" s="18" t="n"/>
      <c r="H871" s="19">
        <f>IF($E871="","",IFERROR(INDEX(Produtos!$C$6:$C$305,MATCH($E871,Produtos!$A$6:$A$305,0)),0))</f>
        <v/>
      </c>
      <c r="I871" s="17" t="n"/>
      <c r="J871" s="17">
        <f>IF(OR($E871="",D871=""),"",IF(D871=$C$4,"5917","6917"))</f>
        <v/>
      </c>
      <c r="K871" s="18" t="n"/>
      <c r="L871" s="18" t="n"/>
      <c r="M871" s="16" t="n"/>
      <c r="N871" s="18">
        <f>IF(OR($E871="",G871=""),"",G871-N(K871)-N(L871))</f>
        <v/>
      </c>
      <c r="O871" s="19">
        <f>IF(N871="","",N871*H871)</f>
        <v/>
      </c>
      <c r="P871" s="19">
        <f>IF($E871="","",N(K871)*H871)</f>
        <v/>
      </c>
      <c r="Q871" s="17" t="n"/>
      <c r="R871" s="17">
        <f>IF(N871="","",IF(N871&lt;0,"CONFERIR",IF(N871=0,"ACERTADO",IF(M871="","EM CONSIGNAÇÃO",IF(TODAY()&gt;M871,"ACERTO VENCIDO","EM CONSIGNAÇÃO")))))</f>
        <v/>
      </c>
      <c r="S871" s="17" t="n"/>
    </row>
    <row r="872">
      <c r="A872" s="16" t="n"/>
      <c r="B872" s="17" t="n"/>
      <c r="C872" s="17" t="n"/>
      <c r="D872" s="17" t="n"/>
      <c r="E872" s="17" t="n"/>
      <c r="F872" s="17">
        <f>IF($E872="","",IFERROR(INDEX(Produtos!$B$6:$B$305,MATCH($E872,Produtos!$A$6:$A$305,0)),"Código não cadastrado"))</f>
        <v/>
      </c>
      <c r="G872" s="18" t="n"/>
      <c r="H872" s="19">
        <f>IF($E872="","",IFERROR(INDEX(Produtos!$C$6:$C$305,MATCH($E872,Produtos!$A$6:$A$305,0)),0))</f>
        <v/>
      </c>
      <c r="I872" s="17" t="n"/>
      <c r="J872" s="17">
        <f>IF(OR($E872="",D872=""),"",IF(D872=$C$4,"5917","6917"))</f>
        <v/>
      </c>
      <c r="K872" s="18" t="n"/>
      <c r="L872" s="18" t="n"/>
      <c r="M872" s="16" t="n"/>
      <c r="N872" s="18">
        <f>IF(OR($E872="",G872=""),"",G872-N(K872)-N(L872))</f>
        <v/>
      </c>
      <c r="O872" s="19">
        <f>IF(N872="","",N872*H872)</f>
        <v/>
      </c>
      <c r="P872" s="19">
        <f>IF($E872="","",N(K872)*H872)</f>
        <v/>
      </c>
      <c r="Q872" s="17" t="n"/>
      <c r="R872" s="17">
        <f>IF(N872="","",IF(N872&lt;0,"CONFERIR",IF(N872=0,"ACERTADO",IF(M872="","EM CONSIGNAÇÃO",IF(TODAY()&gt;M872,"ACERTO VENCIDO","EM CONSIGNAÇÃO")))))</f>
        <v/>
      </c>
      <c r="S872" s="17" t="n"/>
    </row>
    <row r="873">
      <c r="A873" s="16" t="n"/>
      <c r="B873" s="17" t="n"/>
      <c r="C873" s="17" t="n"/>
      <c r="D873" s="17" t="n"/>
      <c r="E873" s="17" t="n"/>
      <c r="F873" s="17">
        <f>IF($E873="","",IFERROR(INDEX(Produtos!$B$6:$B$305,MATCH($E873,Produtos!$A$6:$A$305,0)),"Código não cadastrado"))</f>
        <v/>
      </c>
      <c r="G873" s="18" t="n"/>
      <c r="H873" s="19">
        <f>IF($E873="","",IFERROR(INDEX(Produtos!$C$6:$C$305,MATCH($E873,Produtos!$A$6:$A$305,0)),0))</f>
        <v/>
      </c>
      <c r="I873" s="17" t="n"/>
      <c r="J873" s="17">
        <f>IF(OR($E873="",D873=""),"",IF(D873=$C$4,"5917","6917"))</f>
        <v/>
      </c>
      <c r="K873" s="18" t="n"/>
      <c r="L873" s="18" t="n"/>
      <c r="M873" s="16" t="n"/>
      <c r="N873" s="18">
        <f>IF(OR($E873="",G873=""),"",G873-N(K873)-N(L873))</f>
        <v/>
      </c>
      <c r="O873" s="19">
        <f>IF(N873="","",N873*H873)</f>
        <v/>
      </c>
      <c r="P873" s="19">
        <f>IF($E873="","",N(K873)*H873)</f>
        <v/>
      </c>
      <c r="Q873" s="17" t="n"/>
      <c r="R873" s="17">
        <f>IF(N873="","",IF(N873&lt;0,"CONFERIR",IF(N873=0,"ACERTADO",IF(M873="","EM CONSIGNAÇÃO",IF(TODAY()&gt;M873,"ACERTO VENCIDO","EM CONSIGNAÇÃO")))))</f>
        <v/>
      </c>
      <c r="S873" s="17" t="n"/>
    </row>
    <row r="874">
      <c r="A874" s="16" t="n"/>
      <c r="B874" s="17" t="n"/>
      <c r="C874" s="17" t="n"/>
      <c r="D874" s="17" t="n"/>
      <c r="E874" s="17" t="n"/>
      <c r="F874" s="17">
        <f>IF($E874="","",IFERROR(INDEX(Produtos!$B$6:$B$305,MATCH($E874,Produtos!$A$6:$A$305,0)),"Código não cadastrado"))</f>
        <v/>
      </c>
      <c r="G874" s="18" t="n"/>
      <c r="H874" s="19">
        <f>IF($E874="","",IFERROR(INDEX(Produtos!$C$6:$C$305,MATCH($E874,Produtos!$A$6:$A$305,0)),0))</f>
        <v/>
      </c>
      <c r="I874" s="17" t="n"/>
      <c r="J874" s="17">
        <f>IF(OR($E874="",D874=""),"",IF(D874=$C$4,"5917","6917"))</f>
        <v/>
      </c>
      <c r="K874" s="18" t="n"/>
      <c r="L874" s="18" t="n"/>
      <c r="M874" s="16" t="n"/>
      <c r="N874" s="18">
        <f>IF(OR($E874="",G874=""),"",G874-N(K874)-N(L874))</f>
        <v/>
      </c>
      <c r="O874" s="19">
        <f>IF(N874="","",N874*H874)</f>
        <v/>
      </c>
      <c r="P874" s="19">
        <f>IF($E874="","",N(K874)*H874)</f>
        <v/>
      </c>
      <c r="Q874" s="17" t="n"/>
      <c r="R874" s="17">
        <f>IF(N874="","",IF(N874&lt;0,"CONFERIR",IF(N874=0,"ACERTADO",IF(M874="","EM CONSIGNAÇÃO",IF(TODAY()&gt;M874,"ACERTO VENCIDO","EM CONSIGNAÇÃO")))))</f>
        <v/>
      </c>
      <c r="S874" s="17" t="n"/>
    </row>
    <row r="875">
      <c r="A875" s="16" t="n"/>
      <c r="B875" s="17" t="n"/>
      <c r="C875" s="17" t="n"/>
      <c r="D875" s="17" t="n"/>
      <c r="E875" s="17" t="n"/>
      <c r="F875" s="17">
        <f>IF($E875="","",IFERROR(INDEX(Produtos!$B$6:$B$305,MATCH($E875,Produtos!$A$6:$A$305,0)),"Código não cadastrado"))</f>
        <v/>
      </c>
      <c r="G875" s="18" t="n"/>
      <c r="H875" s="19">
        <f>IF($E875="","",IFERROR(INDEX(Produtos!$C$6:$C$305,MATCH($E875,Produtos!$A$6:$A$305,0)),0))</f>
        <v/>
      </c>
      <c r="I875" s="17" t="n"/>
      <c r="J875" s="17">
        <f>IF(OR($E875="",D875=""),"",IF(D875=$C$4,"5917","6917"))</f>
        <v/>
      </c>
      <c r="K875" s="18" t="n"/>
      <c r="L875" s="18" t="n"/>
      <c r="M875" s="16" t="n"/>
      <c r="N875" s="18">
        <f>IF(OR($E875="",G875=""),"",G875-N(K875)-N(L875))</f>
        <v/>
      </c>
      <c r="O875" s="19">
        <f>IF(N875="","",N875*H875)</f>
        <v/>
      </c>
      <c r="P875" s="19">
        <f>IF($E875="","",N(K875)*H875)</f>
        <v/>
      </c>
      <c r="Q875" s="17" t="n"/>
      <c r="R875" s="17">
        <f>IF(N875="","",IF(N875&lt;0,"CONFERIR",IF(N875=0,"ACERTADO",IF(M875="","EM CONSIGNAÇÃO",IF(TODAY()&gt;M875,"ACERTO VENCIDO","EM CONSIGNAÇÃO")))))</f>
        <v/>
      </c>
      <c r="S875" s="17" t="n"/>
    </row>
    <row r="876">
      <c r="A876" s="16" t="n"/>
      <c r="B876" s="17" t="n"/>
      <c r="C876" s="17" t="n"/>
      <c r="D876" s="17" t="n"/>
      <c r="E876" s="17" t="n"/>
      <c r="F876" s="17">
        <f>IF($E876="","",IFERROR(INDEX(Produtos!$B$6:$B$305,MATCH($E876,Produtos!$A$6:$A$305,0)),"Código não cadastrado"))</f>
        <v/>
      </c>
      <c r="G876" s="18" t="n"/>
      <c r="H876" s="19">
        <f>IF($E876="","",IFERROR(INDEX(Produtos!$C$6:$C$305,MATCH($E876,Produtos!$A$6:$A$305,0)),0))</f>
        <v/>
      </c>
      <c r="I876" s="17" t="n"/>
      <c r="J876" s="17">
        <f>IF(OR($E876="",D876=""),"",IF(D876=$C$4,"5917","6917"))</f>
        <v/>
      </c>
      <c r="K876" s="18" t="n"/>
      <c r="L876" s="18" t="n"/>
      <c r="M876" s="16" t="n"/>
      <c r="N876" s="18">
        <f>IF(OR($E876="",G876=""),"",G876-N(K876)-N(L876))</f>
        <v/>
      </c>
      <c r="O876" s="19">
        <f>IF(N876="","",N876*H876)</f>
        <v/>
      </c>
      <c r="P876" s="19">
        <f>IF($E876="","",N(K876)*H876)</f>
        <v/>
      </c>
      <c r="Q876" s="17" t="n"/>
      <c r="R876" s="17">
        <f>IF(N876="","",IF(N876&lt;0,"CONFERIR",IF(N876=0,"ACERTADO",IF(M876="","EM CONSIGNAÇÃO",IF(TODAY()&gt;M876,"ACERTO VENCIDO","EM CONSIGNAÇÃO")))))</f>
        <v/>
      </c>
      <c r="S876" s="17" t="n"/>
    </row>
    <row r="877">
      <c r="A877" s="16" t="n"/>
      <c r="B877" s="17" t="n"/>
      <c r="C877" s="17" t="n"/>
      <c r="D877" s="17" t="n"/>
      <c r="E877" s="17" t="n"/>
      <c r="F877" s="17">
        <f>IF($E877="","",IFERROR(INDEX(Produtos!$B$6:$B$305,MATCH($E877,Produtos!$A$6:$A$305,0)),"Código não cadastrado"))</f>
        <v/>
      </c>
      <c r="G877" s="18" t="n"/>
      <c r="H877" s="19">
        <f>IF($E877="","",IFERROR(INDEX(Produtos!$C$6:$C$305,MATCH($E877,Produtos!$A$6:$A$305,0)),0))</f>
        <v/>
      </c>
      <c r="I877" s="17" t="n"/>
      <c r="J877" s="17">
        <f>IF(OR($E877="",D877=""),"",IF(D877=$C$4,"5917","6917"))</f>
        <v/>
      </c>
      <c r="K877" s="18" t="n"/>
      <c r="L877" s="18" t="n"/>
      <c r="M877" s="16" t="n"/>
      <c r="N877" s="18">
        <f>IF(OR($E877="",G877=""),"",G877-N(K877)-N(L877))</f>
        <v/>
      </c>
      <c r="O877" s="19">
        <f>IF(N877="","",N877*H877)</f>
        <v/>
      </c>
      <c r="P877" s="19">
        <f>IF($E877="","",N(K877)*H877)</f>
        <v/>
      </c>
      <c r="Q877" s="17" t="n"/>
      <c r="R877" s="17">
        <f>IF(N877="","",IF(N877&lt;0,"CONFERIR",IF(N877=0,"ACERTADO",IF(M877="","EM CONSIGNAÇÃO",IF(TODAY()&gt;M877,"ACERTO VENCIDO","EM CONSIGNAÇÃO")))))</f>
        <v/>
      </c>
      <c r="S877" s="17" t="n"/>
    </row>
    <row r="878">
      <c r="A878" s="16" t="n"/>
      <c r="B878" s="17" t="n"/>
      <c r="C878" s="17" t="n"/>
      <c r="D878" s="17" t="n"/>
      <c r="E878" s="17" t="n"/>
      <c r="F878" s="17">
        <f>IF($E878="","",IFERROR(INDEX(Produtos!$B$6:$B$305,MATCH($E878,Produtos!$A$6:$A$305,0)),"Código não cadastrado"))</f>
        <v/>
      </c>
      <c r="G878" s="18" t="n"/>
      <c r="H878" s="19">
        <f>IF($E878="","",IFERROR(INDEX(Produtos!$C$6:$C$305,MATCH($E878,Produtos!$A$6:$A$305,0)),0))</f>
        <v/>
      </c>
      <c r="I878" s="17" t="n"/>
      <c r="J878" s="17">
        <f>IF(OR($E878="",D878=""),"",IF(D878=$C$4,"5917","6917"))</f>
        <v/>
      </c>
      <c r="K878" s="18" t="n"/>
      <c r="L878" s="18" t="n"/>
      <c r="M878" s="16" t="n"/>
      <c r="N878" s="18">
        <f>IF(OR($E878="",G878=""),"",G878-N(K878)-N(L878))</f>
        <v/>
      </c>
      <c r="O878" s="19">
        <f>IF(N878="","",N878*H878)</f>
        <v/>
      </c>
      <c r="P878" s="19">
        <f>IF($E878="","",N(K878)*H878)</f>
        <v/>
      </c>
      <c r="Q878" s="17" t="n"/>
      <c r="R878" s="17">
        <f>IF(N878="","",IF(N878&lt;0,"CONFERIR",IF(N878=0,"ACERTADO",IF(M878="","EM CONSIGNAÇÃO",IF(TODAY()&gt;M878,"ACERTO VENCIDO","EM CONSIGNAÇÃO")))))</f>
        <v/>
      </c>
      <c r="S878" s="17" t="n"/>
    </row>
    <row r="879">
      <c r="A879" s="16" t="n"/>
      <c r="B879" s="17" t="n"/>
      <c r="C879" s="17" t="n"/>
      <c r="D879" s="17" t="n"/>
      <c r="E879" s="17" t="n"/>
      <c r="F879" s="17">
        <f>IF($E879="","",IFERROR(INDEX(Produtos!$B$6:$B$305,MATCH($E879,Produtos!$A$6:$A$305,0)),"Código não cadastrado"))</f>
        <v/>
      </c>
      <c r="G879" s="18" t="n"/>
      <c r="H879" s="19">
        <f>IF($E879="","",IFERROR(INDEX(Produtos!$C$6:$C$305,MATCH($E879,Produtos!$A$6:$A$305,0)),0))</f>
        <v/>
      </c>
      <c r="I879" s="17" t="n"/>
      <c r="J879" s="17">
        <f>IF(OR($E879="",D879=""),"",IF(D879=$C$4,"5917","6917"))</f>
        <v/>
      </c>
      <c r="K879" s="18" t="n"/>
      <c r="L879" s="18" t="n"/>
      <c r="M879" s="16" t="n"/>
      <c r="N879" s="18">
        <f>IF(OR($E879="",G879=""),"",G879-N(K879)-N(L879))</f>
        <v/>
      </c>
      <c r="O879" s="19">
        <f>IF(N879="","",N879*H879)</f>
        <v/>
      </c>
      <c r="P879" s="19">
        <f>IF($E879="","",N(K879)*H879)</f>
        <v/>
      </c>
      <c r="Q879" s="17" t="n"/>
      <c r="R879" s="17">
        <f>IF(N879="","",IF(N879&lt;0,"CONFERIR",IF(N879=0,"ACERTADO",IF(M879="","EM CONSIGNAÇÃO",IF(TODAY()&gt;M879,"ACERTO VENCIDO","EM CONSIGNAÇÃO")))))</f>
        <v/>
      </c>
      <c r="S879" s="17" t="n"/>
    </row>
    <row r="880">
      <c r="A880" s="16" t="n"/>
      <c r="B880" s="17" t="n"/>
      <c r="C880" s="17" t="n"/>
      <c r="D880" s="17" t="n"/>
      <c r="E880" s="17" t="n"/>
      <c r="F880" s="17">
        <f>IF($E880="","",IFERROR(INDEX(Produtos!$B$6:$B$305,MATCH($E880,Produtos!$A$6:$A$305,0)),"Código não cadastrado"))</f>
        <v/>
      </c>
      <c r="G880" s="18" t="n"/>
      <c r="H880" s="19">
        <f>IF($E880="","",IFERROR(INDEX(Produtos!$C$6:$C$305,MATCH($E880,Produtos!$A$6:$A$305,0)),0))</f>
        <v/>
      </c>
      <c r="I880" s="17" t="n"/>
      <c r="J880" s="17">
        <f>IF(OR($E880="",D880=""),"",IF(D880=$C$4,"5917","6917"))</f>
        <v/>
      </c>
      <c r="K880" s="18" t="n"/>
      <c r="L880" s="18" t="n"/>
      <c r="M880" s="16" t="n"/>
      <c r="N880" s="18">
        <f>IF(OR($E880="",G880=""),"",G880-N(K880)-N(L880))</f>
        <v/>
      </c>
      <c r="O880" s="19">
        <f>IF(N880="","",N880*H880)</f>
        <v/>
      </c>
      <c r="P880" s="19">
        <f>IF($E880="","",N(K880)*H880)</f>
        <v/>
      </c>
      <c r="Q880" s="17" t="n"/>
      <c r="R880" s="17">
        <f>IF(N880="","",IF(N880&lt;0,"CONFERIR",IF(N880=0,"ACERTADO",IF(M880="","EM CONSIGNAÇÃO",IF(TODAY()&gt;M880,"ACERTO VENCIDO","EM CONSIGNAÇÃO")))))</f>
        <v/>
      </c>
      <c r="S880" s="17" t="n"/>
    </row>
    <row r="881">
      <c r="A881" s="16" t="n"/>
      <c r="B881" s="17" t="n"/>
      <c r="C881" s="17" t="n"/>
      <c r="D881" s="17" t="n"/>
      <c r="E881" s="17" t="n"/>
      <c r="F881" s="17">
        <f>IF($E881="","",IFERROR(INDEX(Produtos!$B$6:$B$305,MATCH($E881,Produtos!$A$6:$A$305,0)),"Código não cadastrado"))</f>
        <v/>
      </c>
      <c r="G881" s="18" t="n"/>
      <c r="H881" s="19">
        <f>IF($E881="","",IFERROR(INDEX(Produtos!$C$6:$C$305,MATCH($E881,Produtos!$A$6:$A$305,0)),0))</f>
        <v/>
      </c>
      <c r="I881" s="17" t="n"/>
      <c r="J881" s="17">
        <f>IF(OR($E881="",D881=""),"",IF(D881=$C$4,"5917","6917"))</f>
        <v/>
      </c>
      <c r="K881" s="18" t="n"/>
      <c r="L881" s="18" t="n"/>
      <c r="M881" s="16" t="n"/>
      <c r="N881" s="18">
        <f>IF(OR($E881="",G881=""),"",G881-N(K881)-N(L881))</f>
        <v/>
      </c>
      <c r="O881" s="19">
        <f>IF(N881="","",N881*H881)</f>
        <v/>
      </c>
      <c r="P881" s="19">
        <f>IF($E881="","",N(K881)*H881)</f>
        <v/>
      </c>
      <c r="Q881" s="17" t="n"/>
      <c r="R881" s="17">
        <f>IF(N881="","",IF(N881&lt;0,"CONFERIR",IF(N881=0,"ACERTADO",IF(M881="","EM CONSIGNAÇÃO",IF(TODAY()&gt;M881,"ACERTO VENCIDO","EM CONSIGNAÇÃO")))))</f>
        <v/>
      </c>
      <c r="S881" s="17" t="n"/>
    </row>
    <row r="882">
      <c r="A882" s="16" t="n"/>
      <c r="B882" s="17" t="n"/>
      <c r="C882" s="17" t="n"/>
      <c r="D882" s="17" t="n"/>
      <c r="E882" s="17" t="n"/>
      <c r="F882" s="17">
        <f>IF($E882="","",IFERROR(INDEX(Produtos!$B$6:$B$305,MATCH($E882,Produtos!$A$6:$A$305,0)),"Código não cadastrado"))</f>
        <v/>
      </c>
      <c r="G882" s="18" t="n"/>
      <c r="H882" s="19">
        <f>IF($E882="","",IFERROR(INDEX(Produtos!$C$6:$C$305,MATCH($E882,Produtos!$A$6:$A$305,0)),0))</f>
        <v/>
      </c>
      <c r="I882" s="17" t="n"/>
      <c r="J882" s="17">
        <f>IF(OR($E882="",D882=""),"",IF(D882=$C$4,"5917","6917"))</f>
        <v/>
      </c>
      <c r="K882" s="18" t="n"/>
      <c r="L882" s="18" t="n"/>
      <c r="M882" s="16" t="n"/>
      <c r="N882" s="18">
        <f>IF(OR($E882="",G882=""),"",G882-N(K882)-N(L882))</f>
        <v/>
      </c>
      <c r="O882" s="19">
        <f>IF(N882="","",N882*H882)</f>
        <v/>
      </c>
      <c r="P882" s="19">
        <f>IF($E882="","",N(K882)*H882)</f>
        <v/>
      </c>
      <c r="Q882" s="17" t="n"/>
      <c r="R882" s="17">
        <f>IF(N882="","",IF(N882&lt;0,"CONFERIR",IF(N882=0,"ACERTADO",IF(M882="","EM CONSIGNAÇÃO",IF(TODAY()&gt;M882,"ACERTO VENCIDO","EM CONSIGNAÇÃO")))))</f>
        <v/>
      </c>
      <c r="S882" s="17" t="n"/>
    </row>
    <row r="883">
      <c r="A883" s="16" t="n"/>
      <c r="B883" s="17" t="n"/>
      <c r="C883" s="17" t="n"/>
      <c r="D883" s="17" t="n"/>
      <c r="E883" s="17" t="n"/>
      <c r="F883" s="17">
        <f>IF($E883="","",IFERROR(INDEX(Produtos!$B$6:$B$305,MATCH($E883,Produtos!$A$6:$A$305,0)),"Código não cadastrado"))</f>
        <v/>
      </c>
      <c r="G883" s="18" t="n"/>
      <c r="H883" s="19">
        <f>IF($E883="","",IFERROR(INDEX(Produtos!$C$6:$C$305,MATCH($E883,Produtos!$A$6:$A$305,0)),0))</f>
        <v/>
      </c>
      <c r="I883" s="17" t="n"/>
      <c r="J883" s="17">
        <f>IF(OR($E883="",D883=""),"",IF(D883=$C$4,"5917","6917"))</f>
        <v/>
      </c>
      <c r="K883" s="18" t="n"/>
      <c r="L883" s="18" t="n"/>
      <c r="M883" s="16" t="n"/>
      <c r="N883" s="18">
        <f>IF(OR($E883="",G883=""),"",G883-N(K883)-N(L883))</f>
        <v/>
      </c>
      <c r="O883" s="19">
        <f>IF(N883="","",N883*H883)</f>
        <v/>
      </c>
      <c r="P883" s="19">
        <f>IF($E883="","",N(K883)*H883)</f>
        <v/>
      </c>
      <c r="Q883" s="17" t="n"/>
      <c r="R883" s="17">
        <f>IF(N883="","",IF(N883&lt;0,"CONFERIR",IF(N883=0,"ACERTADO",IF(M883="","EM CONSIGNAÇÃO",IF(TODAY()&gt;M883,"ACERTO VENCIDO","EM CONSIGNAÇÃO")))))</f>
        <v/>
      </c>
      <c r="S883" s="17" t="n"/>
    </row>
    <row r="884">
      <c r="A884" s="16" t="n"/>
      <c r="B884" s="17" t="n"/>
      <c r="C884" s="17" t="n"/>
      <c r="D884" s="17" t="n"/>
      <c r="E884" s="17" t="n"/>
      <c r="F884" s="17">
        <f>IF($E884="","",IFERROR(INDEX(Produtos!$B$6:$B$305,MATCH($E884,Produtos!$A$6:$A$305,0)),"Código não cadastrado"))</f>
        <v/>
      </c>
      <c r="G884" s="18" t="n"/>
      <c r="H884" s="19">
        <f>IF($E884="","",IFERROR(INDEX(Produtos!$C$6:$C$305,MATCH($E884,Produtos!$A$6:$A$305,0)),0))</f>
        <v/>
      </c>
      <c r="I884" s="17" t="n"/>
      <c r="J884" s="17">
        <f>IF(OR($E884="",D884=""),"",IF(D884=$C$4,"5917","6917"))</f>
        <v/>
      </c>
      <c r="K884" s="18" t="n"/>
      <c r="L884" s="18" t="n"/>
      <c r="M884" s="16" t="n"/>
      <c r="N884" s="18">
        <f>IF(OR($E884="",G884=""),"",G884-N(K884)-N(L884))</f>
        <v/>
      </c>
      <c r="O884" s="19">
        <f>IF(N884="","",N884*H884)</f>
        <v/>
      </c>
      <c r="P884" s="19">
        <f>IF($E884="","",N(K884)*H884)</f>
        <v/>
      </c>
      <c r="Q884" s="17" t="n"/>
      <c r="R884" s="17">
        <f>IF(N884="","",IF(N884&lt;0,"CONFERIR",IF(N884=0,"ACERTADO",IF(M884="","EM CONSIGNAÇÃO",IF(TODAY()&gt;M884,"ACERTO VENCIDO","EM CONSIGNAÇÃO")))))</f>
        <v/>
      </c>
      <c r="S884" s="17" t="n"/>
    </row>
    <row r="885">
      <c r="A885" s="16" t="n"/>
      <c r="B885" s="17" t="n"/>
      <c r="C885" s="17" t="n"/>
      <c r="D885" s="17" t="n"/>
      <c r="E885" s="17" t="n"/>
      <c r="F885" s="17">
        <f>IF($E885="","",IFERROR(INDEX(Produtos!$B$6:$B$305,MATCH($E885,Produtos!$A$6:$A$305,0)),"Código não cadastrado"))</f>
        <v/>
      </c>
      <c r="G885" s="18" t="n"/>
      <c r="H885" s="19">
        <f>IF($E885="","",IFERROR(INDEX(Produtos!$C$6:$C$305,MATCH($E885,Produtos!$A$6:$A$305,0)),0))</f>
        <v/>
      </c>
      <c r="I885" s="17" t="n"/>
      <c r="J885" s="17">
        <f>IF(OR($E885="",D885=""),"",IF(D885=$C$4,"5917","6917"))</f>
        <v/>
      </c>
      <c r="K885" s="18" t="n"/>
      <c r="L885" s="18" t="n"/>
      <c r="M885" s="16" t="n"/>
      <c r="N885" s="18">
        <f>IF(OR($E885="",G885=""),"",G885-N(K885)-N(L885))</f>
        <v/>
      </c>
      <c r="O885" s="19">
        <f>IF(N885="","",N885*H885)</f>
        <v/>
      </c>
      <c r="P885" s="19">
        <f>IF($E885="","",N(K885)*H885)</f>
        <v/>
      </c>
      <c r="Q885" s="17" t="n"/>
      <c r="R885" s="17">
        <f>IF(N885="","",IF(N885&lt;0,"CONFERIR",IF(N885=0,"ACERTADO",IF(M885="","EM CONSIGNAÇÃO",IF(TODAY()&gt;M885,"ACERTO VENCIDO","EM CONSIGNAÇÃO")))))</f>
        <v/>
      </c>
      <c r="S885" s="17" t="n"/>
    </row>
    <row r="886">
      <c r="A886" s="16" t="n"/>
      <c r="B886" s="17" t="n"/>
      <c r="C886" s="17" t="n"/>
      <c r="D886" s="17" t="n"/>
      <c r="E886" s="17" t="n"/>
      <c r="F886" s="17">
        <f>IF($E886="","",IFERROR(INDEX(Produtos!$B$6:$B$305,MATCH($E886,Produtos!$A$6:$A$305,0)),"Código não cadastrado"))</f>
        <v/>
      </c>
      <c r="G886" s="18" t="n"/>
      <c r="H886" s="19">
        <f>IF($E886="","",IFERROR(INDEX(Produtos!$C$6:$C$305,MATCH($E886,Produtos!$A$6:$A$305,0)),0))</f>
        <v/>
      </c>
      <c r="I886" s="17" t="n"/>
      <c r="J886" s="17">
        <f>IF(OR($E886="",D886=""),"",IF(D886=$C$4,"5917","6917"))</f>
        <v/>
      </c>
      <c r="K886" s="18" t="n"/>
      <c r="L886" s="18" t="n"/>
      <c r="M886" s="16" t="n"/>
      <c r="N886" s="18">
        <f>IF(OR($E886="",G886=""),"",G886-N(K886)-N(L886))</f>
        <v/>
      </c>
      <c r="O886" s="19">
        <f>IF(N886="","",N886*H886)</f>
        <v/>
      </c>
      <c r="P886" s="19">
        <f>IF($E886="","",N(K886)*H886)</f>
        <v/>
      </c>
      <c r="Q886" s="17" t="n"/>
      <c r="R886" s="17">
        <f>IF(N886="","",IF(N886&lt;0,"CONFERIR",IF(N886=0,"ACERTADO",IF(M886="","EM CONSIGNAÇÃO",IF(TODAY()&gt;M886,"ACERTO VENCIDO","EM CONSIGNAÇÃO")))))</f>
        <v/>
      </c>
      <c r="S886" s="17" t="n"/>
    </row>
    <row r="887">
      <c r="A887" s="16" t="n"/>
      <c r="B887" s="17" t="n"/>
      <c r="C887" s="17" t="n"/>
      <c r="D887" s="17" t="n"/>
      <c r="E887" s="17" t="n"/>
      <c r="F887" s="17">
        <f>IF($E887="","",IFERROR(INDEX(Produtos!$B$6:$B$305,MATCH($E887,Produtos!$A$6:$A$305,0)),"Código não cadastrado"))</f>
        <v/>
      </c>
      <c r="G887" s="18" t="n"/>
      <c r="H887" s="19">
        <f>IF($E887="","",IFERROR(INDEX(Produtos!$C$6:$C$305,MATCH($E887,Produtos!$A$6:$A$305,0)),0))</f>
        <v/>
      </c>
      <c r="I887" s="17" t="n"/>
      <c r="J887" s="17">
        <f>IF(OR($E887="",D887=""),"",IF(D887=$C$4,"5917","6917"))</f>
        <v/>
      </c>
      <c r="K887" s="18" t="n"/>
      <c r="L887" s="18" t="n"/>
      <c r="M887" s="16" t="n"/>
      <c r="N887" s="18">
        <f>IF(OR($E887="",G887=""),"",G887-N(K887)-N(L887))</f>
        <v/>
      </c>
      <c r="O887" s="19">
        <f>IF(N887="","",N887*H887)</f>
        <v/>
      </c>
      <c r="P887" s="19">
        <f>IF($E887="","",N(K887)*H887)</f>
        <v/>
      </c>
      <c r="Q887" s="17" t="n"/>
      <c r="R887" s="17">
        <f>IF(N887="","",IF(N887&lt;0,"CONFERIR",IF(N887=0,"ACERTADO",IF(M887="","EM CONSIGNAÇÃO",IF(TODAY()&gt;M887,"ACERTO VENCIDO","EM CONSIGNAÇÃO")))))</f>
        <v/>
      </c>
      <c r="S887" s="17" t="n"/>
    </row>
    <row r="888">
      <c r="A888" s="16" t="n"/>
      <c r="B888" s="17" t="n"/>
      <c r="C888" s="17" t="n"/>
      <c r="D888" s="17" t="n"/>
      <c r="E888" s="17" t="n"/>
      <c r="F888" s="17">
        <f>IF($E888="","",IFERROR(INDEX(Produtos!$B$6:$B$305,MATCH($E888,Produtos!$A$6:$A$305,0)),"Código não cadastrado"))</f>
        <v/>
      </c>
      <c r="G888" s="18" t="n"/>
      <c r="H888" s="19">
        <f>IF($E888="","",IFERROR(INDEX(Produtos!$C$6:$C$305,MATCH($E888,Produtos!$A$6:$A$305,0)),0))</f>
        <v/>
      </c>
      <c r="I888" s="17" t="n"/>
      <c r="J888" s="17">
        <f>IF(OR($E888="",D888=""),"",IF(D888=$C$4,"5917","6917"))</f>
        <v/>
      </c>
      <c r="K888" s="18" t="n"/>
      <c r="L888" s="18" t="n"/>
      <c r="M888" s="16" t="n"/>
      <c r="N888" s="18">
        <f>IF(OR($E888="",G888=""),"",G888-N(K888)-N(L888))</f>
        <v/>
      </c>
      <c r="O888" s="19">
        <f>IF(N888="","",N888*H888)</f>
        <v/>
      </c>
      <c r="P888" s="19">
        <f>IF($E888="","",N(K888)*H888)</f>
        <v/>
      </c>
      <c r="Q888" s="17" t="n"/>
      <c r="R888" s="17">
        <f>IF(N888="","",IF(N888&lt;0,"CONFERIR",IF(N888=0,"ACERTADO",IF(M888="","EM CONSIGNAÇÃO",IF(TODAY()&gt;M888,"ACERTO VENCIDO","EM CONSIGNAÇÃO")))))</f>
        <v/>
      </c>
      <c r="S888" s="17" t="n"/>
    </row>
    <row r="889">
      <c r="A889" s="16" t="n"/>
      <c r="B889" s="17" t="n"/>
      <c r="C889" s="17" t="n"/>
      <c r="D889" s="17" t="n"/>
      <c r="E889" s="17" t="n"/>
      <c r="F889" s="17">
        <f>IF($E889="","",IFERROR(INDEX(Produtos!$B$6:$B$305,MATCH($E889,Produtos!$A$6:$A$305,0)),"Código não cadastrado"))</f>
        <v/>
      </c>
      <c r="G889" s="18" t="n"/>
      <c r="H889" s="19">
        <f>IF($E889="","",IFERROR(INDEX(Produtos!$C$6:$C$305,MATCH($E889,Produtos!$A$6:$A$305,0)),0))</f>
        <v/>
      </c>
      <c r="I889" s="17" t="n"/>
      <c r="J889" s="17">
        <f>IF(OR($E889="",D889=""),"",IF(D889=$C$4,"5917","6917"))</f>
        <v/>
      </c>
      <c r="K889" s="18" t="n"/>
      <c r="L889" s="18" t="n"/>
      <c r="M889" s="16" t="n"/>
      <c r="N889" s="18">
        <f>IF(OR($E889="",G889=""),"",G889-N(K889)-N(L889))</f>
        <v/>
      </c>
      <c r="O889" s="19">
        <f>IF(N889="","",N889*H889)</f>
        <v/>
      </c>
      <c r="P889" s="19">
        <f>IF($E889="","",N(K889)*H889)</f>
        <v/>
      </c>
      <c r="Q889" s="17" t="n"/>
      <c r="R889" s="17">
        <f>IF(N889="","",IF(N889&lt;0,"CONFERIR",IF(N889=0,"ACERTADO",IF(M889="","EM CONSIGNAÇÃO",IF(TODAY()&gt;M889,"ACERTO VENCIDO","EM CONSIGNAÇÃO")))))</f>
        <v/>
      </c>
      <c r="S889" s="17" t="n"/>
    </row>
    <row r="890">
      <c r="A890" s="16" t="n"/>
      <c r="B890" s="17" t="n"/>
      <c r="C890" s="17" t="n"/>
      <c r="D890" s="17" t="n"/>
      <c r="E890" s="17" t="n"/>
      <c r="F890" s="17">
        <f>IF($E890="","",IFERROR(INDEX(Produtos!$B$6:$B$305,MATCH($E890,Produtos!$A$6:$A$305,0)),"Código não cadastrado"))</f>
        <v/>
      </c>
      <c r="G890" s="18" t="n"/>
      <c r="H890" s="19">
        <f>IF($E890="","",IFERROR(INDEX(Produtos!$C$6:$C$305,MATCH($E890,Produtos!$A$6:$A$305,0)),0))</f>
        <v/>
      </c>
      <c r="I890" s="17" t="n"/>
      <c r="J890" s="17">
        <f>IF(OR($E890="",D890=""),"",IF(D890=$C$4,"5917","6917"))</f>
        <v/>
      </c>
      <c r="K890" s="18" t="n"/>
      <c r="L890" s="18" t="n"/>
      <c r="M890" s="16" t="n"/>
      <c r="N890" s="18">
        <f>IF(OR($E890="",G890=""),"",G890-N(K890)-N(L890))</f>
        <v/>
      </c>
      <c r="O890" s="19">
        <f>IF(N890="","",N890*H890)</f>
        <v/>
      </c>
      <c r="P890" s="19">
        <f>IF($E890="","",N(K890)*H890)</f>
        <v/>
      </c>
      <c r="Q890" s="17" t="n"/>
      <c r="R890" s="17">
        <f>IF(N890="","",IF(N890&lt;0,"CONFERIR",IF(N890=0,"ACERTADO",IF(M890="","EM CONSIGNAÇÃO",IF(TODAY()&gt;M890,"ACERTO VENCIDO","EM CONSIGNAÇÃO")))))</f>
        <v/>
      </c>
      <c r="S890" s="17" t="n"/>
    </row>
    <row r="891">
      <c r="A891" s="16" t="n"/>
      <c r="B891" s="17" t="n"/>
      <c r="C891" s="17" t="n"/>
      <c r="D891" s="17" t="n"/>
      <c r="E891" s="17" t="n"/>
      <c r="F891" s="17">
        <f>IF($E891="","",IFERROR(INDEX(Produtos!$B$6:$B$305,MATCH($E891,Produtos!$A$6:$A$305,0)),"Código não cadastrado"))</f>
        <v/>
      </c>
      <c r="G891" s="18" t="n"/>
      <c r="H891" s="19">
        <f>IF($E891="","",IFERROR(INDEX(Produtos!$C$6:$C$305,MATCH($E891,Produtos!$A$6:$A$305,0)),0))</f>
        <v/>
      </c>
      <c r="I891" s="17" t="n"/>
      <c r="J891" s="17">
        <f>IF(OR($E891="",D891=""),"",IF(D891=$C$4,"5917","6917"))</f>
        <v/>
      </c>
      <c r="K891" s="18" t="n"/>
      <c r="L891" s="18" t="n"/>
      <c r="M891" s="16" t="n"/>
      <c r="N891" s="18">
        <f>IF(OR($E891="",G891=""),"",G891-N(K891)-N(L891))</f>
        <v/>
      </c>
      <c r="O891" s="19">
        <f>IF(N891="","",N891*H891)</f>
        <v/>
      </c>
      <c r="P891" s="19">
        <f>IF($E891="","",N(K891)*H891)</f>
        <v/>
      </c>
      <c r="Q891" s="17" t="n"/>
      <c r="R891" s="17">
        <f>IF(N891="","",IF(N891&lt;0,"CONFERIR",IF(N891=0,"ACERTADO",IF(M891="","EM CONSIGNAÇÃO",IF(TODAY()&gt;M891,"ACERTO VENCIDO","EM CONSIGNAÇÃO")))))</f>
        <v/>
      </c>
      <c r="S891" s="17" t="n"/>
    </row>
    <row r="892">
      <c r="A892" s="16" t="n"/>
      <c r="B892" s="17" t="n"/>
      <c r="C892" s="17" t="n"/>
      <c r="D892" s="17" t="n"/>
      <c r="E892" s="17" t="n"/>
      <c r="F892" s="17">
        <f>IF($E892="","",IFERROR(INDEX(Produtos!$B$6:$B$305,MATCH($E892,Produtos!$A$6:$A$305,0)),"Código não cadastrado"))</f>
        <v/>
      </c>
      <c r="G892" s="18" t="n"/>
      <c r="H892" s="19">
        <f>IF($E892="","",IFERROR(INDEX(Produtos!$C$6:$C$305,MATCH($E892,Produtos!$A$6:$A$305,0)),0))</f>
        <v/>
      </c>
      <c r="I892" s="17" t="n"/>
      <c r="J892" s="17">
        <f>IF(OR($E892="",D892=""),"",IF(D892=$C$4,"5917","6917"))</f>
        <v/>
      </c>
      <c r="K892" s="18" t="n"/>
      <c r="L892" s="18" t="n"/>
      <c r="M892" s="16" t="n"/>
      <c r="N892" s="18">
        <f>IF(OR($E892="",G892=""),"",G892-N(K892)-N(L892))</f>
        <v/>
      </c>
      <c r="O892" s="19">
        <f>IF(N892="","",N892*H892)</f>
        <v/>
      </c>
      <c r="P892" s="19">
        <f>IF($E892="","",N(K892)*H892)</f>
        <v/>
      </c>
      <c r="Q892" s="17" t="n"/>
      <c r="R892" s="17">
        <f>IF(N892="","",IF(N892&lt;0,"CONFERIR",IF(N892=0,"ACERTADO",IF(M892="","EM CONSIGNAÇÃO",IF(TODAY()&gt;M892,"ACERTO VENCIDO","EM CONSIGNAÇÃO")))))</f>
        <v/>
      </c>
      <c r="S892" s="17" t="n"/>
    </row>
    <row r="893">
      <c r="A893" s="16" t="n"/>
      <c r="B893" s="17" t="n"/>
      <c r="C893" s="17" t="n"/>
      <c r="D893" s="17" t="n"/>
      <c r="E893" s="17" t="n"/>
      <c r="F893" s="17">
        <f>IF($E893="","",IFERROR(INDEX(Produtos!$B$6:$B$305,MATCH($E893,Produtos!$A$6:$A$305,0)),"Código não cadastrado"))</f>
        <v/>
      </c>
      <c r="G893" s="18" t="n"/>
      <c r="H893" s="19">
        <f>IF($E893="","",IFERROR(INDEX(Produtos!$C$6:$C$305,MATCH($E893,Produtos!$A$6:$A$305,0)),0))</f>
        <v/>
      </c>
      <c r="I893" s="17" t="n"/>
      <c r="J893" s="17">
        <f>IF(OR($E893="",D893=""),"",IF(D893=$C$4,"5917","6917"))</f>
        <v/>
      </c>
      <c r="K893" s="18" t="n"/>
      <c r="L893" s="18" t="n"/>
      <c r="M893" s="16" t="n"/>
      <c r="N893" s="18">
        <f>IF(OR($E893="",G893=""),"",G893-N(K893)-N(L893))</f>
        <v/>
      </c>
      <c r="O893" s="19">
        <f>IF(N893="","",N893*H893)</f>
        <v/>
      </c>
      <c r="P893" s="19">
        <f>IF($E893="","",N(K893)*H893)</f>
        <v/>
      </c>
      <c r="Q893" s="17" t="n"/>
      <c r="R893" s="17">
        <f>IF(N893="","",IF(N893&lt;0,"CONFERIR",IF(N893=0,"ACERTADO",IF(M893="","EM CONSIGNAÇÃO",IF(TODAY()&gt;M893,"ACERTO VENCIDO","EM CONSIGNAÇÃO")))))</f>
        <v/>
      </c>
      <c r="S893" s="17" t="n"/>
    </row>
    <row r="894">
      <c r="A894" s="16" t="n"/>
      <c r="B894" s="17" t="n"/>
      <c r="C894" s="17" t="n"/>
      <c r="D894" s="17" t="n"/>
      <c r="E894" s="17" t="n"/>
      <c r="F894" s="17">
        <f>IF($E894="","",IFERROR(INDEX(Produtos!$B$6:$B$305,MATCH($E894,Produtos!$A$6:$A$305,0)),"Código não cadastrado"))</f>
        <v/>
      </c>
      <c r="G894" s="18" t="n"/>
      <c r="H894" s="19">
        <f>IF($E894="","",IFERROR(INDEX(Produtos!$C$6:$C$305,MATCH($E894,Produtos!$A$6:$A$305,0)),0))</f>
        <v/>
      </c>
      <c r="I894" s="17" t="n"/>
      <c r="J894" s="17">
        <f>IF(OR($E894="",D894=""),"",IF(D894=$C$4,"5917","6917"))</f>
        <v/>
      </c>
      <c r="K894" s="18" t="n"/>
      <c r="L894" s="18" t="n"/>
      <c r="M894" s="16" t="n"/>
      <c r="N894" s="18">
        <f>IF(OR($E894="",G894=""),"",G894-N(K894)-N(L894))</f>
        <v/>
      </c>
      <c r="O894" s="19">
        <f>IF(N894="","",N894*H894)</f>
        <v/>
      </c>
      <c r="P894" s="19">
        <f>IF($E894="","",N(K894)*H894)</f>
        <v/>
      </c>
      <c r="Q894" s="17" t="n"/>
      <c r="R894" s="17">
        <f>IF(N894="","",IF(N894&lt;0,"CONFERIR",IF(N894=0,"ACERTADO",IF(M894="","EM CONSIGNAÇÃO",IF(TODAY()&gt;M894,"ACERTO VENCIDO","EM CONSIGNAÇÃO")))))</f>
        <v/>
      </c>
      <c r="S894" s="17" t="n"/>
    </row>
    <row r="895">
      <c r="A895" s="16" t="n"/>
      <c r="B895" s="17" t="n"/>
      <c r="C895" s="17" t="n"/>
      <c r="D895" s="17" t="n"/>
      <c r="E895" s="17" t="n"/>
      <c r="F895" s="17">
        <f>IF($E895="","",IFERROR(INDEX(Produtos!$B$6:$B$305,MATCH($E895,Produtos!$A$6:$A$305,0)),"Código não cadastrado"))</f>
        <v/>
      </c>
      <c r="G895" s="18" t="n"/>
      <c r="H895" s="19">
        <f>IF($E895="","",IFERROR(INDEX(Produtos!$C$6:$C$305,MATCH($E895,Produtos!$A$6:$A$305,0)),0))</f>
        <v/>
      </c>
      <c r="I895" s="17" t="n"/>
      <c r="J895" s="17">
        <f>IF(OR($E895="",D895=""),"",IF(D895=$C$4,"5917","6917"))</f>
        <v/>
      </c>
      <c r="K895" s="18" t="n"/>
      <c r="L895" s="18" t="n"/>
      <c r="M895" s="16" t="n"/>
      <c r="N895" s="18">
        <f>IF(OR($E895="",G895=""),"",G895-N(K895)-N(L895))</f>
        <v/>
      </c>
      <c r="O895" s="19">
        <f>IF(N895="","",N895*H895)</f>
        <v/>
      </c>
      <c r="P895" s="19">
        <f>IF($E895="","",N(K895)*H895)</f>
        <v/>
      </c>
      <c r="Q895" s="17" t="n"/>
      <c r="R895" s="17">
        <f>IF(N895="","",IF(N895&lt;0,"CONFERIR",IF(N895=0,"ACERTADO",IF(M895="","EM CONSIGNAÇÃO",IF(TODAY()&gt;M895,"ACERTO VENCIDO","EM CONSIGNAÇÃO")))))</f>
        <v/>
      </c>
      <c r="S895" s="17" t="n"/>
    </row>
    <row r="896">
      <c r="A896" s="16" t="n"/>
      <c r="B896" s="17" t="n"/>
      <c r="C896" s="17" t="n"/>
      <c r="D896" s="17" t="n"/>
      <c r="E896" s="17" t="n"/>
      <c r="F896" s="17">
        <f>IF($E896="","",IFERROR(INDEX(Produtos!$B$6:$B$305,MATCH($E896,Produtos!$A$6:$A$305,0)),"Código não cadastrado"))</f>
        <v/>
      </c>
      <c r="G896" s="18" t="n"/>
      <c r="H896" s="19">
        <f>IF($E896="","",IFERROR(INDEX(Produtos!$C$6:$C$305,MATCH($E896,Produtos!$A$6:$A$305,0)),0))</f>
        <v/>
      </c>
      <c r="I896" s="17" t="n"/>
      <c r="J896" s="17">
        <f>IF(OR($E896="",D896=""),"",IF(D896=$C$4,"5917","6917"))</f>
        <v/>
      </c>
      <c r="K896" s="18" t="n"/>
      <c r="L896" s="18" t="n"/>
      <c r="M896" s="16" t="n"/>
      <c r="N896" s="18">
        <f>IF(OR($E896="",G896=""),"",G896-N(K896)-N(L896))</f>
        <v/>
      </c>
      <c r="O896" s="19">
        <f>IF(N896="","",N896*H896)</f>
        <v/>
      </c>
      <c r="P896" s="19">
        <f>IF($E896="","",N(K896)*H896)</f>
        <v/>
      </c>
      <c r="Q896" s="17" t="n"/>
      <c r="R896" s="17">
        <f>IF(N896="","",IF(N896&lt;0,"CONFERIR",IF(N896=0,"ACERTADO",IF(M896="","EM CONSIGNAÇÃO",IF(TODAY()&gt;M896,"ACERTO VENCIDO","EM CONSIGNAÇÃO")))))</f>
        <v/>
      </c>
      <c r="S896" s="17" t="n"/>
    </row>
    <row r="897">
      <c r="A897" s="16" t="n"/>
      <c r="B897" s="17" t="n"/>
      <c r="C897" s="17" t="n"/>
      <c r="D897" s="17" t="n"/>
      <c r="E897" s="17" t="n"/>
      <c r="F897" s="17">
        <f>IF($E897="","",IFERROR(INDEX(Produtos!$B$6:$B$305,MATCH($E897,Produtos!$A$6:$A$305,0)),"Código não cadastrado"))</f>
        <v/>
      </c>
      <c r="G897" s="18" t="n"/>
      <c r="H897" s="19">
        <f>IF($E897="","",IFERROR(INDEX(Produtos!$C$6:$C$305,MATCH($E897,Produtos!$A$6:$A$305,0)),0))</f>
        <v/>
      </c>
      <c r="I897" s="17" t="n"/>
      <c r="J897" s="17">
        <f>IF(OR($E897="",D897=""),"",IF(D897=$C$4,"5917","6917"))</f>
        <v/>
      </c>
      <c r="K897" s="18" t="n"/>
      <c r="L897" s="18" t="n"/>
      <c r="M897" s="16" t="n"/>
      <c r="N897" s="18">
        <f>IF(OR($E897="",G897=""),"",G897-N(K897)-N(L897))</f>
        <v/>
      </c>
      <c r="O897" s="19">
        <f>IF(N897="","",N897*H897)</f>
        <v/>
      </c>
      <c r="P897" s="19">
        <f>IF($E897="","",N(K897)*H897)</f>
        <v/>
      </c>
      <c r="Q897" s="17" t="n"/>
      <c r="R897" s="17">
        <f>IF(N897="","",IF(N897&lt;0,"CONFERIR",IF(N897=0,"ACERTADO",IF(M897="","EM CONSIGNAÇÃO",IF(TODAY()&gt;M897,"ACERTO VENCIDO","EM CONSIGNAÇÃO")))))</f>
        <v/>
      </c>
      <c r="S897" s="17" t="n"/>
    </row>
    <row r="898">
      <c r="A898" s="16" t="n"/>
      <c r="B898" s="17" t="n"/>
      <c r="C898" s="17" t="n"/>
      <c r="D898" s="17" t="n"/>
      <c r="E898" s="17" t="n"/>
      <c r="F898" s="17">
        <f>IF($E898="","",IFERROR(INDEX(Produtos!$B$6:$B$305,MATCH($E898,Produtos!$A$6:$A$305,0)),"Código não cadastrado"))</f>
        <v/>
      </c>
      <c r="G898" s="18" t="n"/>
      <c r="H898" s="19">
        <f>IF($E898="","",IFERROR(INDEX(Produtos!$C$6:$C$305,MATCH($E898,Produtos!$A$6:$A$305,0)),0))</f>
        <v/>
      </c>
      <c r="I898" s="17" t="n"/>
      <c r="J898" s="17">
        <f>IF(OR($E898="",D898=""),"",IF(D898=$C$4,"5917","6917"))</f>
        <v/>
      </c>
      <c r="K898" s="18" t="n"/>
      <c r="L898" s="18" t="n"/>
      <c r="M898" s="16" t="n"/>
      <c r="N898" s="18">
        <f>IF(OR($E898="",G898=""),"",G898-N(K898)-N(L898))</f>
        <v/>
      </c>
      <c r="O898" s="19">
        <f>IF(N898="","",N898*H898)</f>
        <v/>
      </c>
      <c r="P898" s="19">
        <f>IF($E898="","",N(K898)*H898)</f>
        <v/>
      </c>
      <c r="Q898" s="17" t="n"/>
      <c r="R898" s="17">
        <f>IF(N898="","",IF(N898&lt;0,"CONFERIR",IF(N898=0,"ACERTADO",IF(M898="","EM CONSIGNAÇÃO",IF(TODAY()&gt;M898,"ACERTO VENCIDO","EM CONSIGNAÇÃO")))))</f>
        <v/>
      </c>
      <c r="S898" s="17" t="n"/>
    </row>
    <row r="899">
      <c r="A899" s="16" t="n"/>
      <c r="B899" s="17" t="n"/>
      <c r="C899" s="17" t="n"/>
      <c r="D899" s="17" t="n"/>
      <c r="E899" s="17" t="n"/>
      <c r="F899" s="17">
        <f>IF($E899="","",IFERROR(INDEX(Produtos!$B$6:$B$305,MATCH($E899,Produtos!$A$6:$A$305,0)),"Código não cadastrado"))</f>
        <v/>
      </c>
      <c r="G899" s="18" t="n"/>
      <c r="H899" s="19">
        <f>IF($E899="","",IFERROR(INDEX(Produtos!$C$6:$C$305,MATCH($E899,Produtos!$A$6:$A$305,0)),0))</f>
        <v/>
      </c>
      <c r="I899" s="17" t="n"/>
      <c r="J899" s="17">
        <f>IF(OR($E899="",D899=""),"",IF(D899=$C$4,"5917","6917"))</f>
        <v/>
      </c>
      <c r="K899" s="18" t="n"/>
      <c r="L899" s="18" t="n"/>
      <c r="M899" s="16" t="n"/>
      <c r="N899" s="18">
        <f>IF(OR($E899="",G899=""),"",G899-N(K899)-N(L899))</f>
        <v/>
      </c>
      <c r="O899" s="19">
        <f>IF(N899="","",N899*H899)</f>
        <v/>
      </c>
      <c r="P899" s="19">
        <f>IF($E899="","",N(K899)*H899)</f>
        <v/>
      </c>
      <c r="Q899" s="17" t="n"/>
      <c r="R899" s="17">
        <f>IF(N899="","",IF(N899&lt;0,"CONFERIR",IF(N899=0,"ACERTADO",IF(M899="","EM CONSIGNAÇÃO",IF(TODAY()&gt;M899,"ACERTO VENCIDO","EM CONSIGNAÇÃO")))))</f>
        <v/>
      </c>
      <c r="S899" s="17" t="n"/>
    </row>
    <row r="900">
      <c r="A900" s="16" t="n"/>
      <c r="B900" s="17" t="n"/>
      <c r="C900" s="17" t="n"/>
      <c r="D900" s="17" t="n"/>
      <c r="E900" s="17" t="n"/>
      <c r="F900" s="17">
        <f>IF($E900="","",IFERROR(INDEX(Produtos!$B$6:$B$305,MATCH($E900,Produtos!$A$6:$A$305,0)),"Código não cadastrado"))</f>
        <v/>
      </c>
      <c r="G900" s="18" t="n"/>
      <c r="H900" s="19">
        <f>IF($E900="","",IFERROR(INDEX(Produtos!$C$6:$C$305,MATCH($E900,Produtos!$A$6:$A$305,0)),0))</f>
        <v/>
      </c>
      <c r="I900" s="17" t="n"/>
      <c r="J900" s="17">
        <f>IF(OR($E900="",D900=""),"",IF(D900=$C$4,"5917","6917"))</f>
        <v/>
      </c>
      <c r="K900" s="18" t="n"/>
      <c r="L900" s="18" t="n"/>
      <c r="M900" s="16" t="n"/>
      <c r="N900" s="18">
        <f>IF(OR($E900="",G900=""),"",G900-N(K900)-N(L900))</f>
        <v/>
      </c>
      <c r="O900" s="19">
        <f>IF(N900="","",N900*H900)</f>
        <v/>
      </c>
      <c r="P900" s="19">
        <f>IF($E900="","",N(K900)*H900)</f>
        <v/>
      </c>
      <c r="Q900" s="17" t="n"/>
      <c r="R900" s="17">
        <f>IF(N900="","",IF(N900&lt;0,"CONFERIR",IF(N900=0,"ACERTADO",IF(M900="","EM CONSIGNAÇÃO",IF(TODAY()&gt;M900,"ACERTO VENCIDO","EM CONSIGNAÇÃO")))))</f>
        <v/>
      </c>
      <c r="S900" s="17" t="n"/>
    </row>
    <row r="901">
      <c r="A901" s="16" t="n"/>
      <c r="B901" s="17" t="n"/>
      <c r="C901" s="17" t="n"/>
      <c r="D901" s="17" t="n"/>
      <c r="E901" s="17" t="n"/>
      <c r="F901" s="17">
        <f>IF($E901="","",IFERROR(INDEX(Produtos!$B$6:$B$305,MATCH($E901,Produtos!$A$6:$A$305,0)),"Código não cadastrado"))</f>
        <v/>
      </c>
      <c r="G901" s="18" t="n"/>
      <c r="H901" s="19">
        <f>IF($E901="","",IFERROR(INDEX(Produtos!$C$6:$C$305,MATCH($E901,Produtos!$A$6:$A$305,0)),0))</f>
        <v/>
      </c>
      <c r="I901" s="17" t="n"/>
      <c r="J901" s="17">
        <f>IF(OR($E901="",D901=""),"",IF(D901=$C$4,"5917","6917"))</f>
        <v/>
      </c>
      <c r="K901" s="18" t="n"/>
      <c r="L901" s="18" t="n"/>
      <c r="M901" s="16" t="n"/>
      <c r="N901" s="18">
        <f>IF(OR($E901="",G901=""),"",G901-N(K901)-N(L901))</f>
        <v/>
      </c>
      <c r="O901" s="19">
        <f>IF(N901="","",N901*H901)</f>
        <v/>
      </c>
      <c r="P901" s="19">
        <f>IF($E901="","",N(K901)*H901)</f>
        <v/>
      </c>
      <c r="Q901" s="17" t="n"/>
      <c r="R901" s="17">
        <f>IF(N901="","",IF(N901&lt;0,"CONFERIR",IF(N901=0,"ACERTADO",IF(M901="","EM CONSIGNAÇÃO",IF(TODAY()&gt;M901,"ACERTO VENCIDO","EM CONSIGNAÇÃO")))))</f>
        <v/>
      </c>
      <c r="S901" s="17" t="n"/>
    </row>
    <row r="902">
      <c r="A902" s="16" t="n"/>
      <c r="B902" s="17" t="n"/>
      <c r="C902" s="17" t="n"/>
      <c r="D902" s="17" t="n"/>
      <c r="E902" s="17" t="n"/>
      <c r="F902" s="17">
        <f>IF($E902="","",IFERROR(INDEX(Produtos!$B$6:$B$305,MATCH($E902,Produtos!$A$6:$A$305,0)),"Código não cadastrado"))</f>
        <v/>
      </c>
      <c r="G902" s="18" t="n"/>
      <c r="H902" s="19">
        <f>IF($E902="","",IFERROR(INDEX(Produtos!$C$6:$C$305,MATCH($E902,Produtos!$A$6:$A$305,0)),0))</f>
        <v/>
      </c>
      <c r="I902" s="17" t="n"/>
      <c r="J902" s="17">
        <f>IF(OR($E902="",D902=""),"",IF(D902=$C$4,"5917","6917"))</f>
        <v/>
      </c>
      <c r="K902" s="18" t="n"/>
      <c r="L902" s="18" t="n"/>
      <c r="M902" s="16" t="n"/>
      <c r="N902" s="18">
        <f>IF(OR($E902="",G902=""),"",G902-N(K902)-N(L902))</f>
        <v/>
      </c>
      <c r="O902" s="19">
        <f>IF(N902="","",N902*H902)</f>
        <v/>
      </c>
      <c r="P902" s="19">
        <f>IF($E902="","",N(K902)*H902)</f>
        <v/>
      </c>
      <c r="Q902" s="17" t="n"/>
      <c r="R902" s="17">
        <f>IF(N902="","",IF(N902&lt;0,"CONFERIR",IF(N902=0,"ACERTADO",IF(M902="","EM CONSIGNAÇÃO",IF(TODAY()&gt;M902,"ACERTO VENCIDO","EM CONSIGNAÇÃO")))))</f>
        <v/>
      </c>
      <c r="S902" s="17" t="n"/>
    </row>
    <row r="903">
      <c r="A903" s="16" t="n"/>
      <c r="B903" s="17" t="n"/>
      <c r="C903" s="17" t="n"/>
      <c r="D903" s="17" t="n"/>
      <c r="E903" s="17" t="n"/>
      <c r="F903" s="17">
        <f>IF($E903="","",IFERROR(INDEX(Produtos!$B$6:$B$305,MATCH($E903,Produtos!$A$6:$A$305,0)),"Código não cadastrado"))</f>
        <v/>
      </c>
      <c r="G903" s="18" t="n"/>
      <c r="H903" s="19">
        <f>IF($E903="","",IFERROR(INDEX(Produtos!$C$6:$C$305,MATCH($E903,Produtos!$A$6:$A$305,0)),0))</f>
        <v/>
      </c>
      <c r="I903" s="17" t="n"/>
      <c r="J903" s="17">
        <f>IF(OR($E903="",D903=""),"",IF(D903=$C$4,"5917","6917"))</f>
        <v/>
      </c>
      <c r="K903" s="18" t="n"/>
      <c r="L903" s="18" t="n"/>
      <c r="M903" s="16" t="n"/>
      <c r="N903" s="18">
        <f>IF(OR($E903="",G903=""),"",G903-N(K903)-N(L903))</f>
        <v/>
      </c>
      <c r="O903" s="19">
        <f>IF(N903="","",N903*H903)</f>
        <v/>
      </c>
      <c r="P903" s="19">
        <f>IF($E903="","",N(K903)*H903)</f>
        <v/>
      </c>
      <c r="Q903" s="17" t="n"/>
      <c r="R903" s="17">
        <f>IF(N903="","",IF(N903&lt;0,"CONFERIR",IF(N903=0,"ACERTADO",IF(M903="","EM CONSIGNAÇÃO",IF(TODAY()&gt;M903,"ACERTO VENCIDO","EM CONSIGNAÇÃO")))))</f>
        <v/>
      </c>
      <c r="S903" s="17" t="n"/>
    </row>
    <row r="904">
      <c r="A904" s="16" t="n"/>
      <c r="B904" s="17" t="n"/>
      <c r="C904" s="17" t="n"/>
      <c r="D904" s="17" t="n"/>
      <c r="E904" s="17" t="n"/>
      <c r="F904" s="17">
        <f>IF($E904="","",IFERROR(INDEX(Produtos!$B$6:$B$305,MATCH($E904,Produtos!$A$6:$A$305,0)),"Código não cadastrado"))</f>
        <v/>
      </c>
      <c r="G904" s="18" t="n"/>
      <c r="H904" s="19">
        <f>IF($E904="","",IFERROR(INDEX(Produtos!$C$6:$C$305,MATCH($E904,Produtos!$A$6:$A$305,0)),0))</f>
        <v/>
      </c>
      <c r="I904" s="17" t="n"/>
      <c r="J904" s="17">
        <f>IF(OR($E904="",D904=""),"",IF(D904=$C$4,"5917","6917"))</f>
        <v/>
      </c>
      <c r="K904" s="18" t="n"/>
      <c r="L904" s="18" t="n"/>
      <c r="M904" s="16" t="n"/>
      <c r="N904" s="18">
        <f>IF(OR($E904="",G904=""),"",G904-N(K904)-N(L904))</f>
        <v/>
      </c>
      <c r="O904" s="19">
        <f>IF(N904="","",N904*H904)</f>
        <v/>
      </c>
      <c r="P904" s="19">
        <f>IF($E904="","",N(K904)*H904)</f>
        <v/>
      </c>
      <c r="Q904" s="17" t="n"/>
      <c r="R904" s="17">
        <f>IF(N904="","",IF(N904&lt;0,"CONFERIR",IF(N904=0,"ACERTADO",IF(M904="","EM CONSIGNAÇÃO",IF(TODAY()&gt;M904,"ACERTO VENCIDO","EM CONSIGNAÇÃO")))))</f>
        <v/>
      </c>
      <c r="S904" s="17" t="n"/>
    </row>
    <row r="905">
      <c r="A905" s="16" t="n"/>
      <c r="B905" s="17" t="n"/>
      <c r="C905" s="17" t="n"/>
      <c r="D905" s="17" t="n"/>
      <c r="E905" s="17" t="n"/>
      <c r="F905" s="17">
        <f>IF($E905="","",IFERROR(INDEX(Produtos!$B$6:$B$305,MATCH($E905,Produtos!$A$6:$A$305,0)),"Código não cadastrado"))</f>
        <v/>
      </c>
      <c r="G905" s="18" t="n"/>
      <c r="H905" s="19">
        <f>IF($E905="","",IFERROR(INDEX(Produtos!$C$6:$C$305,MATCH($E905,Produtos!$A$6:$A$305,0)),0))</f>
        <v/>
      </c>
      <c r="I905" s="17" t="n"/>
      <c r="J905" s="17">
        <f>IF(OR($E905="",D905=""),"",IF(D905=$C$4,"5917","6917"))</f>
        <v/>
      </c>
      <c r="K905" s="18" t="n"/>
      <c r="L905" s="18" t="n"/>
      <c r="M905" s="16" t="n"/>
      <c r="N905" s="18">
        <f>IF(OR($E905="",G905=""),"",G905-N(K905)-N(L905))</f>
        <v/>
      </c>
      <c r="O905" s="19">
        <f>IF(N905="","",N905*H905)</f>
        <v/>
      </c>
      <c r="P905" s="19">
        <f>IF($E905="","",N(K905)*H905)</f>
        <v/>
      </c>
      <c r="Q905" s="17" t="n"/>
      <c r="R905" s="17">
        <f>IF(N905="","",IF(N905&lt;0,"CONFERIR",IF(N905=0,"ACERTADO",IF(M905="","EM CONSIGNAÇÃO",IF(TODAY()&gt;M905,"ACERTO VENCIDO","EM CONSIGNAÇÃO")))))</f>
        <v/>
      </c>
      <c r="S905" s="17" t="n"/>
    </row>
    <row r="906">
      <c r="A906" s="16" t="n"/>
      <c r="B906" s="17" t="n"/>
      <c r="C906" s="17" t="n"/>
      <c r="D906" s="17" t="n"/>
      <c r="E906" s="17" t="n"/>
      <c r="F906" s="17">
        <f>IF($E906="","",IFERROR(INDEX(Produtos!$B$6:$B$305,MATCH($E906,Produtos!$A$6:$A$305,0)),"Código não cadastrado"))</f>
        <v/>
      </c>
      <c r="G906" s="18" t="n"/>
      <c r="H906" s="19">
        <f>IF($E906="","",IFERROR(INDEX(Produtos!$C$6:$C$305,MATCH($E906,Produtos!$A$6:$A$305,0)),0))</f>
        <v/>
      </c>
      <c r="I906" s="17" t="n"/>
      <c r="J906" s="17">
        <f>IF(OR($E906="",D906=""),"",IF(D906=$C$4,"5917","6917"))</f>
        <v/>
      </c>
      <c r="K906" s="18" t="n"/>
      <c r="L906" s="18" t="n"/>
      <c r="M906" s="16" t="n"/>
      <c r="N906" s="18">
        <f>IF(OR($E906="",G906=""),"",G906-N(K906)-N(L906))</f>
        <v/>
      </c>
      <c r="O906" s="19">
        <f>IF(N906="","",N906*H906)</f>
        <v/>
      </c>
      <c r="P906" s="19">
        <f>IF($E906="","",N(K906)*H906)</f>
        <v/>
      </c>
      <c r="Q906" s="17" t="n"/>
      <c r="R906" s="17">
        <f>IF(N906="","",IF(N906&lt;0,"CONFERIR",IF(N906=0,"ACERTADO",IF(M906="","EM CONSIGNAÇÃO",IF(TODAY()&gt;M906,"ACERTO VENCIDO","EM CONSIGNAÇÃO")))))</f>
        <v/>
      </c>
      <c r="S906" s="17" t="n"/>
    </row>
    <row r="907">
      <c r="A907" s="16" t="n"/>
      <c r="B907" s="17" t="n"/>
      <c r="C907" s="17" t="n"/>
      <c r="D907" s="17" t="n"/>
      <c r="E907" s="17" t="n"/>
      <c r="F907" s="17">
        <f>IF($E907="","",IFERROR(INDEX(Produtos!$B$6:$B$305,MATCH($E907,Produtos!$A$6:$A$305,0)),"Código não cadastrado"))</f>
        <v/>
      </c>
      <c r="G907" s="18" t="n"/>
      <c r="H907" s="19">
        <f>IF($E907="","",IFERROR(INDEX(Produtos!$C$6:$C$305,MATCH($E907,Produtos!$A$6:$A$305,0)),0))</f>
        <v/>
      </c>
      <c r="I907" s="17" t="n"/>
      <c r="J907" s="17">
        <f>IF(OR($E907="",D907=""),"",IF(D907=$C$4,"5917","6917"))</f>
        <v/>
      </c>
      <c r="K907" s="18" t="n"/>
      <c r="L907" s="18" t="n"/>
      <c r="M907" s="16" t="n"/>
      <c r="N907" s="18">
        <f>IF(OR($E907="",G907=""),"",G907-N(K907)-N(L907))</f>
        <v/>
      </c>
      <c r="O907" s="19">
        <f>IF(N907="","",N907*H907)</f>
        <v/>
      </c>
      <c r="P907" s="19">
        <f>IF($E907="","",N(K907)*H907)</f>
        <v/>
      </c>
      <c r="Q907" s="17" t="n"/>
      <c r="R907" s="17">
        <f>IF(N907="","",IF(N907&lt;0,"CONFERIR",IF(N907=0,"ACERTADO",IF(M907="","EM CONSIGNAÇÃO",IF(TODAY()&gt;M907,"ACERTO VENCIDO","EM CONSIGNAÇÃO")))))</f>
        <v/>
      </c>
      <c r="S907" s="17" t="n"/>
    </row>
    <row r="908">
      <c r="A908" s="16" t="n"/>
      <c r="B908" s="17" t="n"/>
      <c r="C908" s="17" t="n"/>
      <c r="D908" s="17" t="n"/>
      <c r="E908" s="17" t="n"/>
      <c r="F908" s="17">
        <f>IF($E908="","",IFERROR(INDEX(Produtos!$B$6:$B$305,MATCH($E908,Produtos!$A$6:$A$305,0)),"Código não cadastrado"))</f>
        <v/>
      </c>
      <c r="G908" s="18" t="n"/>
      <c r="H908" s="19">
        <f>IF($E908="","",IFERROR(INDEX(Produtos!$C$6:$C$305,MATCH($E908,Produtos!$A$6:$A$305,0)),0))</f>
        <v/>
      </c>
      <c r="I908" s="17" t="n"/>
      <c r="J908" s="17">
        <f>IF(OR($E908="",D908=""),"",IF(D908=$C$4,"5917","6917"))</f>
        <v/>
      </c>
      <c r="K908" s="18" t="n"/>
      <c r="L908" s="18" t="n"/>
      <c r="M908" s="16" t="n"/>
      <c r="N908" s="18">
        <f>IF(OR($E908="",G908=""),"",G908-N(K908)-N(L908))</f>
        <v/>
      </c>
      <c r="O908" s="19">
        <f>IF(N908="","",N908*H908)</f>
        <v/>
      </c>
      <c r="P908" s="19">
        <f>IF($E908="","",N(K908)*H908)</f>
        <v/>
      </c>
      <c r="Q908" s="17" t="n"/>
      <c r="R908" s="17">
        <f>IF(N908="","",IF(N908&lt;0,"CONFERIR",IF(N908=0,"ACERTADO",IF(M908="","EM CONSIGNAÇÃO",IF(TODAY()&gt;M908,"ACERTO VENCIDO","EM CONSIGNAÇÃO")))))</f>
        <v/>
      </c>
      <c r="S908" s="17" t="n"/>
    </row>
    <row r="909">
      <c r="A909" s="16" t="n"/>
      <c r="B909" s="17" t="n"/>
      <c r="C909" s="17" t="n"/>
      <c r="D909" s="17" t="n"/>
      <c r="E909" s="17" t="n"/>
      <c r="F909" s="17">
        <f>IF($E909="","",IFERROR(INDEX(Produtos!$B$6:$B$305,MATCH($E909,Produtos!$A$6:$A$305,0)),"Código não cadastrado"))</f>
        <v/>
      </c>
      <c r="G909" s="18" t="n"/>
      <c r="H909" s="19">
        <f>IF($E909="","",IFERROR(INDEX(Produtos!$C$6:$C$305,MATCH($E909,Produtos!$A$6:$A$305,0)),0))</f>
        <v/>
      </c>
      <c r="I909" s="17" t="n"/>
      <c r="J909" s="17">
        <f>IF(OR($E909="",D909=""),"",IF(D909=$C$4,"5917","6917"))</f>
        <v/>
      </c>
      <c r="K909" s="18" t="n"/>
      <c r="L909" s="18" t="n"/>
      <c r="M909" s="16" t="n"/>
      <c r="N909" s="18">
        <f>IF(OR($E909="",G909=""),"",G909-N(K909)-N(L909))</f>
        <v/>
      </c>
      <c r="O909" s="19">
        <f>IF(N909="","",N909*H909)</f>
        <v/>
      </c>
      <c r="P909" s="19">
        <f>IF($E909="","",N(K909)*H909)</f>
        <v/>
      </c>
      <c r="Q909" s="17" t="n"/>
      <c r="R909" s="17">
        <f>IF(N909="","",IF(N909&lt;0,"CONFERIR",IF(N909=0,"ACERTADO",IF(M909="","EM CONSIGNAÇÃO",IF(TODAY()&gt;M909,"ACERTO VENCIDO","EM CONSIGNAÇÃO")))))</f>
        <v/>
      </c>
      <c r="S909" s="17" t="n"/>
    </row>
    <row r="910">
      <c r="A910" s="16" t="n"/>
      <c r="B910" s="17" t="n"/>
      <c r="C910" s="17" t="n"/>
      <c r="D910" s="17" t="n"/>
      <c r="E910" s="17" t="n"/>
      <c r="F910" s="17">
        <f>IF($E910="","",IFERROR(INDEX(Produtos!$B$6:$B$305,MATCH($E910,Produtos!$A$6:$A$305,0)),"Código não cadastrado"))</f>
        <v/>
      </c>
      <c r="G910" s="18" t="n"/>
      <c r="H910" s="19">
        <f>IF($E910="","",IFERROR(INDEX(Produtos!$C$6:$C$305,MATCH($E910,Produtos!$A$6:$A$305,0)),0))</f>
        <v/>
      </c>
      <c r="I910" s="17" t="n"/>
      <c r="J910" s="17">
        <f>IF(OR($E910="",D910=""),"",IF(D910=$C$4,"5917","6917"))</f>
        <v/>
      </c>
      <c r="K910" s="18" t="n"/>
      <c r="L910" s="18" t="n"/>
      <c r="M910" s="16" t="n"/>
      <c r="N910" s="18">
        <f>IF(OR($E910="",G910=""),"",G910-N(K910)-N(L910))</f>
        <v/>
      </c>
      <c r="O910" s="19">
        <f>IF(N910="","",N910*H910)</f>
        <v/>
      </c>
      <c r="P910" s="19">
        <f>IF($E910="","",N(K910)*H910)</f>
        <v/>
      </c>
      <c r="Q910" s="17" t="n"/>
      <c r="R910" s="17">
        <f>IF(N910="","",IF(N910&lt;0,"CONFERIR",IF(N910=0,"ACERTADO",IF(M910="","EM CONSIGNAÇÃO",IF(TODAY()&gt;M910,"ACERTO VENCIDO","EM CONSIGNAÇÃO")))))</f>
        <v/>
      </c>
      <c r="S910" s="17" t="n"/>
    </row>
    <row r="911">
      <c r="A911" s="16" t="n"/>
      <c r="B911" s="17" t="n"/>
      <c r="C911" s="17" t="n"/>
      <c r="D911" s="17" t="n"/>
      <c r="E911" s="17" t="n"/>
      <c r="F911" s="17">
        <f>IF($E911="","",IFERROR(INDEX(Produtos!$B$6:$B$305,MATCH($E911,Produtos!$A$6:$A$305,0)),"Código não cadastrado"))</f>
        <v/>
      </c>
      <c r="G911" s="18" t="n"/>
      <c r="H911" s="19">
        <f>IF($E911="","",IFERROR(INDEX(Produtos!$C$6:$C$305,MATCH($E911,Produtos!$A$6:$A$305,0)),0))</f>
        <v/>
      </c>
      <c r="I911" s="17" t="n"/>
      <c r="J911" s="17">
        <f>IF(OR($E911="",D911=""),"",IF(D911=$C$4,"5917","6917"))</f>
        <v/>
      </c>
      <c r="K911" s="18" t="n"/>
      <c r="L911" s="18" t="n"/>
      <c r="M911" s="16" t="n"/>
      <c r="N911" s="18">
        <f>IF(OR($E911="",G911=""),"",G911-N(K911)-N(L911))</f>
        <v/>
      </c>
      <c r="O911" s="19">
        <f>IF(N911="","",N911*H911)</f>
        <v/>
      </c>
      <c r="P911" s="19">
        <f>IF($E911="","",N(K911)*H911)</f>
        <v/>
      </c>
      <c r="Q911" s="17" t="n"/>
      <c r="R911" s="17">
        <f>IF(N911="","",IF(N911&lt;0,"CONFERIR",IF(N911=0,"ACERTADO",IF(M911="","EM CONSIGNAÇÃO",IF(TODAY()&gt;M911,"ACERTO VENCIDO","EM CONSIGNAÇÃO")))))</f>
        <v/>
      </c>
      <c r="S911" s="17" t="n"/>
    </row>
    <row r="912">
      <c r="A912" s="16" t="n"/>
      <c r="B912" s="17" t="n"/>
      <c r="C912" s="17" t="n"/>
      <c r="D912" s="17" t="n"/>
      <c r="E912" s="17" t="n"/>
      <c r="F912" s="17">
        <f>IF($E912="","",IFERROR(INDEX(Produtos!$B$6:$B$305,MATCH($E912,Produtos!$A$6:$A$305,0)),"Código não cadastrado"))</f>
        <v/>
      </c>
      <c r="G912" s="18" t="n"/>
      <c r="H912" s="19">
        <f>IF($E912="","",IFERROR(INDEX(Produtos!$C$6:$C$305,MATCH($E912,Produtos!$A$6:$A$305,0)),0))</f>
        <v/>
      </c>
      <c r="I912" s="17" t="n"/>
      <c r="J912" s="17">
        <f>IF(OR($E912="",D912=""),"",IF(D912=$C$4,"5917","6917"))</f>
        <v/>
      </c>
      <c r="K912" s="18" t="n"/>
      <c r="L912" s="18" t="n"/>
      <c r="M912" s="16" t="n"/>
      <c r="N912" s="18">
        <f>IF(OR($E912="",G912=""),"",G912-N(K912)-N(L912))</f>
        <v/>
      </c>
      <c r="O912" s="19">
        <f>IF(N912="","",N912*H912)</f>
        <v/>
      </c>
      <c r="P912" s="19">
        <f>IF($E912="","",N(K912)*H912)</f>
        <v/>
      </c>
      <c r="Q912" s="17" t="n"/>
      <c r="R912" s="17">
        <f>IF(N912="","",IF(N912&lt;0,"CONFERIR",IF(N912=0,"ACERTADO",IF(M912="","EM CONSIGNAÇÃO",IF(TODAY()&gt;M912,"ACERTO VENCIDO","EM CONSIGNAÇÃO")))))</f>
        <v/>
      </c>
      <c r="S912" s="17" t="n"/>
    </row>
    <row r="913">
      <c r="A913" s="16" t="n"/>
      <c r="B913" s="17" t="n"/>
      <c r="C913" s="17" t="n"/>
      <c r="D913" s="17" t="n"/>
      <c r="E913" s="17" t="n"/>
      <c r="F913" s="17">
        <f>IF($E913="","",IFERROR(INDEX(Produtos!$B$6:$B$305,MATCH($E913,Produtos!$A$6:$A$305,0)),"Código não cadastrado"))</f>
        <v/>
      </c>
      <c r="G913" s="18" t="n"/>
      <c r="H913" s="19">
        <f>IF($E913="","",IFERROR(INDEX(Produtos!$C$6:$C$305,MATCH($E913,Produtos!$A$6:$A$305,0)),0))</f>
        <v/>
      </c>
      <c r="I913" s="17" t="n"/>
      <c r="J913" s="17">
        <f>IF(OR($E913="",D913=""),"",IF(D913=$C$4,"5917","6917"))</f>
        <v/>
      </c>
      <c r="K913" s="18" t="n"/>
      <c r="L913" s="18" t="n"/>
      <c r="M913" s="16" t="n"/>
      <c r="N913" s="18">
        <f>IF(OR($E913="",G913=""),"",G913-N(K913)-N(L913))</f>
        <v/>
      </c>
      <c r="O913" s="19">
        <f>IF(N913="","",N913*H913)</f>
        <v/>
      </c>
      <c r="P913" s="19">
        <f>IF($E913="","",N(K913)*H913)</f>
        <v/>
      </c>
      <c r="Q913" s="17" t="n"/>
      <c r="R913" s="17">
        <f>IF(N913="","",IF(N913&lt;0,"CONFERIR",IF(N913=0,"ACERTADO",IF(M913="","EM CONSIGNAÇÃO",IF(TODAY()&gt;M913,"ACERTO VENCIDO","EM CONSIGNAÇÃO")))))</f>
        <v/>
      </c>
      <c r="S913" s="17" t="n"/>
    </row>
    <row r="914">
      <c r="A914" s="16" t="n"/>
      <c r="B914" s="17" t="n"/>
      <c r="C914" s="17" t="n"/>
      <c r="D914" s="17" t="n"/>
      <c r="E914" s="17" t="n"/>
      <c r="F914" s="17">
        <f>IF($E914="","",IFERROR(INDEX(Produtos!$B$6:$B$305,MATCH($E914,Produtos!$A$6:$A$305,0)),"Código não cadastrado"))</f>
        <v/>
      </c>
      <c r="G914" s="18" t="n"/>
      <c r="H914" s="19">
        <f>IF($E914="","",IFERROR(INDEX(Produtos!$C$6:$C$305,MATCH($E914,Produtos!$A$6:$A$305,0)),0))</f>
        <v/>
      </c>
      <c r="I914" s="17" t="n"/>
      <c r="J914" s="17">
        <f>IF(OR($E914="",D914=""),"",IF(D914=$C$4,"5917","6917"))</f>
        <v/>
      </c>
      <c r="K914" s="18" t="n"/>
      <c r="L914" s="18" t="n"/>
      <c r="M914" s="16" t="n"/>
      <c r="N914" s="18">
        <f>IF(OR($E914="",G914=""),"",G914-N(K914)-N(L914))</f>
        <v/>
      </c>
      <c r="O914" s="19">
        <f>IF(N914="","",N914*H914)</f>
        <v/>
      </c>
      <c r="P914" s="19">
        <f>IF($E914="","",N(K914)*H914)</f>
        <v/>
      </c>
      <c r="Q914" s="17" t="n"/>
      <c r="R914" s="17">
        <f>IF(N914="","",IF(N914&lt;0,"CONFERIR",IF(N914=0,"ACERTADO",IF(M914="","EM CONSIGNAÇÃO",IF(TODAY()&gt;M914,"ACERTO VENCIDO","EM CONSIGNAÇÃO")))))</f>
        <v/>
      </c>
      <c r="S914" s="17" t="n"/>
    </row>
    <row r="915">
      <c r="A915" s="16" t="n"/>
      <c r="B915" s="17" t="n"/>
      <c r="C915" s="17" t="n"/>
      <c r="D915" s="17" t="n"/>
      <c r="E915" s="17" t="n"/>
      <c r="F915" s="17">
        <f>IF($E915="","",IFERROR(INDEX(Produtos!$B$6:$B$305,MATCH($E915,Produtos!$A$6:$A$305,0)),"Código não cadastrado"))</f>
        <v/>
      </c>
      <c r="G915" s="18" t="n"/>
      <c r="H915" s="19">
        <f>IF($E915="","",IFERROR(INDEX(Produtos!$C$6:$C$305,MATCH($E915,Produtos!$A$6:$A$305,0)),0))</f>
        <v/>
      </c>
      <c r="I915" s="17" t="n"/>
      <c r="J915" s="17">
        <f>IF(OR($E915="",D915=""),"",IF(D915=$C$4,"5917","6917"))</f>
        <v/>
      </c>
      <c r="K915" s="18" t="n"/>
      <c r="L915" s="18" t="n"/>
      <c r="M915" s="16" t="n"/>
      <c r="N915" s="18">
        <f>IF(OR($E915="",G915=""),"",G915-N(K915)-N(L915))</f>
        <v/>
      </c>
      <c r="O915" s="19">
        <f>IF(N915="","",N915*H915)</f>
        <v/>
      </c>
      <c r="P915" s="19">
        <f>IF($E915="","",N(K915)*H915)</f>
        <v/>
      </c>
      <c r="Q915" s="17" t="n"/>
      <c r="R915" s="17">
        <f>IF(N915="","",IF(N915&lt;0,"CONFERIR",IF(N915=0,"ACERTADO",IF(M915="","EM CONSIGNAÇÃO",IF(TODAY()&gt;M915,"ACERTO VENCIDO","EM CONSIGNAÇÃO")))))</f>
        <v/>
      </c>
      <c r="S915" s="17" t="n"/>
    </row>
    <row r="916">
      <c r="A916" s="16" t="n"/>
      <c r="B916" s="17" t="n"/>
      <c r="C916" s="17" t="n"/>
      <c r="D916" s="17" t="n"/>
      <c r="E916" s="17" t="n"/>
      <c r="F916" s="17">
        <f>IF($E916="","",IFERROR(INDEX(Produtos!$B$6:$B$305,MATCH($E916,Produtos!$A$6:$A$305,0)),"Código não cadastrado"))</f>
        <v/>
      </c>
      <c r="G916" s="18" t="n"/>
      <c r="H916" s="19">
        <f>IF($E916="","",IFERROR(INDEX(Produtos!$C$6:$C$305,MATCH($E916,Produtos!$A$6:$A$305,0)),0))</f>
        <v/>
      </c>
      <c r="I916" s="17" t="n"/>
      <c r="J916" s="17">
        <f>IF(OR($E916="",D916=""),"",IF(D916=$C$4,"5917","6917"))</f>
        <v/>
      </c>
      <c r="K916" s="18" t="n"/>
      <c r="L916" s="18" t="n"/>
      <c r="M916" s="16" t="n"/>
      <c r="N916" s="18">
        <f>IF(OR($E916="",G916=""),"",G916-N(K916)-N(L916))</f>
        <v/>
      </c>
      <c r="O916" s="19">
        <f>IF(N916="","",N916*H916)</f>
        <v/>
      </c>
      <c r="P916" s="19">
        <f>IF($E916="","",N(K916)*H916)</f>
        <v/>
      </c>
      <c r="Q916" s="17" t="n"/>
      <c r="R916" s="17">
        <f>IF(N916="","",IF(N916&lt;0,"CONFERIR",IF(N916=0,"ACERTADO",IF(M916="","EM CONSIGNAÇÃO",IF(TODAY()&gt;M916,"ACERTO VENCIDO","EM CONSIGNAÇÃO")))))</f>
        <v/>
      </c>
      <c r="S916" s="17" t="n"/>
    </row>
    <row r="917">
      <c r="A917" s="16" t="n"/>
      <c r="B917" s="17" t="n"/>
      <c r="C917" s="17" t="n"/>
      <c r="D917" s="17" t="n"/>
      <c r="E917" s="17" t="n"/>
      <c r="F917" s="17">
        <f>IF($E917="","",IFERROR(INDEX(Produtos!$B$6:$B$305,MATCH($E917,Produtos!$A$6:$A$305,0)),"Código não cadastrado"))</f>
        <v/>
      </c>
      <c r="G917" s="18" t="n"/>
      <c r="H917" s="19">
        <f>IF($E917="","",IFERROR(INDEX(Produtos!$C$6:$C$305,MATCH($E917,Produtos!$A$6:$A$305,0)),0))</f>
        <v/>
      </c>
      <c r="I917" s="17" t="n"/>
      <c r="J917" s="17">
        <f>IF(OR($E917="",D917=""),"",IF(D917=$C$4,"5917","6917"))</f>
        <v/>
      </c>
      <c r="K917" s="18" t="n"/>
      <c r="L917" s="18" t="n"/>
      <c r="M917" s="16" t="n"/>
      <c r="N917" s="18">
        <f>IF(OR($E917="",G917=""),"",G917-N(K917)-N(L917))</f>
        <v/>
      </c>
      <c r="O917" s="19">
        <f>IF(N917="","",N917*H917)</f>
        <v/>
      </c>
      <c r="P917" s="19">
        <f>IF($E917="","",N(K917)*H917)</f>
        <v/>
      </c>
      <c r="Q917" s="17" t="n"/>
      <c r="R917" s="17">
        <f>IF(N917="","",IF(N917&lt;0,"CONFERIR",IF(N917=0,"ACERTADO",IF(M917="","EM CONSIGNAÇÃO",IF(TODAY()&gt;M917,"ACERTO VENCIDO","EM CONSIGNAÇÃO")))))</f>
        <v/>
      </c>
      <c r="S917" s="17" t="n"/>
    </row>
    <row r="918">
      <c r="A918" s="16" t="n"/>
      <c r="B918" s="17" t="n"/>
      <c r="C918" s="17" t="n"/>
      <c r="D918" s="17" t="n"/>
      <c r="E918" s="17" t="n"/>
      <c r="F918" s="17">
        <f>IF($E918="","",IFERROR(INDEX(Produtos!$B$6:$B$305,MATCH($E918,Produtos!$A$6:$A$305,0)),"Código não cadastrado"))</f>
        <v/>
      </c>
      <c r="G918" s="18" t="n"/>
      <c r="H918" s="19">
        <f>IF($E918="","",IFERROR(INDEX(Produtos!$C$6:$C$305,MATCH($E918,Produtos!$A$6:$A$305,0)),0))</f>
        <v/>
      </c>
      <c r="I918" s="17" t="n"/>
      <c r="J918" s="17">
        <f>IF(OR($E918="",D918=""),"",IF(D918=$C$4,"5917","6917"))</f>
        <v/>
      </c>
      <c r="K918" s="18" t="n"/>
      <c r="L918" s="18" t="n"/>
      <c r="M918" s="16" t="n"/>
      <c r="N918" s="18">
        <f>IF(OR($E918="",G918=""),"",G918-N(K918)-N(L918))</f>
        <v/>
      </c>
      <c r="O918" s="19">
        <f>IF(N918="","",N918*H918)</f>
        <v/>
      </c>
      <c r="P918" s="19">
        <f>IF($E918="","",N(K918)*H918)</f>
        <v/>
      </c>
      <c r="Q918" s="17" t="n"/>
      <c r="R918" s="17">
        <f>IF(N918="","",IF(N918&lt;0,"CONFERIR",IF(N918=0,"ACERTADO",IF(M918="","EM CONSIGNAÇÃO",IF(TODAY()&gt;M918,"ACERTO VENCIDO","EM CONSIGNAÇÃO")))))</f>
        <v/>
      </c>
      <c r="S918" s="17" t="n"/>
    </row>
    <row r="919">
      <c r="A919" s="16" t="n"/>
      <c r="B919" s="17" t="n"/>
      <c r="C919" s="17" t="n"/>
      <c r="D919" s="17" t="n"/>
      <c r="E919" s="17" t="n"/>
      <c r="F919" s="17">
        <f>IF($E919="","",IFERROR(INDEX(Produtos!$B$6:$B$305,MATCH($E919,Produtos!$A$6:$A$305,0)),"Código não cadastrado"))</f>
        <v/>
      </c>
      <c r="G919" s="18" t="n"/>
      <c r="H919" s="19">
        <f>IF($E919="","",IFERROR(INDEX(Produtos!$C$6:$C$305,MATCH($E919,Produtos!$A$6:$A$305,0)),0))</f>
        <v/>
      </c>
      <c r="I919" s="17" t="n"/>
      <c r="J919" s="17">
        <f>IF(OR($E919="",D919=""),"",IF(D919=$C$4,"5917","6917"))</f>
        <v/>
      </c>
      <c r="K919" s="18" t="n"/>
      <c r="L919" s="18" t="n"/>
      <c r="M919" s="16" t="n"/>
      <c r="N919" s="18">
        <f>IF(OR($E919="",G919=""),"",G919-N(K919)-N(L919))</f>
        <v/>
      </c>
      <c r="O919" s="19">
        <f>IF(N919="","",N919*H919)</f>
        <v/>
      </c>
      <c r="P919" s="19">
        <f>IF($E919="","",N(K919)*H919)</f>
        <v/>
      </c>
      <c r="Q919" s="17" t="n"/>
      <c r="R919" s="17">
        <f>IF(N919="","",IF(N919&lt;0,"CONFERIR",IF(N919=0,"ACERTADO",IF(M919="","EM CONSIGNAÇÃO",IF(TODAY()&gt;M919,"ACERTO VENCIDO","EM CONSIGNAÇÃO")))))</f>
        <v/>
      </c>
      <c r="S919" s="17" t="n"/>
    </row>
    <row r="920">
      <c r="A920" s="16" t="n"/>
      <c r="B920" s="17" t="n"/>
      <c r="C920" s="17" t="n"/>
      <c r="D920" s="17" t="n"/>
      <c r="E920" s="17" t="n"/>
      <c r="F920" s="17">
        <f>IF($E920="","",IFERROR(INDEX(Produtos!$B$6:$B$305,MATCH($E920,Produtos!$A$6:$A$305,0)),"Código não cadastrado"))</f>
        <v/>
      </c>
      <c r="G920" s="18" t="n"/>
      <c r="H920" s="19">
        <f>IF($E920="","",IFERROR(INDEX(Produtos!$C$6:$C$305,MATCH($E920,Produtos!$A$6:$A$305,0)),0))</f>
        <v/>
      </c>
      <c r="I920" s="17" t="n"/>
      <c r="J920" s="17">
        <f>IF(OR($E920="",D920=""),"",IF(D920=$C$4,"5917","6917"))</f>
        <v/>
      </c>
      <c r="K920" s="18" t="n"/>
      <c r="L920" s="18" t="n"/>
      <c r="M920" s="16" t="n"/>
      <c r="N920" s="18">
        <f>IF(OR($E920="",G920=""),"",G920-N(K920)-N(L920))</f>
        <v/>
      </c>
      <c r="O920" s="19">
        <f>IF(N920="","",N920*H920)</f>
        <v/>
      </c>
      <c r="P920" s="19">
        <f>IF($E920="","",N(K920)*H920)</f>
        <v/>
      </c>
      <c r="Q920" s="17" t="n"/>
      <c r="R920" s="17">
        <f>IF(N920="","",IF(N920&lt;0,"CONFERIR",IF(N920=0,"ACERTADO",IF(M920="","EM CONSIGNAÇÃO",IF(TODAY()&gt;M920,"ACERTO VENCIDO","EM CONSIGNAÇÃO")))))</f>
        <v/>
      </c>
      <c r="S920" s="17" t="n"/>
    </row>
    <row r="921">
      <c r="A921" s="16" t="n"/>
      <c r="B921" s="17" t="n"/>
      <c r="C921" s="17" t="n"/>
      <c r="D921" s="17" t="n"/>
      <c r="E921" s="17" t="n"/>
      <c r="F921" s="17">
        <f>IF($E921="","",IFERROR(INDEX(Produtos!$B$6:$B$305,MATCH($E921,Produtos!$A$6:$A$305,0)),"Código não cadastrado"))</f>
        <v/>
      </c>
      <c r="G921" s="18" t="n"/>
      <c r="H921" s="19">
        <f>IF($E921="","",IFERROR(INDEX(Produtos!$C$6:$C$305,MATCH($E921,Produtos!$A$6:$A$305,0)),0))</f>
        <v/>
      </c>
      <c r="I921" s="17" t="n"/>
      <c r="J921" s="17">
        <f>IF(OR($E921="",D921=""),"",IF(D921=$C$4,"5917","6917"))</f>
        <v/>
      </c>
      <c r="K921" s="18" t="n"/>
      <c r="L921" s="18" t="n"/>
      <c r="M921" s="16" t="n"/>
      <c r="N921" s="18">
        <f>IF(OR($E921="",G921=""),"",G921-N(K921)-N(L921))</f>
        <v/>
      </c>
      <c r="O921" s="19">
        <f>IF(N921="","",N921*H921)</f>
        <v/>
      </c>
      <c r="P921" s="19">
        <f>IF($E921="","",N(K921)*H921)</f>
        <v/>
      </c>
      <c r="Q921" s="17" t="n"/>
      <c r="R921" s="17">
        <f>IF(N921="","",IF(N921&lt;0,"CONFERIR",IF(N921=0,"ACERTADO",IF(M921="","EM CONSIGNAÇÃO",IF(TODAY()&gt;M921,"ACERTO VENCIDO","EM CONSIGNAÇÃO")))))</f>
        <v/>
      </c>
      <c r="S921" s="17" t="n"/>
    </row>
    <row r="922">
      <c r="A922" s="16" t="n"/>
      <c r="B922" s="17" t="n"/>
      <c r="C922" s="17" t="n"/>
      <c r="D922" s="17" t="n"/>
      <c r="E922" s="17" t="n"/>
      <c r="F922" s="17">
        <f>IF($E922="","",IFERROR(INDEX(Produtos!$B$6:$B$305,MATCH($E922,Produtos!$A$6:$A$305,0)),"Código não cadastrado"))</f>
        <v/>
      </c>
      <c r="G922" s="18" t="n"/>
      <c r="H922" s="19">
        <f>IF($E922="","",IFERROR(INDEX(Produtos!$C$6:$C$305,MATCH($E922,Produtos!$A$6:$A$305,0)),0))</f>
        <v/>
      </c>
      <c r="I922" s="17" t="n"/>
      <c r="J922" s="17">
        <f>IF(OR($E922="",D922=""),"",IF(D922=$C$4,"5917","6917"))</f>
        <v/>
      </c>
      <c r="K922" s="18" t="n"/>
      <c r="L922" s="18" t="n"/>
      <c r="M922" s="16" t="n"/>
      <c r="N922" s="18">
        <f>IF(OR($E922="",G922=""),"",G922-N(K922)-N(L922))</f>
        <v/>
      </c>
      <c r="O922" s="19">
        <f>IF(N922="","",N922*H922)</f>
        <v/>
      </c>
      <c r="P922" s="19">
        <f>IF($E922="","",N(K922)*H922)</f>
        <v/>
      </c>
      <c r="Q922" s="17" t="n"/>
      <c r="R922" s="17">
        <f>IF(N922="","",IF(N922&lt;0,"CONFERIR",IF(N922=0,"ACERTADO",IF(M922="","EM CONSIGNAÇÃO",IF(TODAY()&gt;M922,"ACERTO VENCIDO","EM CONSIGNAÇÃO")))))</f>
        <v/>
      </c>
      <c r="S922" s="17" t="n"/>
    </row>
    <row r="923">
      <c r="A923" s="16" t="n"/>
      <c r="B923" s="17" t="n"/>
      <c r="C923" s="17" t="n"/>
      <c r="D923" s="17" t="n"/>
      <c r="E923" s="17" t="n"/>
      <c r="F923" s="17">
        <f>IF($E923="","",IFERROR(INDEX(Produtos!$B$6:$B$305,MATCH($E923,Produtos!$A$6:$A$305,0)),"Código não cadastrado"))</f>
        <v/>
      </c>
      <c r="G923" s="18" t="n"/>
      <c r="H923" s="19">
        <f>IF($E923="","",IFERROR(INDEX(Produtos!$C$6:$C$305,MATCH($E923,Produtos!$A$6:$A$305,0)),0))</f>
        <v/>
      </c>
      <c r="I923" s="17" t="n"/>
      <c r="J923" s="17">
        <f>IF(OR($E923="",D923=""),"",IF(D923=$C$4,"5917","6917"))</f>
        <v/>
      </c>
      <c r="K923" s="18" t="n"/>
      <c r="L923" s="18" t="n"/>
      <c r="M923" s="16" t="n"/>
      <c r="N923" s="18">
        <f>IF(OR($E923="",G923=""),"",G923-N(K923)-N(L923))</f>
        <v/>
      </c>
      <c r="O923" s="19">
        <f>IF(N923="","",N923*H923)</f>
        <v/>
      </c>
      <c r="P923" s="19">
        <f>IF($E923="","",N(K923)*H923)</f>
        <v/>
      </c>
      <c r="Q923" s="17" t="n"/>
      <c r="R923" s="17">
        <f>IF(N923="","",IF(N923&lt;0,"CONFERIR",IF(N923=0,"ACERTADO",IF(M923="","EM CONSIGNAÇÃO",IF(TODAY()&gt;M923,"ACERTO VENCIDO","EM CONSIGNAÇÃO")))))</f>
        <v/>
      </c>
      <c r="S923" s="17" t="n"/>
    </row>
    <row r="924">
      <c r="A924" s="16" t="n"/>
      <c r="B924" s="17" t="n"/>
      <c r="C924" s="17" t="n"/>
      <c r="D924" s="17" t="n"/>
      <c r="E924" s="17" t="n"/>
      <c r="F924" s="17">
        <f>IF($E924="","",IFERROR(INDEX(Produtos!$B$6:$B$305,MATCH($E924,Produtos!$A$6:$A$305,0)),"Código não cadastrado"))</f>
        <v/>
      </c>
      <c r="G924" s="18" t="n"/>
      <c r="H924" s="19">
        <f>IF($E924="","",IFERROR(INDEX(Produtos!$C$6:$C$305,MATCH($E924,Produtos!$A$6:$A$305,0)),0))</f>
        <v/>
      </c>
      <c r="I924" s="17" t="n"/>
      <c r="J924" s="17">
        <f>IF(OR($E924="",D924=""),"",IF(D924=$C$4,"5917","6917"))</f>
        <v/>
      </c>
      <c r="K924" s="18" t="n"/>
      <c r="L924" s="18" t="n"/>
      <c r="M924" s="16" t="n"/>
      <c r="N924" s="18">
        <f>IF(OR($E924="",G924=""),"",G924-N(K924)-N(L924))</f>
        <v/>
      </c>
      <c r="O924" s="19">
        <f>IF(N924="","",N924*H924)</f>
        <v/>
      </c>
      <c r="P924" s="19">
        <f>IF($E924="","",N(K924)*H924)</f>
        <v/>
      </c>
      <c r="Q924" s="17" t="n"/>
      <c r="R924" s="17">
        <f>IF(N924="","",IF(N924&lt;0,"CONFERIR",IF(N924=0,"ACERTADO",IF(M924="","EM CONSIGNAÇÃO",IF(TODAY()&gt;M924,"ACERTO VENCIDO","EM CONSIGNAÇÃO")))))</f>
        <v/>
      </c>
      <c r="S924" s="17" t="n"/>
    </row>
    <row r="925">
      <c r="A925" s="16" t="n"/>
      <c r="B925" s="17" t="n"/>
      <c r="C925" s="17" t="n"/>
      <c r="D925" s="17" t="n"/>
      <c r="E925" s="17" t="n"/>
      <c r="F925" s="17">
        <f>IF($E925="","",IFERROR(INDEX(Produtos!$B$6:$B$305,MATCH($E925,Produtos!$A$6:$A$305,0)),"Código não cadastrado"))</f>
        <v/>
      </c>
      <c r="G925" s="18" t="n"/>
      <c r="H925" s="19">
        <f>IF($E925="","",IFERROR(INDEX(Produtos!$C$6:$C$305,MATCH($E925,Produtos!$A$6:$A$305,0)),0))</f>
        <v/>
      </c>
      <c r="I925" s="17" t="n"/>
      <c r="J925" s="17">
        <f>IF(OR($E925="",D925=""),"",IF(D925=$C$4,"5917","6917"))</f>
        <v/>
      </c>
      <c r="K925" s="18" t="n"/>
      <c r="L925" s="18" t="n"/>
      <c r="M925" s="16" t="n"/>
      <c r="N925" s="18">
        <f>IF(OR($E925="",G925=""),"",G925-N(K925)-N(L925))</f>
        <v/>
      </c>
      <c r="O925" s="19">
        <f>IF(N925="","",N925*H925)</f>
        <v/>
      </c>
      <c r="P925" s="19">
        <f>IF($E925="","",N(K925)*H925)</f>
        <v/>
      </c>
      <c r="Q925" s="17" t="n"/>
      <c r="R925" s="17">
        <f>IF(N925="","",IF(N925&lt;0,"CONFERIR",IF(N925=0,"ACERTADO",IF(M925="","EM CONSIGNAÇÃO",IF(TODAY()&gt;M925,"ACERTO VENCIDO","EM CONSIGNAÇÃO")))))</f>
        <v/>
      </c>
      <c r="S925" s="17" t="n"/>
    </row>
    <row r="926">
      <c r="A926" s="16" t="n"/>
      <c r="B926" s="17" t="n"/>
      <c r="C926" s="17" t="n"/>
      <c r="D926" s="17" t="n"/>
      <c r="E926" s="17" t="n"/>
      <c r="F926" s="17">
        <f>IF($E926="","",IFERROR(INDEX(Produtos!$B$6:$B$305,MATCH($E926,Produtos!$A$6:$A$305,0)),"Código não cadastrado"))</f>
        <v/>
      </c>
      <c r="G926" s="18" t="n"/>
      <c r="H926" s="19">
        <f>IF($E926="","",IFERROR(INDEX(Produtos!$C$6:$C$305,MATCH($E926,Produtos!$A$6:$A$305,0)),0))</f>
        <v/>
      </c>
      <c r="I926" s="17" t="n"/>
      <c r="J926" s="17">
        <f>IF(OR($E926="",D926=""),"",IF(D926=$C$4,"5917","6917"))</f>
        <v/>
      </c>
      <c r="K926" s="18" t="n"/>
      <c r="L926" s="18" t="n"/>
      <c r="M926" s="16" t="n"/>
      <c r="N926" s="18">
        <f>IF(OR($E926="",G926=""),"",G926-N(K926)-N(L926))</f>
        <v/>
      </c>
      <c r="O926" s="19">
        <f>IF(N926="","",N926*H926)</f>
        <v/>
      </c>
      <c r="P926" s="19">
        <f>IF($E926="","",N(K926)*H926)</f>
        <v/>
      </c>
      <c r="Q926" s="17" t="n"/>
      <c r="R926" s="17">
        <f>IF(N926="","",IF(N926&lt;0,"CONFERIR",IF(N926=0,"ACERTADO",IF(M926="","EM CONSIGNAÇÃO",IF(TODAY()&gt;M926,"ACERTO VENCIDO","EM CONSIGNAÇÃO")))))</f>
        <v/>
      </c>
      <c r="S926" s="17" t="n"/>
    </row>
    <row r="927">
      <c r="A927" s="16" t="n"/>
      <c r="B927" s="17" t="n"/>
      <c r="C927" s="17" t="n"/>
      <c r="D927" s="17" t="n"/>
      <c r="E927" s="17" t="n"/>
      <c r="F927" s="17">
        <f>IF($E927="","",IFERROR(INDEX(Produtos!$B$6:$B$305,MATCH($E927,Produtos!$A$6:$A$305,0)),"Código não cadastrado"))</f>
        <v/>
      </c>
      <c r="G927" s="18" t="n"/>
      <c r="H927" s="19">
        <f>IF($E927="","",IFERROR(INDEX(Produtos!$C$6:$C$305,MATCH($E927,Produtos!$A$6:$A$305,0)),0))</f>
        <v/>
      </c>
      <c r="I927" s="17" t="n"/>
      <c r="J927" s="17">
        <f>IF(OR($E927="",D927=""),"",IF(D927=$C$4,"5917","6917"))</f>
        <v/>
      </c>
      <c r="K927" s="18" t="n"/>
      <c r="L927" s="18" t="n"/>
      <c r="M927" s="16" t="n"/>
      <c r="N927" s="18">
        <f>IF(OR($E927="",G927=""),"",G927-N(K927)-N(L927))</f>
        <v/>
      </c>
      <c r="O927" s="19">
        <f>IF(N927="","",N927*H927)</f>
        <v/>
      </c>
      <c r="P927" s="19">
        <f>IF($E927="","",N(K927)*H927)</f>
        <v/>
      </c>
      <c r="Q927" s="17" t="n"/>
      <c r="R927" s="17">
        <f>IF(N927="","",IF(N927&lt;0,"CONFERIR",IF(N927=0,"ACERTADO",IF(M927="","EM CONSIGNAÇÃO",IF(TODAY()&gt;M927,"ACERTO VENCIDO","EM CONSIGNAÇÃO")))))</f>
        <v/>
      </c>
      <c r="S927" s="17" t="n"/>
    </row>
    <row r="928">
      <c r="A928" s="16" t="n"/>
      <c r="B928" s="17" t="n"/>
      <c r="C928" s="17" t="n"/>
      <c r="D928" s="17" t="n"/>
      <c r="E928" s="17" t="n"/>
      <c r="F928" s="17">
        <f>IF($E928="","",IFERROR(INDEX(Produtos!$B$6:$B$305,MATCH($E928,Produtos!$A$6:$A$305,0)),"Código não cadastrado"))</f>
        <v/>
      </c>
      <c r="G928" s="18" t="n"/>
      <c r="H928" s="19">
        <f>IF($E928="","",IFERROR(INDEX(Produtos!$C$6:$C$305,MATCH($E928,Produtos!$A$6:$A$305,0)),0))</f>
        <v/>
      </c>
      <c r="I928" s="17" t="n"/>
      <c r="J928" s="17">
        <f>IF(OR($E928="",D928=""),"",IF(D928=$C$4,"5917","6917"))</f>
        <v/>
      </c>
      <c r="K928" s="18" t="n"/>
      <c r="L928" s="18" t="n"/>
      <c r="M928" s="16" t="n"/>
      <c r="N928" s="18">
        <f>IF(OR($E928="",G928=""),"",G928-N(K928)-N(L928))</f>
        <v/>
      </c>
      <c r="O928" s="19">
        <f>IF(N928="","",N928*H928)</f>
        <v/>
      </c>
      <c r="P928" s="19">
        <f>IF($E928="","",N(K928)*H928)</f>
        <v/>
      </c>
      <c r="Q928" s="17" t="n"/>
      <c r="R928" s="17">
        <f>IF(N928="","",IF(N928&lt;0,"CONFERIR",IF(N928=0,"ACERTADO",IF(M928="","EM CONSIGNAÇÃO",IF(TODAY()&gt;M928,"ACERTO VENCIDO","EM CONSIGNAÇÃO")))))</f>
        <v/>
      </c>
      <c r="S928" s="17" t="n"/>
    </row>
    <row r="929">
      <c r="A929" s="16" t="n"/>
      <c r="B929" s="17" t="n"/>
      <c r="C929" s="17" t="n"/>
      <c r="D929" s="17" t="n"/>
      <c r="E929" s="17" t="n"/>
      <c r="F929" s="17">
        <f>IF($E929="","",IFERROR(INDEX(Produtos!$B$6:$B$305,MATCH($E929,Produtos!$A$6:$A$305,0)),"Código não cadastrado"))</f>
        <v/>
      </c>
      <c r="G929" s="18" t="n"/>
      <c r="H929" s="19">
        <f>IF($E929="","",IFERROR(INDEX(Produtos!$C$6:$C$305,MATCH($E929,Produtos!$A$6:$A$305,0)),0))</f>
        <v/>
      </c>
      <c r="I929" s="17" t="n"/>
      <c r="J929" s="17">
        <f>IF(OR($E929="",D929=""),"",IF(D929=$C$4,"5917","6917"))</f>
        <v/>
      </c>
      <c r="K929" s="18" t="n"/>
      <c r="L929" s="18" t="n"/>
      <c r="M929" s="16" t="n"/>
      <c r="N929" s="18">
        <f>IF(OR($E929="",G929=""),"",G929-N(K929)-N(L929))</f>
        <v/>
      </c>
      <c r="O929" s="19">
        <f>IF(N929="","",N929*H929)</f>
        <v/>
      </c>
      <c r="P929" s="19">
        <f>IF($E929="","",N(K929)*H929)</f>
        <v/>
      </c>
      <c r="Q929" s="17" t="n"/>
      <c r="R929" s="17">
        <f>IF(N929="","",IF(N929&lt;0,"CONFERIR",IF(N929=0,"ACERTADO",IF(M929="","EM CONSIGNAÇÃO",IF(TODAY()&gt;M929,"ACERTO VENCIDO","EM CONSIGNAÇÃO")))))</f>
        <v/>
      </c>
      <c r="S929" s="17" t="n"/>
    </row>
    <row r="930">
      <c r="A930" s="16" t="n"/>
      <c r="B930" s="17" t="n"/>
      <c r="C930" s="17" t="n"/>
      <c r="D930" s="17" t="n"/>
      <c r="E930" s="17" t="n"/>
      <c r="F930" s="17">
        <f>IF($E930="","",IFERROR(INDEX(Produtos!$B$6:$B$305,MATCH($E930,Produtos!$A$6:$A$305,0)),"Código não cadastrado"))</f>
        <v/>
      </c>
      <c r="G930" s="18" t="n"/>
      <c r="H930" s="19">
        <f>IF($E930="","",IFERROR(INDEX(Produtos!$C$6:$C$305,MATCH($E930,Produtos!$A$6:$A$305,0)),0))</f>
        <v/>
      </c>
      <c r="I930" s="17" t="n"/>
      <c r="J930" s="17">
        <f>IF(OR($E930="",D930=""),"",IF(D930=$C$4,"5917","6917"))</f>
        <v/>
      </c>
      <c r="K930" s="18" t="n"/>
      <c r="L930" s="18" t="n"/>
      <c r="M930" s="16" t="n"/>
      <c r="N930" s="18">
        <f>IF(OR($E930="",G930=""),"",G930-N(K930)-N(L930))</f>
        <v/>
      </c>
      <c r="O930" s="19">
        <f>IF(N930="","",N930*H930)</f>
        <v/>
      </c>
      <c r="P930" s="19">
        <f>IF($E930="","",N(K930)*H930)</f>
        <v/>
      </c>
      <c r="Q930" s="17" t="n"/>
      <c r="R930" s="17">
        <f>IF(N930="","",IF(N930&lt;0,"CONFERIR",IF(N930=0,"ACERTADO",IF(M930="","EM CONSIGNAÇÃO",IF(TODAY()&gt;M930,"ACERTO VENCIDO","EM CONSIGNAÇÃO")))))</f>
        <v/>
      </c>
      <c r="S930" s="17" t="n"/>
    </row>
    <row r="931">
      <c r="A931" s="16" t="n"/>
      <c r="B931" s="17" t="n"/>
      <c r="C931" s="17" t="n"/>
      <c r="D931" s="17" t="n"/>
      <c r="E931" s="17" t="n"/>
      <c r="F931" s="17">
        <f>IF($E931="","",IFERROR(INDEX(Produtos!$B$6:$B$305,MATCH($E931,Produtos!$A$6:$A$305,0)),"Código não cadastrado"))</f>
        <v/>
      </c>
      <c r="G931" s="18" t="n"/>
      <c r="H931" s="19">
        <f>IF($E931="","",IFERROR(INDEX(Produtos!$C$6:$C$305,MATCH($E931,Produtos!$A$6:$A$305,0)),0))</f>
        <v/>
      </c>
      <c r="I931" s="17" t="n"/>
      <c r="J931" s="17">
        <f>IF(OR($E931="",D931=""),"",IF(D931=$C$4,"5917","6917"))</f>
        <v/>
      </c>
      <c r="K931" s="18" t="n"/>
      <c r="L931" s="18" t="n"/>
      <c r="M931" s="16" t="n"/>
      <c r="N931" s="18">
        <f>IF(OR($E931="",G931=""),"",G931-N(K931)-N(L931))</f>
        <v/>
      </c>
      <c r="O931" s="19">
        <f>IF(N931="","",N931*H931)</f>
        <v/>
      </c>
      <c r="P931" s="19">
        <f>IF($E931="","",N(K931)*H931)</f>
        <v/>
      </c>
      <c r="Q931" s="17" t="n"/>
      <c r="R931" s="17">
        <f>IF(N931="","",IF(N931&lt;0,"CONFERIR",IF(N931=0,"ACERTADO",IF(M931="","EM CONSIGNAÇÃO",IF(TODAY()&gt;M931,"ACERTO VENCIDO","EM CONSIGNAÇÃO")))))</f>
        <v/>
      </c>
      <c r="S931" s="17" t="n"/>
    </row>
    <row r="932">
      <c r="A932" s="16" t="n"/>
      <c r="B932" s="17" t="n"/>
      <c r="C932" s="17" t="n"/>
      <c r="D932" s="17" t="n"/>
      <c r="E932" s="17" t="n"/>
      <c r="F932" s="17">
        <f>IF($E932="","",IFERROR(INDEX(Produtos!$B$6:$B$305,MATCH($E932,Produtos!$A$6:$A$305,0)),"Código não cadastrado"))</f>
        <v/>
      </c>
      <c r="G932" s="18" t="n"/>
      <c r="H932" s="19">
        <f>IF($E932="","",IFERROR(INDEX(Produtos!$C$6:$C$305,MATCH($E932,Produtos!$A$6:$A$305,0)),0))</f>
        <v/>
      </c>
      <c r="I932" s="17" t="n"/>
      <c r="J932" s="17">
        <f>IF(OR($E932="",D932=""),"",IF(D932=$C$4,"5917","6917"))</f>
        <v/>
      </c>
      <c r="K932" s="18" t="n"/>
      <c r="L932" s="18" t="n"/>
      <c r="M932" s="16" t="n"/>
      <c r="N932" s="18">
        <f>IF(OR($E932="",G932=""),"",G932-N(K932)-N(L932))</f>
        <v/>
      </c>
      <c r="O932" s="19">
        <f>IF(N932="","",N932*H932)</f>
        <v/>
      </c>
      <c r="P932" s="19">
        <f>IF($E932="","",N(K932)*H932)</f>
        <v/>
      </c>
      <c r="Q932" s="17" t="n"/>
      <c r="R932" s="17">
        <f>IF(N932="","",IF(N932&lt;0,"CONFERIR",IF(N932=0,"ACERTADO",IF(M932="","EM CONSIGNAÇÃO",IF(TODAY()&gt;M932,"ACERTO VENCIDO","EM CONSIGNAÇÃO")))))</f>
        <v/>
      </c>
      <c r="S932" s="17" t="n"/>
    </row>
    <row r="933">
      <c r="A933" s="16" t="n"/>
      <c r="B933" s="17" t="n"/>
      <c r="C933" s="17" t="n"/>
      <c r="D933" s="17" t="n"/>
      <c r="E933" s="17" t="n"/>
      <c r="F933" s="17">
        <f>IF($E933="","",IFERROR(INDEX(Produtos!$B$6:$B$305,MATCH($E933,Produtos!$A$6:$A$305,0)),"Código não cadastrado"))</f>
        <v/>
      </c>
      <c r="G933" s="18" t="n"/>
      <c r="H933" s="19">
        <f>IF($E933="","",IFERROR(INDEX(Produtos!$C$6:$C$305,MATCH($E933,Produtos!$A$6:$A$305,0)),0))</f>
        <v/>
      </c>
      <c r="I933" s="17" t="n"/>
      <c r="J933" s="17">
        <f>IF(OR($E933="",D933=""),"",IF(D933=$C$4,"5917","6917"))</f>
        <v/>
      </c>
      <c r="K933" s="18" t="n"/>
      <c r="L933" s="18" t="n"/>
      <c r="M933" s="16" t="n"/>
      <c r="N933" s="18">
        <f>IF(OR($E933="",G933=""),"",G933-N(K933)-N(L933))</f>
        <v/>
      </c>
      <c r="O933" s="19">
        <f>IF(N933="","",N933*H933)</f>
        <v/>
      </c>
      <c r="P933" s="19">
        <f>IF($E933="","",N(K933)*H933)</f>
        <v/>
      </c>
      <c r="Q933" s="17" t="n"/>
      <c r="R933" s="17">
        <f>IF(N933="","",IF(N933&lt;0,"CONFERIR",IF(N933=0,"ACERTADO",IF(M933="","EM CONSIGNAÇÃO",IF(TODAY()&gt;M933,"ACERTO VENCIDO","EM CONSIGNAÇÃO")))))</f>
        <v/>
      </c>
      <c r="S933" s="17" t="n"/>
    </row>
    <row r="934">
      <c r="A934" s="16" t="n"/>
      <c r="B934" s="17" t="n"/>
      <c r="C934" s="17" t="n"/>
      <c r="D934" s="17" t="n"/>
      <c r="E934" s="17" t="n"/>
      <c r="F934" s="17">
        <f>IF($E934="","",IFERROR(INDEX(Produtos!$B$6:$B$305,MATCH($E934,Produtos!$A$6:$A$305,0)),"Código não cadastrado"))</f>
        <v/>
      </c>
      <c r="G934" s="18" t="n"/>
      <c r="H934" s="19">
        <f>IF($E934="","",IFERROR(INDEX(Produtos!$C$6:$C$305,MATCH($E934,Produtos!$A$6:$A$305,0)),0))</f>
        <v/>
      </c>
      <c r="I934" s="17" t="n"/>
      <c r="J934" s="17">
        <f>IF(OR($E934="",D934=""),"",IF(D934=$C$4,"5917","6917"))</f>
        <v/>
      </c>
      <c r="K934" s="18" t="n"/>
      <c r="L934" s="18" t="n"/>
      <c r="M934" s="16" t="n"/>
      <c r="N934" s="18">
        <f>IF(OR($E934="",G934=""),"",G934-N(K934)-N(L934))</f>
        <v/>
      </c>
      <c r="O934" s="19">
        <f>IF(N934="","",N934*H934)</f>
        <v/>
      </c>
      <c r="P934" s="19">
        <f>IF($E934="","",N(K934)*H934)</f>
        <v/>
      </c>
      <c r="Q934" s="17" t="n"/>
      <c r="R934" s="17">
        <f>IF(N934="","",IF(N934&lt;0,"CONFERIR",IF(N934=0,"ACERTADO",IF(M934="","EM CONSIGNAÇÃO",IF(TODAY()&gt;M934,"ACERTO VENCIDO","EM CONSIGNAÇÃO")))))</f>
        <v/>
      </c>
      <c r="S934" s="17" t="n"/>
    </row>
    <row r="935">
      <c r="A935" s="16" t="n"/>
      <c r="B935" s="17" t="n"/>
      <c r="C935" s="17" t="n"/>
      <c r="D935" s="17" t="n"/>
      <c r="E935" s="17" t="n"/>
      <c r="F935" s="17">
        <f>IF($E935="","",IFERROR(INDEX(Produtos!$B$6:$B$305,MATCH($E935,Produtos!$A$6:$A$305,0)),"Código não cadastrado"))</f>
        <v/>
      </c>
      <c r="G935" s="18" t="n"/>
      <c r="H935" s="19">
        <f>IF($E935="","",IFERROR(INDEX(Produtos!$C$6:$C$305,MATCH($E935,Produtos!$A$6:$A$305,0)),0))</f>
        <v/>
      </c>
      <c r="I935" s="17" t="n"/>
      <c r="J935" s="17">
        <f>IF(OR($E935="",D935=""),"",IF(D935=$C$4,"5917","6917"))</f>
        <v/>
      </c>
      <c r="K935" s="18" t="n"/>
      <c r="L935" s="18" t="n"/>
      <c r="M935" s="16" t="n"/>
      <c r="N935" s="18">
        <f>IF(OR($E935="",G935=""),"",G935-N(K935)-N(L935))</f>
        <v/>
      </c>
      <c r="O935" s="19">
        <f>IF(N935="","",N935*H935)</f>
        <v/>
      </c>
      <c r="P935" s="19">
        <f>IF($E935="","",N(K935)*H935)</f>
        <v/>
      </c>
      <c r="Q935" s="17" t="n"/>
      <c r="R935" s="17">
        <f>IF(N935="","",IF(N935&lt;0,"CONFERIR",IF(N935=0,"ACERTADO",IF(M935="","EM CONSIGNAÇÃO",IF(TODAY()&gt;M935,"ACERTO VENCIDO","EM CONSIGNAÇÃO")))))</f>
        <v/>
      </c>
      <c r="S935" s="17" t="n"/>
    </row>
    <row r="936">
      <c r="A936" s="16" t="n"/>
      <c r="B936" s="17" t="n"/>
      <c r="C936" s="17" t="n"/>
      <c r="D936" s="17" t="n"/>
      <c r="E936" s="17" t="n"/>
      <c r="F936" s="17">
        <f>IF($E936="","",IFERROR(INDEX(Produtos!$B$6:$B$305,MATCH($E936,Produtos!$A$6:$A$305,0)),"Código não cadastrado"))</f>
        <v/>
      </c>
      <c r="G936" s="18" t="n"/>
      <c r="H936" s="19">
        <f>IF($E936="","",IFERROR(INDEX(Produtos!$C$6:$C$305,MATCH($E936,Produtos!$A$6:$A$305,0)),0))</f>
        <v/>
      </c>
      <c r="I936" s="17" t="n"/>
      <c r="J936" s="17">
        <f>IF(OR($E936="",D936=""),"",IF(D936=$C$4,"5917","6917"))</f>
        <v/>
      </c>
      <c r="K936" s="18" t="n"/>
      <c r="L936" s="18" t="n"/>
      <c r="M936" s="16" t="n"/>
      <c r="N936" s="18">
        <f>IF(OR($E936="",G936=""),"",G936-N(K936)-N(L936))</f>
        <v/>
      </c>
      <c r="O936" s="19">
        <f>IF(N936="","",N936*H936)</f>
        <v/>
      </c>
      <c r="P936" s="19">
        <f>IF($E936="","",N(K936)*H936)</f>
        <v/>
      </c>
      <c r="Q936" s="17" t="n"/>
      <c r="R936" s="17">
        <f>IF(N936="","",IF(N936&lt;0,"CONFERIR",IF(N936=0,"ACERTADO",IF(M936="","EM CONSIGNAÇÃO",IF(TODAY()&gt;M936,"ACERTO VENCIDO","EM CONSIGNAÇÃO")))))</f>
        <v/>
      </c>
      <c r="S936" s="17" t="n"/>
    </row>
    <row r="937">
      <c r="A937" s="16" t="n"/>
      <c r="B937" s="17" t="n"/>
      <c r="C937" s="17" t="n"/>
      <c r="D937" s="17" t="n"/>
      <c r="E937" s="17" t="n"/>
      <c r="F937" s="17">
        <f>IF($E937="","",IFERROR(INDEX(Produtos!$B$6:$B$305,MATCH($E937,Produtos!$A$6:$A$305,0)),"Código não cadastrado"))</f>
        <v/>
      </c>
      <c r="G937" s="18" t="n"/>
      <c r="H937" s="19">
        <f>IF($E937="","",IFERROR(INDEX(Produtos!$C$6:$C$305,MATCH($E937,Produtos!$A$6:$A$305,0)),0))</f>
        <v/>
      </c>
      <c r="I937" s="17" t="n"/>
      <c r="J937" s="17">
        <f>IF(OR($E937="",D937=""),"",IF(D937=$C$4,"5917","6917"))</f>
        <v/>
      </c>
      <c r="K937" s="18" t="n"/>
      <c r="L937" s="18" t="n"/>
      <c r="M937" s="16" t="n"/>
      <c r="N937" s="18">
        <f>IF(OR($E937="",G937=""),"",G937-N(K937)-N(L937))</f>
        <v/>
      </c>
      <c r="O937" s="19">
        <f>IF(N937="","",N937*H937)</f>
        <v/>
      </c>
      <c r="P937" s="19">
        <f>IF($E937="","",N(K937)*H937)</f>
        <v/>
      </c>
      <c r="Q937" s="17" t="n"/>
      <c r="R937" s="17">
        <f>IF(N937="","",IF(N937&lt;0,"CONFERIR",IF(N937=0,"ACERTADO",IF(M937="","EM CONSIGNAÇÃO",IF(TODAY()&gt;M937,"ACERTO VENCIDO","EM CONSIGNAÇÃO")))))</f>
        <v/>
      </c>
      <c r="S937" s="17" t="n"/>
    </row>
    <row r="938">
      <c r="A938" s="16" t="n"/>
      <c r="B938" s="17" t="n"/>
      <c r="C938" s="17" t="n"/>
      <c r="D938" s="17" t="n"/>
      <c r="E938" s="17" t="n"/>
      <c r="F938" s="17">
        <f>IF($E938="","",IFERROR(INDEX(Produtos!$B$6:$B$305,MATCH($E938,Produtos!$A$6:$A$305,0)),"Código não cadastrado"))</f>
        <v/>
      </c>
      <c r="G938" s="18" t="n"/>
      <c r="H938" s="19">
        <f>IF($E938="","",IFERROR(INDEX(Produtos!$C$6:$C$305,MATCH($E938,Produtos!$A$6:$A$305,0)),0))</f>
        <v/>
      </c>
      <c r="I938" s="17" t="n"/>
      <c r="J938" s="17">
        <f>IF(OR($E938="",D938=""),"",IF(D938=$C$4,"5917","6917"))</f>
        <v/>
      </c>
      <c r="K938" s="18" t="n"/>
      <c r="L938" s="18" t="n"/>
      <c r="M938" s="16" t="n"/>
      <c r="N938" s="18">
        <f>IF(OR($E938="",G938=""),"",G938-N(K938)-N(L938))</f>
        <v/>
      </c>
      <c r="O938" s="19">
        <f>IF(N938="","",N938*H938)</f>
        <v/>
      </c>
      <c r="P938" s="19">
        <f>IF($E938="","",N(K938)*H938)</f>
        <v/>
      </c>
      <c r="Q938" s="17" t="n"/>
      <c r="R938" s="17">
        <f>IF(N938="","",IF(N938&lt;0,"CONFERIR",IF(N938=0,"ACERTADO",IF(M938="","EM CONSIGNAÇÃO",IF(TODAY()&gt;M938,"ACERTO VENCIDO","EM CONSIGNAÇÃO")))))</f>
        <v/>
      </c>
      <c r="S938" s="17" t="n"/>
    </row>
    <row r="939">
      <c r="A939" s="16" t="n"/>
      <c r="B939" s="17" t="n"/>
      <c r="C939" s="17" t="n"/>
      <c r="D939" s="17" t="n"/>
      <c r="E939" s="17" t="n"/>
      <c r="F939" s="17">
        <f>IF($E939="","",IFERROR(INDEX(Produtos!$B$6:$B$305,MATCH($E939,Produtos!$A$6:$A$305,0)),"Código não cadastrado"))</f>
        <v/>
      </c>
      <c r="G939" s="18" t="n"/>
      <c r="H939" s="19">
        <f>IF($E939="","",IFERROR(INDEX(Produtos!$C$6:$C$305,MATCH($E939,Produtos!$A$6:$A$305,0)),0))</f>
        <v/>
      </c>
      <c r="I939" s="17" t="n"/>
      <c r="J939" s="17">
        <f>IF(OR($E939="",D939=""),"",IF(D939=$C$4,"5917","6917"))</f>
        <v/>
      </c>
      <c r="K939" s="18" t="n"/>
      <c r="L939" s="18" t="n"/>
      <c r="M939" s="16" t="n"/>
      <c r="N939" s="18">
        <f>IF(OR($E939="",G939=""),"",G939-N(K939)-N(L939))</f>
        <v/>
      </c>
      <c r="O939" s="19">
        <f>IF(N939="","",N939*H939)</f>
        <v/>
      </c>
      <c r="P939" s="19">
        <f>IF($E939="","",N(K939)*H939)</f>
        <v/>
      </c>
      <c r="Q939" s="17" t="n"/>
      <c r="R939" s="17">
        <f>IF(N939="","",IF(N939&lt;0,"CONFERIR",IF(N939=0,"ACERTADO",IF(M939="","EM CONSIGNAÇÃO",IF(TODAY()&gt;M939,"ACERTO VENCIDO","EM CONSIGNAÇÃO")))))</f>
        <v/>
      </c>
      <c r="S939" s="17" t="n"/>
    </row>
    <row r="940">
      <c r="A940" s="16" t="n"/>
      <c r="B940" s="17" t="n"/>
      <c r="C940" s="17" t="n"/>
      <c r="D940" s="17" t="n"/>
      <c r="E940" s="17" t="n"/>
      <c r="F940" s="17">
        <f>IF($E940="","",IFERROR(INDEX(Produtos!$B$6:$B$305,MATCH($E940,Produtos!$A$6:$A$305,0)),"Código não cadastrado"))</f>
        <v/>
      </c>
      <c r="G940" s="18" t="n"/>
      <c r="H940" s="19">
        <f>IF($E940="","",IFERROR(INDEX(Produtos!$C$6:$C$305,MATCH($E940,Produtos!$A$6:$A$305,0)),0))</f>
        <v/>
      </c>
      <c r="I940" s="17" t="n"/>
      <c r="J940" s="17">
        <f>IF(OR($E940="",D940=""),"",IF(D940=$C$4,"5917","6917"))</f>
        <v/>
      </c>
      <c r="K940" s="18" t="n"/>
      <c r="L940" s="18" t="n"/>
      <c r="M940" s="16" t="n"/>
      <c r="N940" s="18">
        <f>IF(OR($E940="",G940=""),"",G940-N(K940)-N(L940))</f>
        <v/>
      </c>
      <c r="O940" s="19">
        <f>IF(N940="","",N940*H940)</f>
        <v/>
      </c>
      <c r="P940" s="19">
        <f>IF($E940="","",N(K940)*H940)</f>
        <v/>
      </c>
      <c r="Q940" s="17" t="n"/>
      <c r="R940" s="17">
        <f>IF(N940="","",IF(N940&lt;0,"CONFERIR",IF(N940=0,"ACERTADO",IF(M940="","EM CONSIGNAÇÃO",IF(TODAY()&gt;M940,"ACERTO VENCIDO","EM CONSIGNAÇÃO")))))</f>
        <v/>
      </c>
      <c r="S940" s="17" t="n"/>
    </row>
    <row r="941">
      <c r="A941" s="16" t="n"/>
      <c r="B941" s="17" t="n"/>
      <c r="C941" s="17" t="n"/>
      <c r="D941" s="17" t="n"/>
      <c r="E941" s="17" t="n"/>
      <c r="F941" s="17">
        <f>IF($E941="","",IFERROR(INDEX(Produtos!$B$6:$B$305,MATCH($E941,Produtos!$A$6:$A$305,0)),"Código não cadastrado"))</f>
        <v/>
      </c>
      <c r="G941" s="18" t="n"/>
      <c r="H941" s="19">
        <f>IF($E941="","",IFERROR(INDEX(Produtos!$C$6:$C$305,MATCH($E941,Produtos!$A$6:$A$305,0)),0))</f>
        <v/>
      </c>
      <c r="I941" s="17" t="n"/>
      <c r="J941" s="17">
        <f>IF(OR($E941="",D941=""),"",IF(D941=$C$4,"5917","6917"))</f>
        <v/>
      </c>
      <c r="K941" s="18" t="n"/>
      <c r="L941" s="18" t="n"/>
      <c r="M941" s="16" t="n"/>
      <c r="N941" s="18">
        <f>IF(OR($E941="",G941=""),"",G941-N(K941)-N(L941))</f>
        <v/>
      </c>
      <c r="O941" s="19">
        <f>IF(N941="","",N941*H941)</f>
        <v/>
      </c>
      <c r="P941" s="19">
        <f>IF($E941="","",N(K941)*H941)</f>
        <v/>
      </c>
      <c r="Q941" s="17" t="n"/>
      <c r="R941" s="17">
        <f>IF(N941="","",IF(N941&lt;0,"CONFERIR",IF(N941=0,"ACERTADO",IF(M941="","EM CONSIGNAÇÃO",IF(TODAY()&gt;M941,"ACERTO VENCIDO","EM CONSIGNAÇÃO")))))</f>
        <v/>
      </c>
      <c r="S941" s="17" t="n"/>
    </row>
    <row r="942">
      <c r="A942" s="16" t="n"/>
      <c r="B942" s="17" t="n"/>
      <c r="C942" s="17" t="n"/>
      <c r="D942" s="17" t="n"/>
      <c r="E942" s="17" t="n"/>
      <c r="F942" s="17">
        <f>IF($E942="","",IFERROR(INDEX(Produtos!$B$6:$B$305,MATCH($E942,Produtos!$A$6:$A$305,0)),"Código não cadastrado"))</f>
        <v/>
      </c>
      <c r="G942" s="18" t="n"/>
      <c r="H942" s="19">
        <f>IF($E942="","",IFERROR(INDEX(Produtos!$C$6:$C$305,MATCH($E942,Produtos!$A$6:$A$305,0)),0))</f>
        <v/>
      </c>
      <c r="I942" s="17" t="n"/>
      <c r="J942" s="17">
        <f>IF(OR($E942="",D942=""),"",IF(D942=$C$4,"5917","6917"))</f>
        <v/>
      </c>
      <c r="K942" s="18" t="n"/>
      <c r="L942" s="18" t="n"/>
      <c r="M942" s="16" t="n"/>
      <c r="N942" s="18">
        <f>IF(OR($E942="",G942=""),"",G942-N(K942)-N(L942))</f>
        <v/>
      </c>
      <c r="O942" s="19">
        <f>IF(N942="","",N942*H942)</f>
        <v/>
      </c>
      <c r="P942" s="19">
        <f>IF($E942="","",N(K942)*H942)</f>
        <v/>
      </c>
      <c r="Q942" s="17" t="n"/>
      <c r="R942" s="17">
        <f>IF(N942="","",IF(N942&lt;0,"CONFERIR",IF(N942=0,"ACERTADO",IF(M942="","EM CONSIGNAÇÃO",IF(TODAY()&gt;M942,"ACERTO VENCIDO","EM CONSIGNAÇÃO")))))</f>
        <v/>
      </c>
      <c r="S942" s="17" t="n"/>
    </row>
    <row r="943">
      <c r="A943" s="16" t="n"/>
      <c r="B943" s="17" t="n"/>
      <c r="C943" s="17" t="n"/>
      <c r="D943" s="17" t="n"/>
      <c r="E943" s="17" t="n"/>
      <c r="F943" s="17">
        <f>IF($E943="","",IFERROR(INDEX(Produtos!$B$6:$B$305,MATCH($E943,Produtos!$A$6:$A$305,0)),"Código não cadastrado"))</f>
        <v/>
      </c>
      <c r="G943" s="18" t="n"/>
      <c r="H943" s="19">
        <f>IF($E943="","",IFERROR(INDEX(Produtos!$C$6:$C$305,MATCH($E943,Produtos!$A$6:$A$305,0)),0))</f>
        <v/>
      </c>
      <c r="I943" s="17" t="n"/>
      <c r="J943" s="17">
        <f>IF(OR($E943="",D943=""),"",IF(D943=$C$4,"5917","6917"))</f>
        <v/>
      </c>
      <c r="K943" s="18" t="n"/>
      <c r="L943" s="18" t="n"/>
      <c r="M943" s="16" t="n"/>
      <c r="N943" s="18">
        <f>IF(OR($E943="",G943=""),"",G943-N(K943)-N(L943))</f>
        <v/>
      </c>
      <c r="O943" s="19">
        <f>IF(N943="","",N943*H943)</f>
        <v/>
      </c>
      <c r="P943" s="19">
        <f>IF($E943="","",N(K943)*H943)</f>
        <v/>
      </c>
      <c r="Q943" s="17" t="n"/>
      <c r="R943" s="17">
        <f>IF(N943="","",IF(N943&lt;0,"CONFERIR",IF(N943=0,"ACERTADO",IF(M943="","EM CONSIGNAÇÃO",IF(TODAY()&gt;M943,"ACERTO VENCIDO","EM CONSIGNAÇÃO")))))</f>
        <v/>
      </c>
      <c r="S943" s="17" t="n"/>
    </row>
    <row r="944">
      <c r="A944" s="16" t="n"/>
      <c r="B944" s="17" t="n"/>
      <c r="C944" s="17" t="n"/>
      <c r="D944" s="17" t="n"/>
      <c r="E944" s="17" t="n"/>
      <c r="F944" s="17">
        <f>IF($E944="","",IFERROR(INDEX(Produtos!$B$6:$B$305,MATCH($E944,Produtos!$A$6:$A$305,0)),"Código não cadastrado"))</f>
        <v/>
      </c>
      <c r="G944" s="18" t="n"/>
      <c r="H944" s="19">
        <f>IF($E944="","",IFERROR(INDEX(Produtos!$C$6:$C$305,MATCH($E944,Produtos!$A$6:$A$305,0)),0))</f>
        <v/>
      </c>
      <c r="I944" s="17" t="n"/>
      <c r="J944" s="17">
        <f>IF(OR($E944="",D944=""),"",IF(D944=$C$4,"5917","6917"))</f>
        <v/>
      </c>
      <c r="K944" s="18" t="n"/>
      <c r="L944" s="18" t="n"/>
      <c r="M944" s="16" t="n"/>
      <c r="N944" s="18">
        <f>IF(OR($E944="",G944=""),"",G944-N(K944)-N(L944))</f>
        <v/>
      </c>
      <c r="O944" s="19">
        <f>IF(N944="","",N944*H944)</f>
        <v/>
      </c>
      <c r="P944" s="19">
        <f>IF($E944="","",N(K944)*H944)</f>
        <v/>
      </c>
      <c r="Q944" s="17" t="n"/>
      <c r="R944" s="17">
        <f>IF(N944="","",IF(N944&lt;0,"CONFERIR",IF(N944=0,"ACERTADO",IF(M944="","EM CONSIGNAÇÃO",IF(TODAY()&gt;M944,"ACERTO VENCIDO","EM CONSIGNAÇÃO")))))</f>
        <v/>
      </c>
      <c r="S944" s="17" t="n"/>
    </row>
    <row r="945">
      <c r="A945" s="16" t="n"/>
      <c r="B945" s="17" t="n"/>
      <c r="C945" s="17" t="n"/>
      <c r="D945" s="17" t="n"/>
      <c r="E945" s="17" t="n"/>
      <c r="F945" s="17">
        <f>IF($E945="","",IFERROR(INDEX(Produtos!$B$6:$B$305,MATCH($E945,Produtos!$A$6:$A$305,0)),"Código não cadastrado"))</f>
        <v/>
      </c>
      <c r="G945" s="18" t="n"/>
      <c r="H945" s="19">
        <f>IF($E945="","",IFERROR(INDEX(Produtos!$C$6:$C$305,MATCH($E945,Produtos!$A$6:$A$305,0)),0))</f>
        <v/>
      </c>
      <c r="I945" s="17" t="n"/>
      <c r="J945" s="17">
        <f>IF(OR($E945="",D945=""),"",IF(D945=$C$4,"5917","6917"))</f>
        <v/>
      </c>
      <c r="K945" s="18" t="n"/>
      <c r="L945" s="18" t="n"/>
      <c r="M945" s="16" t="n"/>
      <c r="N945" s="18">
        <f>IF(OR($E945="",G945=""),"",G945-N(K945)-N(L945))</f>
        <v/>
      </c>
      <c r="O945" s="19">
        <f>IF(N945="","",N945*H945)</f>
        <v/>
      </c>
      <c r="P945" s="19">
        <f>IF($E945="","",N(K945)*H945)</f>
        <v/>
      </c>
      <c r="Q945" s="17" t="n"/>
      <c r="R945" s="17">
        <f>IF(N945="","",IF(N945&lt;0,"CONFERIR",IF(N945=0,"ACERTADO",IF(M945="","EM CONSIGNAÇÃO",IF(TODAY()&gt;M945,"ACERTO VENCIDO","EM CONSIGNAÇÃO")))))</f>
        <v/>
      </c>
      <c r="S945" s="17" t="n"/>
    </row>
    <row r="946">
      <c r="A946" s="16" t="n"/>
      <c r="B946" s="17" t="n"/>
      <c r="C946" s="17" t="n"/>
      <c r="D946" s="17" t="n"/>
      <c r="E946" s="17" t="n"/>
      <c r="F946" s="17">
        <f>IF($E946="","",IFERROR(INDEX(Produtos!$B$6:$B$305,MATCH($E946,Produtos!$A$6:$A$305,0)),"Código não cadastrado"))</f>
        <v/>
      </c>
      <c r="G946" s="18" t="n"/>
      <c r="H946" s="19">
        <f>IF($E946="","",IFERROR(INDEX(Produtos!$C$6:$C$305,MATCH($E946,Produtos!$A$6:$A$305,0)),0))</f>
        <v/>
      </c>
      <c r="I946" s="17" t="n"/>
      <c r="J946" s="17">
        <f>IF(OR($E946="",D946=""),"",IF(D946=$C$4,"5917","6917"))</f>
        <v/>
      </c>
      <c r="K946" s="18" t="n"/>
      <c r="L946" s="18" t="n"/>
      <c r="M946" s="16" t="n"/>
      <c r="N946" s="18">
        <f>IF(OR($E946="",G946=""),"",G946-N(K946)-N(L946))</f>
        <v/>
      </c>
      <c r="O946" s="19">
        <f>IF(N946="","",N946*H946)</f>
        <v/>
      </c>
      <c r="P946" s="19">
        <f>IF($E946="","",N(K946)*H946)</f>
        <v/>
      </c>
      <c r="Q946" s="17" t="n"/>
      <c r="R946" s="17">
        <f>IF(N946="","",IF(N946&lt;0,"CONFERIR",IF(N946=0,"ACERTADO",IF(M946="","EM CONSIGNAÇÃO",IF(TODAY()&gt;M946,"ACERTO VENCIDO","EM CONSIGNAÇÃO")))))</f>
        <v/>
      </c>
      <c r="S946" s="17" t="n"/>
    </row>
    <row r="947">
      <c r="A947" s="16" t="n"/>
      <c r="B947" s="17" t="n"/>
      <c r="C947" s="17" t="n"/>
      <c r="D947" s="17" t="n"/>
      <c r="E947" s="17" t="n"/>
      <c r="F947" s="17">
        <f>IF($E947="","",IFERROR(INDEX(Produtos!$B$6:$B$305,MATCH($E947,Produtos!$A$6:$A$305,0)),"Código não cadastrado"))</f>
        <v/>
      </c>
      <c r="G947" s="18" t="n"/>
      <c r="H947" s="19">
        <f>IF($E947="","",IFERROR(INDEX(Produtos!$C$6:$C$305,MATCH($E947,Produtos!$A$6:$A$305,0)),0))</f>
        <v/>
      </c>
      <c r="I947" s="17" t="n"/>
      <c r="J947" s="17">
        <f>IF(OR($E947="",D947=""),"",IF(D947=$C$4,"5917","6917"))</f>
        <v/>
      </c>
      <c r="K947" s="18" t="n"/>
      <c r="L947" s="18" t="n"/>
      <c r="M947" s="16" t="n"/>
      <c r="N947" s="18">
        <f>IF(OR($E947="",G947=""),"",G947-N(K947)-N(L947))</f>
        <v/>
      </c>
      <c r="O947" s="19">
        <f>IF(N947="","",N947*H947)</f>
        <v/>
      </c>
      <c r="P947" s="19">
        <f>IF($E947="","",N(K947)*H947)</f>
        <v/>
      </c>
      <c r="Q947" s="17" t="n"/>
      <c r="R947" s="17">
        <f>IF(N947="","",IF(N947&lt;0,"CONFERIR",IF(N947=0,"ACERTADO",IF(M947="","EM CONSIGNAÇÃO",IF(TODAY()&gt;M947,"ACERTO VENCIDO","EM CONSIGNAÇÃO")))))</f>
        <v/>
      </c>
      <c r="S947" s="17" t="n"/>
    </row>
    <row r="948">
      <c r="A948" s="16" t="n"/>
      <c r="B948" s="17" t="n"/>
      <c r="C948" s="17" t="n"/>
      <c r="D948" s="17" t="n"/>
      <c r="E948" s="17" t="n"/>
      <c r="F948" s="17">
        <f>IF($E948="","",IFERROR(INDEX(Produtos!$B$6:$B$305,MATCH($E948,Produtos!$A$6:$A$305,0)),"Código não cadastrado"))</f>
        <v/>
      </c>
      <c r="G948" s="18" t="n"/>
      <c r="H948" s="19">
        <f>IF($E948="","",IFERROR(INDEX(Produtos!$C$6:$C$305,MATCH($E948,Produtos!$A$6:$A$305,0)),0))</f>
        <v/>
      </c>
      <c r="I948" s="17" t="n"/>
      <c r="J948" s="17">
        <f>IF(OR($E948="",D948=""),"",IF(D948=$C$4,"5917","6917"))</f>
        <v/>
      </c>
      <c r="K948" s="18" t="n"/>
      <c r="L948" s="18" t="n"/>
      <c r="M948" s="16" t="n"/>
      <c r="N948" s="18">
        <f>IF(OR($E948="",G948=""),"",G948-N(K948)-N(L948))</f>
        <v/>
      </c>
      <c r="O948" s="19">
        <f>IF(N948="","",N948*H948)</f>
        <v/>
      </c>
      <c r="P948" s="19">
        <f>IF($E948="","",N(K948)*H948)</f>
        <v/>
      </c>
      <c r="Q948" s="17" t="n"/>
      <c r="R948" s="17">
        <f>IF(N948="","",IF(N948&lt;0,"CONFERIR",IF(N948=0,"ACERTADO",IF(M948="","EM CONSIGNAÇÃO",IF(TODAY()&gt;M948,"ACERTO VENCIDO","EM CONSIGNAÇÃO")))))</f>
        <v/>
      </c>
      <c r="S948" s="17" t="n"/>
    </row>
    <row r="949">
      <c r="A949" s="16" t="n"/>
      <c r="B949" s="17" t="n"/>
      <c r="C949" s="17" t="n"/>
      <c r="D949" s="17" t="n"/>
      <c r="E949" s="17" t="n"/>
      <c r="F949" s="17">
        <f>IF($E949="","",IFERROR(INDEX(Produtos!$B$6:$B$305,MATCH($E949,Produtos!$A$6:$A$305,0)),"Código não cadastrado"))</f>
        <v/>
      </c>
      <c r="G949" s="18" t="n"/>
      <c r="H949" s="19">
        <f>IF($E949="","",IFERROR(INDEX(Produtos!$C$6:$C$305,MATCH($E949,Produtos!$A$6:$A$305,0)),0))</f>
        <v/>
      </c>
      <c r="I949" s="17" t="n"/>
      <c r="J949" s="17">
        <f>IF(OR($E949="",D949=""),"",IF(D949=$C$4,"5917","6917"))</f>
        <v/>
      </c>
      <c r="K949" s="18" t="n"/>
      <c r="L949" s="18" t="n"/>
      <c r="M949" s="16" t="n"/>
      <c r="N949" s="18">
        <f>IF(OR($E949="",G949=""),"",G949-N(K949)-N(L949))</f>
        <v/>
      </c>
      <c r="O949" s="19">
        <f>IF(N949="","",N949*H949)</f>
        <v/>
      </c>
      <c r="P949" s="19">
        <f>IF($E949="","",N(K949)*H949)</f>
        <v/>
      </c>
      <c r="Q949" s="17" t="n"/>
      <c r="R949" s="17">
        <f>IF(N949="","",IF(N949&lt;0,"CONFERIR",IF(N949=0,"ACERTADO",IF(M949="","EM CONSIGNAÇÃO",IF(TODAY()&gt;M949,"ACERTO VENCIDO","EM CONSIGNAÇÃO")))))</f>
        <v/>
      </c>
      <c r="S949" s="17" t="n"/>
    </row>
    <row r="950">
      <c r="A950" s="16" t="n"/>
      <c r="B950" s="17" t="n"/>
      <c r="C950" s="17" t="n"/>
      <c r="D950" s="17" t="n"/>
      <c r="E950" s="17" t="n"/>
      <c r="F950" s="17">
        <f>IF($E950="","",IFERROR(INDEX(Produtos!$B$6:$B$305,MATCH($E950,Produtos!$A$6:$A$305,0)),"Código não cadastrado"))</f>
        <v/>
      </c>
      <c r="G950" s="18" t="n"/>
      <c r="H950" s="19">
        <f>IF($E950="","",IFERROR(INDEX(Produtos!$C$6:$C$305,MATCH($E950,Produtos!$A$6:$A$305,0)),0))</f>
        <v/>
      </c>
      <c r="I950" s="17" t="n"/>
      <c r="J950" s="17">
        <f>IF(OR($E950="",D950=""),"",IF(D950=$C$4,"5917","6917"))</f>
        <v/>
      </c>
      <c r="K950" s="18" t="n"/>
      <c r="L950" s="18" t="n"/>
      <c r="M950" s="16" t="n"/>
      <c r="N950" s="18">
        <f>IF(OR($E950="",G950=""),"",G950-N(K950)-N(L950))</f>
        <v/>
      </c>
      <c r="O950" s="19">
        <f>IF(N950="","",N950*H950)</f>
        <v/>
      </c>
      <c r="P950" s="19">
        <f>IF($E950="","",N(K950)*H950)</f>
        <v/>
      </c>
      <c r="Q950" s="17" t="n"/>
      <c r="R950" s="17">
        <f>IF(N950="","",IF(N950&lt;0,"CONFERIR",IF(N950=0,"ACERTADO",IF(M950="","EM CONSIGNAÇÃO",IF(TODAY()&gt;M950,"ACERTO VENCIDO","EM CONSIGNAÇÃO")))))</f>
        <v/>
      </c>
      <c r="S950" s="17" t="n"/>
    </row>
    <row r="951">
      <c r="A951" s="16" t="n"/>
      <c r="B951" s="17" t="n"/>
      <c r="C951" s="17" t="n"/>
      <c r="D951" s="17" t="n"/>
      <c r="E951" s="17" t="n"/>
      <c r="F951" s="17">
        <f>IF($E951="","",IFERROR(INDEX(Produtos!$B$6:$B$305,MATCH($E951,Produtos!$A$6:$A$305,0)),"Código não cadastrado"))</f>
        <v/>
      </c>
      <c r="G951" s="18" t="n"/>
      <c r="H951" s="19">
        <f>IF($E951="","",IFERROR(INDEX(Produtos!$C$6:$C$305,MATCH($E951,Produtos!$A$6:$A$305,0)),0))</f>
        <v/>
      </c>
      <c r="I951" s="17" t="n"/>
      <c r="J951" s="17">
        <f>IF(OR($E951="",D951=""),"",IF(D951=$C$4,"5917","6917"))</f>
        <v/>
      </c>
      <c r="K951" s="18" t="n"/>
      <c r="L951" s="18" t="n"/>
      <c r="M951" s="16" t="n"/>
      <c r="N951" s="18">
        <f>IF(OR($E951="",G951=""),"",G951-N(K951)-N(L951))</f>
        <v/>
      </c>
      <c r="O951" s="19">
        <f>IF(N951="","",N951*H951)</f>
        <v/>
      </c>
      <c r="P951" s="19">
        <f>IF($E951="","",N(K951)*H951)</f>
        <v/>
      </c>
      <c r="Q951" s="17" t="n"/>
      <c r="R951" s="17">
        <f>IF(N951="","",IF(N951&lt;0,"CONFERIR",IF(N951=0,"ACERTADO",IF(M951="","EM CONSIGNAÇÃO",IF(TODAY()&gt;M951,"ACERTO VENCIDO","EM CONSIGNAÇÃO")))))</f>
        <v/>
      </c>
      <c r="S951" s="17" t="n"/>
    </row>
    <row r="952">
      <c r="A952" s="16" t="n"/>
      <c r="B952" s="17" t="n"/>
      <c r="C952" s="17" t="n"/>
      <c r="D952" s="17" t="n"/>
      <c r="E952" s="17" t="n"/>
      <c r="F952" s="17">
        <f>IF($E952="","",IFERROR(INDEX(Produtos!$B$6:$B$305,MATCH($E952,Produtos!$A$6:$A$305,0)),"Código não cadastrado"))</f>
        <v/>
      </c>
      <c r="G952" s="18" t="n"/>
      <c r="H952" s="19">
        <f>IF($E952="","",IFERROR(INDEX(Produtos!$C$6:$C$305,MATCH($E952,Produtos!$A$6:$A$305,0)),0))</f>
        <v/>
      </c>
      <c r="I952" s="17" t="n"/>
      <c r="J952" s="17">
        <f>IF(OR($E952="",D952=""),"",IF(D952=$C$4,"5917","6917"))</f>
        <v/>
      </c>
      <c r="K952" s="18" t="n"/>
      <c r="L952" s="18" t="n"/>
      <c r="M952" s="16" t="n"/>
      <c r="N952" s="18">
        <f>IF(OR($E952="",G952=""),"",G952-N(K952)-N(L952))</f>
        <v/>
      </c>
      <c r="O952" s="19">
        <f>IF(N952="","",N952*H952)</f>
        <v/>
      </c>
      <c r="P952" s="19">
        <f>IF($E952="","",N(K952)*H952)</f>
        <v/>
      </c>
      <c r="Q952" s="17" t="n"/>
      <c r="R952" s="17">
        <f>IF(N952="","",IF(N952&lt;0,"CONFERIR",IF(N952=0,"ACERTADO",IF(M952="","EM CONSIGNAÇÃO",IF(TODAY()&gt;M952,"ACERTO VENCIDO","EM CONSIGNAÇÃO")))))</f>
        <v/>
      </c>
      <c r="S952" s="17" t="n"/>
    </row>
    <row r="953">
      <c r="A953" s="16" t="n"/>
      <c r="B953" s="17" t="n"/>
      <c r="C953" s="17" t="n"/>
      <c r="D953" s="17" t="n"/>
      <c r="E953" s="17" t="n"/>
      <c r="F953" s="17">
        <f>IF($E953="","",IFERROR(INDEX(Produtos!$B$6:$B$305,MATCH($E953,Produtos!$A$6:$A$305,0)),"Código não cadastrado"))</f>
        <v/>
      </c>
      <c r="G953" s="18" t="n"/>
      <c r="H953" s="19">
        <f>IF($E953="","",IFERROR(INDEX(Produtos!$C$6:$C$305,MATCH($E953,Produtos!$A$6:$A$305,0)),0))</f>
        <v/>
      </c>
      <c r="I953" s="17" t="n"/>
      <c r="J953" s="17">
        <f>IF(OR($E953="",D953=""),"",IF(D953=$C$4,"5917","6917"))</f>
        <v/>
      </c>
      <c r="K953" s="18" t="n"/>
      <c r="L953" s="18" t="n"/>
      <c r="M953" s="16" t="n"/>
      <c r="N953" s="18">
        <f>IF(OR($E953="",G953=""),"",G953-N(K953)-N(L953))</f>
        <v/>
      </c>
      <c r="O953" s="19">
        <f>IF(N953="","",N953*H953)</f>
        <v/>
      </c>
      <c r="P953" s="19">
        <f>IF($E953="","",N(K953)*H953)</f>
        <v/>
      </c>
      <c r="Q953" s="17" t="n"/>
      <c r="R953" s="17">
        <f>IF(N953="","",IF(N953&lt;0,"CONFERIR",IF(N953=0,"ACERTADO",IF(M953="","EM CONSIGNAÇÃO",IF(TODAY()&gt;M953,"ACERTO VENCIDO","EM CONSIGNAÇÃO")))))</f>
        <v/>
      </c>
      <c r="S953" s="17" t="n"/>
    </row>
    <row r="954">
      <c r="A954" s="16" t="n"/>
      <c r="B954" s="17" t="n"/>
      <c r="C954" s="17" t="n"/>
      <c r="D954" s="17" t="n"/>
      <c r="E954" s="17" t="n"/>
      <c r="F954" s="17">
        <f>IF($E954="","",IFERROR(INDEX(Produtos!$B$6:$B$305,MATCH($E954,Produtos!$A$6:$A$305,0)),"Código não cadastrado"))</f>
        <v/>
      </c>
      <c r="G954" s="18" t="n"/>
      <c r="H954" s="19">
        <f>IF($E954="","",IFERROR(INDEX(Produtos!$C$6:$C$305,MATCH($E954,Produtos!$A$6:$A$305,0)),0))</f>
        <v/>
      </c>
      <c r="I954" s="17" t="n"/>
      <c r="J954" s="17">
        <f>IF(OR($E954="",D954=""),"",IF(D954=$C$4,"5917","6917"))</f>
        <v/>
      </c>
      <c r="K954" s="18" t="n"/>
      <c r="L954" s="18" t="n"/>
      <c r="M954" s="16" t="n"/>
      <c r="N954" s="18">
        <f>IF(OR($E954="",G954=""),"",G954-N(K954)-N(L954))</f>
        <v/>
      </c>
      <c r="O954" s="19">
        <f>IF(N954="","",N954*H954)</f>
        <v/>
      </c>
      <c r="P954" s="19">
        <f>IF($E954="","",N(K954)*H954)</f>
        <v/>
      </c>
      <c r="Q954" s="17" t="n"/>
      <c r="R954" s="17">
        <f>IF(N954="","",IF(N954&lt;0,"CONFERIR",IF(N954=0,"ACERTADO",IF(M954="","EM CONSIGNAÇÃO",IF(TODAY()&gt;M954,"ACERTO VENCIDO","EM CONSIGNAÇÃO")))))</f>
        <v/>
      </c>
      <c r="S954" s="17" t="n"/>
    </row>
    <row r="955">
      <c r="A955" s="16" t="n"/>
      <c r="B955" s="17" t="n"/>
      <c r="C955" s="17" t="n"/>
      <c r="D955" s="17" t="n"/>
      <c r="E955" s="17" t="n"/>
      <c r="F955" s="17">
        <f>IF($E955="","",IFERROR(INDEX(Produtos!$B$6:$B$305,MATCH($E955,Produtos!$A$6:$A$305,0)),"Código não cadastrado"))</f>
        <v/>
      </c>
      <c r="G955" s="18" t="n"/>
      <c r="H955" s="19">
        <f>IF($E955="","",IFERROR(INDEX(Produtos!$C$6:$C$305,MATCH($E955,Produtos!$A$6:$A$305,0)),0))</f>
        <v/>
      </c>
      <c r="I955" s="17" t="n"/>
      <c r="J955" s="17">
        <f>IF(OR($E955="",D955=""),"",IF(D955=$C$4,"5917","6917"))</f>
        <v/>
      </c>
      <c r="K955" s="18" t="n"/>
      <c r="L955" s="18" t="n"/>
      <c r="M955" s="16" t="n"/>
      <c r="N955" s="18">
        <f>IF(OR($E955="",G955=""),"",G955-N(K955)-N(L955))</f>
        <v/>
      </c>
      <c r="O955" s="19">
        <f>IF(N955="","",N955*H955)</f>
        <v/>
      </c>
      <c r="P955" s="19">
        <f>IF($E955="","",N(K955)*H955)</f>
        <v/>
      </c>
      <c r="Q955" s="17" t="n"/>
      <c r="R955" s="17">
        <f>IF(N955="","",IF(N955&lt;0,"CONFERIR",IF(N955=0,"ACERTADO",IF(M955="","EM CONSIGNAÇÃO",IF(TODAY()&gt;M955,"ACERTO VENCIDO","EM CONSIGNAÇÃO")))))</f>
        <v/>
      </c>
      <c r="S955" s="17" t="n"/>
    </row>
    <row r="956">
      <c r="A956" s="16" t="n"/>
      <c r="B956" s="17" t="n"/>
      <c r="C956" s="17" t="n"/>
      <c r="D956" s="17" t="n"/>
      <c r="E956" s="17" t="n"/>
      <c r="F956" s="17">
        <f>IF($E956="","",IFERROR(INDEX(Produtos!$B$6:$B$305,MATCH($E956,Produtos!$A$6:$A$305,0)),"Código não cadastrado"))</f>
        <v/>
      </c>
      <c r="G956" s="18" t="n"/>
      <c r="H956" s="19">
        <f>IF($E956="","",IFERROR(INDEX(Produtos!$C$6:$C$305,MATCH($E956,Produtos!$A$6:$A$305,0)),0))</f>
        <v/>
      </c>
      <c r="I956" s="17" t="n"/>
      <c r="J956" s="17">
        <f>IF(OR($E956="",D956=""),"",IF(D956=$C$4,"5917","6917"))</f>
        <v/>
      </c>
      <c r="K956" s="18" t="n"/>
      <c r="L956" s="18" t="n"/>
      <c r="M956" s="16" t="n"/>
      <c r="N956" s="18">
        <f>IF(OR($E956="",G956=""),"",G956-N(K956)-N(L956))</f>
        <v/>
      </c>
      <c r="O956" s="19">
        <f>IF(N956="","",N956*H956)</f>
        <v/>
      </c>
      <c r="P956" s="19">
        <f>IF($E956="","",N(K956)*H956)</f>
        <v/>
      </c>
      <c r="Q956" s="17" t="n"/>
      <c r="R956" s="17">
        <f>IF(N956="","",IF(N956&lt;0,"CONFERIR",IF(N956=0,"ACERTADO",IF(M956="","EM CONSIGNAÇÃO",IF(TODAY()&gt;M956,"ACERTO VENCIDO","EM CONSIGNAÇÃO")))))</f>
        <v/>
      </c>
      <c r="S956" s="17" t="n"/>
    </row>
    <row r="957">
      <c r="A957" s="16" t="n"/>
      <c r="B957" s="17" t="n"/>
      <c r="C957" s="17" t="n"/>
      <c r="D957" s="17" t="n"/>
      <c r="E957" s="17" t="n"/>
      <c r="F957" s="17">
        <f>IF($E957="","",IFERROR(INDEX(Produtos!$B$6:$B$305,MATCH($E957,Produtos!$A$6:$A$305,0)),"Código não cadastrado"))</f>
        <v/>
      </c>
      <c r="G957" s="18" t="n"/>
      <c r="H957" s="19">
        <f>IF($E957="","",IFERROR(INDEX(Produtos!$C$6:$C$305,MATCH($E957,Produtos!$A$6:$A$305,0)),0))</f>
        <v/>
      </c>
      <c r="I957" s="17" t="n"/>
      <c r="J957" s="17">
        <f>IF(OR($E957="",D957=""),"",IF(D957=$C$4,"5917","6917"))</f>
        <v/>
      </c>
      <c r="K957" s="18" t="n"/>
      <c r="L957" s="18" t="n"/>
      <c r="M957" s="16" t="n"/>
      <c r="N957" s="18">
        <f>IF(OR($E957="",G957=""),"",G957-N(K957)-N(L957))</f>
        <v/>
      </c>
      <c r="O957" s="19">
        <f>IF(N957="","",N957*H957)</f>
        <v/>
      </c>
      <c r="P957" s="19">
        <f>IF($E957="","",N(K957)*H957)</f>
        <v/>
      </c>
      <c r="Q957" s="17" t="n"/>
      <c r="R957" s="17">
        <f>IF(N957="","",IF(N957&lt;0,"CONFERIR",IF(N957=0,"ACERTADO",IF(M957="","EM CONSIGNAÇÃO",IF(TODAY()&gt;M957,"ACERTO VENCIDO","EM CONSIGNAÇÃO")))))</f>
        <v/>
      </c>
      <c r="S957" s="17" t="n"/>
    </row>
    <row r="958">
      <c r="A958" s="16" t="n"/>
      <c r="B958" s="17" t="n"/>
      <c r="C958" s="17" t="n"/>
      <c r="D958" s="17" t="n"/>
      <c r="E958" s="17" t="n"/>
      <c r="F958" s="17">
        <f>IF($E958="","",IFERROR(INDEX(Produtos!$B$6:$B$305,MATCH($E958,Produtos!$A$6:$A$305,0)),"Código não cadastrado"))</f>
        <v/>
      </c>
      <c r="G958" s="18" t="n"/>
      <c r="H958" s="19">
        <f>IF($E958="","",IFERROR(INDEX(Produtos!$C$6:$C$305,MATCH($E958,Produtos!$A$6:$A$305,0)),0))</f>
        <v/>
      </c>
      <c r="I958" s="17" t="n"/>
      <c r="J958" s="17">
        <f>IF(OR($E958="",D958=""),"",IF(D958=$C$4,"5917","6917"))</f>
        <v/>
      </c>
      <c r="K958" s="18" t="n"/>
      <c r="L958" s="18" t="n"/>
      <c r="M958" s="16" t="n"/>
      <c r="N958" s="18">
        <f>IF(OR($E958="",G958=""),"",G958-N(K958)-N(L958))</f>
        <v/>
      </c>
      <c r="O958" s="19">
        <f>IF(N958="","",N958*H958)</f>
        <v/>
      </c>
      <c r="P958" s="19">
        <f>IF($E958="","",N(K958)*H958)</f>
        <v/>
      </c>
      <c r="Q958" s="17" t="n"/>
      <c r="R958" s="17">
        <f>IF(N958="","",IF(N958&lt;0,"CONFERIR",IF(N958=0,"ACERTADO",IF(M958="","EM CONSIGNAÇÃO",IF(TODAY()&gt;M958,"ACERTO VENCIDO","EM CONSIGNAÇÃO")))))</f>
        <v/>
      </c>
      <c r="S958" s="17" t="n"/>
    </row>
    <row r="959">
      <c r="A959" s="16" t="n"/>
      <c r="B959" s="17" t="n"/>
      <c r="C959" s="17" t="n"/>
      <c r="D959" s="17" t="n"/>
      <c r="E959" s="17" t="n"/>
      <c r="F959" s="17">
        <f>IF($E959="","",IFERROR(INDEX(Produtos!$B$6:$B$305,MATCH($E959,Produtos!$A$6:$A$305,0)),"Código não cadastrado"))</f>
        <v/>
      </c>
      <c r="G959" s="18" t="n"/>
      <c r="H959" s="19">
        <f>IF($E959="","",IFERROR(INDEX(Produtos!$C$6:$C$305,MATCH($E959,Produtos!$A$6:$A$305,0)),0))</f>
        <v/>
      </c>
      <c r="I959" s="17" t="n"/>
      <c r="J959" s="17">
        <f>IF(OR($E959="",D959=""),"",IF(D959=$C$4,"5917","6917"))</f>
        <v/>
      </c>
      <c r="K959" s="18" t="n"/>
      <c r="L959" s="18" t="n"/>
      <c r="M959" s="16" t="n"/>
      <c r="N959" s="18">
        <f>IF(OR($E959="",G959=""),"",G959-N(K959)-N(L959))</f>
        <v/>
      </c>
      <c r="O959" s="19">
        <f>IF(N959="","",N959*H959)</f>
        <v/>
      </c>
      <c r="P959" s="19">
        <f>IF($E959="","",N(K959)*H959)</f>
        <v/>
      </c>
      <c r="Q959" s="17" t="n"/>
      <c r="R959" s="17">
        <f>IF(N959="","",IF(N959&lt;0,"CONFERIR",IF(N959=0,"ACERTADO",IF(M959="","EM CONSIGNAÇÃO",IF(TODAY()&gt;M959,"ACERTO VENCIDO","EM CONSIGNAÇÃO")))))</f>
        <v/>
      </c>
      <c r="S959" s="17" t="n"/>
    </row>
    <row r="960">
      <c r="A960" s="16" t="n"/>
      <c r="B960" s="17" t="n"/>
      <c r="C960" s="17" t="n"/>
      <c r="D960" s="17" t="n"/>
      <c r="E960" s="17" t="n"/>
      <c r="F960" s="17">
        <f>IF($E960="","",IFERROR(INDEX(Produtos!$B$6:$B$305,MATCH($E960,Produtos!$A$6:$A$305,0)),"Código não cadastrado"))</f>
        <v/>
      </c>
      <c r="G960" s="18" t="n"/>
      <c r="H960" s="19">
        <f>IF($E960="","",IFERROR(INDEX(Produtos!$C$6:$C$305,MATCH($E960,Produtos!$A$6:$A$305,0)),0))</f>
        <v/>
      </c>
      <c r="I960" s="17" t="n"/>
      <c r="J960" s="17">
        <f>IF(OR($E960="",D960=""),"",IF(D960=$C$4,"5917","6917"))</f>
        <v/>
      </c>
      <c r="K960" s="18" t="n"/>
      <c r="L960" s="18" t="n"/>
      <c r="M960" s="16" t="n"/>
      <c r="N960" s="18">
        <f>IF(OR($E960="",G960=""),"",G960-N(K960)-N(L960))</f>
        <v/>
      </c>
      <c r="O960" s="19">
        <f>IF(N960="","",N960*H960)</f>
        <v/>
      </c>
      <c r="P960" s="19">
        <f>IF($E960="","",N(K960)*H960)</f>
        <v/>
      </c>
      <c r="Q960" s="17" t="n"/>
      <c r="R960" s="17">
        <f>IF(N960="","",IF(N960&lt;0,"CONFERIR",IF(N960=0,"ACERTADO",IF(M960="","EM CONSIGNAÇÃO",IF(TODAY()&gt;M960,"ACERTO VENCIDO","EM CONSIGNAÇÃO")))))</f>
        <v/>
      </c>
      <c r="S960" s="17" t="n"/>
    </row>
    <row r="961">
      <c r="A961" s="16" t="n"/>
      <c r="B961" s="17" t="n"/>
      <c r="C961" s="17" t="n"/>
      <c r="D961" s="17" t="n"/>
      <c r="E961" s="17" t="n"/>
      <c r="F961" s="17">
        <f>IF($E961="","",IFERROR(INDEX(Produtos!$B$6:$B$305,MATCH($E961,Produtos!$A$6:$A$305,0)),"Código não cadastrado"))</f>
        <v/>
      </c>
      <c r="G961" s="18" t="n"/>
      <c r="H961" s="19">
        <f>IF($E961="","",IFERROR(INDEX(Produtos!$C$6:$C$305,MATCH($E961,Produtos!$A$6:$A$305,0)),0))</f>
        <v/>
      </c>
      <c r="I961" s="17" t="n"/>
      <c r="J961" s="17">
        <f>IF(OR($E961="",D961=""),"",IF(D961=$C$4,"5917","6917"))</f>
        <v/>
      </c>
      <c r="K961" s="18" t="n"/>
      <c r="L961" s="18" t="n"/>
      <c r="M961" s="16" t="n"/>
      <c r="N961" s="18">
        <f>IF(OR($E961="",G961=""),"",G961-N(K961)-N(L961))</f>
        <v/>
      </c>
      <c r="O961" s="19">
        <f>IF(N961="","",N961*H961)</f>
        <v/>
      </c>
      <c r="P961" s="19">
        <f>IF($E961="","",N(K961)*H961)</f>
        <v/>
      </c>
      <c r="Q961" s="17" t="n"/>
      <c r="R961" s="17">
        <f>IF(N961="","",IF(N961&lt;0,"CONFERIR",IF(N961=0,"ACERTADO",IF(M961="","EM CONSIGNAÇÃO",IF(TODAY()&gt;M961,"ACERTO VENCIDO","EM CONSIGNAÇÃO")))))</f>
        <v/>
      </c>
      <c r="S961" s="17" t="n"/>
    </row>
    <row r="962">
      <c r="A962" s="16" t="n"/>
      <c r="B962" s="17" t="n"/>
      <c r="C962" s="17" t="n"/>
      <c r="D962" s="17" t="n"/>
      <c r="E962" s="17" t="n"/>
      <c r="F962" s="17">
        <f>IF($E962="","",IFERROR(INDEX(Produtos!$B$6:$B$305,MATCH($E962,Produtos!$A$6:$A$305,0)),"Código não cadastrado"))</f>
        <v/>
      </c>
      <c r="G962" s="18" t="n"/>
      <c r="H962" s="19">
        <f>IF($E962="","",IFERROR(INDEX(Produtos!$C$6:$C$305,MATCH($E962,Produtos!$A$6:$A$305,0)),0))</f>
        <v/>
      </c>
      <c r="I962" s="17" t="n"/>
      <c r="J962" s="17">
        <f>IF(OR($E962="",D962=""),"",IF(D962=$C$4,"5917","6917"))</f>
        <v/>
      </c>
      <c r="K962" s="18" t="n"/>
      <c r="L962" s="18" t="n"/>
      <c r="M962" s="16" t="n"/>
      <c r="N962" s="18">
        <f>IF(OR($E962="",G962=""),"",G962-N(K962)-N(L962))</f>
        <v/>
      </c>
      <c r="O962" s="19">
        <f>IF(N962="","",N962*H962)</f>
        <v/>
      </c>
      <c r="P962" s="19">
        <f>IF($E962="","",N(K962)*H962)</f>
        <v/>
      </c>
      <c r="Q962" s="17" t="n"/>
      <c r="R962" s="17">
        <f>IF(N962="","",IF(N962&lt;0,"CONFERIR",IF(N962=0,"ACERTADO",IF(M962="","EM CONSIGNAÇÃO",IF(TODAY()&gt;M962,"ACERTO VENCIDO","EM CONSIGNAÇÃO")))))</f>
        <v/>
      </c>
      <c r="S962" s="17" t="n"/>
    </row>
    <row r="963">
      <c r="A963" s="16" t="n"/>
      <c r="B963" s="17" t="n"/>
      <c r="C963" s="17" t="n"/>
      <c r="D963" s="17" t="n"/>
      <c r="E963" s="17" t="n"/>
      <c r="F963" s="17">
        <f>IF($E963="","",IFERROR(INDEX(Produtos!$B$6:$B$305,MATCH($E963,Produtos!$A$6:$A$305,0)),"Código não cadastrado"))</f>
        <v/>
      </c>
      <c r="G963" s="18" t="n"/>
      <c r="H963" s="19">
        <f>IF($E963="","",IFERROR(INDEX(Produtos!$C$6:$C$305,MATCH($E963,Produtos!$A$6:$A$305,0)),0))</f>
        <v/>
      </c>
      <c r="I963" s="17" t="n"/>
      <c r="J963" s="17">
        <f>IF(OR($E963="",D963=""),"",IF(D963=$C$4,"5917","6917"))</f>
        <v/>
      </c>
      <c r="K963" s="18" t="n"/>
      <c r="L963" s="18" t="n"/>
      <c r="M963" s="16" t="n"/>
      <c r="N963" s="18">
        <f>IF(OR($E963="",G963=""),"",G963-N(K963)-N(L963))</f>
        <v/>
      </c>
      <c r="O963" s="19">
        <f>IF(N963="","",N963*H963)</f>
        <v/>
      </c>
      <c r="P963" s="19">
        <f>IF($E963="","",N(K963)*H963)</f>
        <v/>
      </c>
      <c r="Q963" s="17" t="n"/>
      <c r="R963" s="17">
        <f>IF(N963="","",IF(N963&lt;0,"CONFERIR",IF(N963=0,"ACERTADO",IF(M963="","EM CONSIGNAÇÃO",IF(TODAY()&gt;M963,"ACERTO VENCIDO","EM CONSIGNAÇÃO")))))</f>
        <v/>
      </c>
      <c r="S963" s="17" t="n"/>
    </row>
    <row r="964">
      <c r="A964" s="16" t="n"/>
      <c r="B964" s="17" t="n"/>
      <c r="C964" s="17" t="n"/>
      <c r="D964" s="17" t="n"/>
      <c r="E964" s="17" t="n"/>
      <c r="F964" s="17">
        <f>IF($E964="","",IFERROR(INDEX(Produtos!$B$6:$B$305,MATCH($E964,Produtos!$A$6:$A$305,0)),"Código não cadastrado"))</f>
        <v/>
      </c>
      <c r="G964" s="18" t="n"/>
      <c r="H964" s="19">
        <f>IF($E964="","",IFERROR(INDEX(Produtos!$C$6:$C$305,MATCH($E964,Produtos!$A$6:$A$305,0)),0))</f>
        <v/>
      </c>
      <c r="I964" s="17" t="n"/>
      <c r="J964" s="17">
        <f>IF(OR($E964="",D964=""),"",IF(D964=$C$4,"5917","6917"))</f>
        <v/>
      </c>
      <c r="K964" s="18" t="n"/>
      <c r="L964" s="18" t="n"/>
      <c r="M964" s="16" t="n"/>
      <c r="N964" s="18">
        <f>IF(OR($E964="",G964=""),"",G964-N(K964)-N(L964))</f>
        <v/>
      </c>
      <c r="O964" s="19">
        <f>IF(N964="","",N964*H964)</f>
        <v/>
      </c>
      <c r="P964" s="19">
        <f>IF($E964="","",N(K964)*H964)</f>
        <v/>
      </c>
      <c r="Q964" s="17" t="n"/>
      <c r="R964" s="17">
        <f>IF(N964="","",IF(N964&lt;0,"CONFERIR",IF(N964=0,"ACERTADO",IF(M964="","EM CONSIGNAÇÃO",IF(TODAY()&gt;M964,"ACERTO VENCIDO","EM CONSIGNAÇÃO")))))</f>
        <v/>
      </c>
      <c r="S964" s="17" t="n"/>
    </row>
    <row r="965">
      <c r="A965" s="16" t="n"/>
      <c r="B965" s="17" t="n"/>
      <c r="C965" s="17" t="n"/>
      <c r="D965" s="17" t="n"/>
      <c r="E965" s="17" t="n"/>
      <c r="F965" s="17">
        <f>IF($E965="","",IFERROR(INDEX(Produtos!$B$6:$B$305,MATCH($E965,Produtos!$A$6:$A$305,0)),"Código não cadastrado"))</f>
        <v/>
      </c>
      <c r="G965" s="18" t="n"/>
      <c r="H965" s="19">
        <f>IF($E965="","",IFERROR(INDEX(Produtos!$C$6:$C$305,MATCH($E965,Produtos!$A$6:$A$305,0)),0))</f>
        <v/>
      </c>
      <c r="I965" s="17" t="n"/>
      <c r="J965" s="17">
        <f>IF(OR($E965="",D965=""),"",IF(D965=$C$4,"5917","6917"))</f>
        <v/>
      </c>
      <c r="K965" s="18" t="n"/>
      <c r="L965" s="18" t="n"/>
      <c r="M965" s="16" t="n"/>
      <c r="N965" s="18">
        <f>IF(OR($E965="",G965=""),"",G965-N(K965)-N(L965))</f>
        <v/>
      </c>
      <c r="O965" s="19">
        <f>IF(N965="","",N965*H965)</f>
        <v/>
      </c>
      <c r="P965" s="19">
        <f>IF($E965="","",N(K965)*H965)</f>
        <v/>
      </c>
      <c r="Q965" s="17" t="n"/>
      <c r="R965" s="17">
        <f>IF(N965="","",IF(N965&lt;0,"CONFERIR",IF(N965=0,"ACERTADO",IF(M965="","EM CONSIGNAÇÃO",IF(TODAY()&gt;M965,"ACERTO VENCIDO","EM CONSIGNAÇÃO")))))</f>
        <v/>
      </c>
      <c r="S965" s="17" t="n"/>
    </row>
    <row r="966">
      <c r="A966" s="16" t="n"/>
      <c r="B966" s="17" t="n"/>
      <c r="C966" s="17" t="n"/>
      <c r="D966" s="17" t="n"/>
      <c r="E966" s="17" t="n"/>
      <c r="F966" s="17">
        <f>IF($E966="","",IFERROR(INDEX(Produtos!$B$6:$B$305,MATCH($E966,Produtos!$A$6:$A$305,0)),"Código não cadastrado"))</f>
        <v/>
      </c>
      <c r="G966" s="18" t="n"/>
      <c r="H966" s="19">
        <f>IF($E966="","",IFERROR(INDEX(Produtos!$C$6:$C$305,MATCH($E966,Produtos!$A$6:$A$305,0)),0))</f>
        <v/>
      </c>
      <c r="I966" s="17" t="n"/>
      <c r="J966" s="17">
        <f>IF(OR($E966="",D966=""),"",IF(D966=$C$4,"5917","6917"))</f>
        <v/>
      </c>
      <c r="K966" s="18" t="n"/>
      <c r="L966" s="18" t="n"/>
      <c r="M966" s="16" t="n"/>
      <c r="N966" s="18">
        <f>IF(OR($E966="",G966=""),"",G966-N(K966)-N(L966))</f>
        <v/>
      </c>
      <c r="O966" s="19">
        <f>IF(N966="","",N966*H966)</f>
        <v/>
      </c>
      <c r="P966" s="19">
        <f>IF($E966="","",N(K966)*H966)</f>
        <v/>
      </c>
      <c r="Q966" s="17" t="n"/>
      <c r="R966" s="17">
        <f>IF(N966="","",IF(N966&lt;0,"CONFERIR",IF(N966=0,"ACERTADO",IF(M966="","EM CONSIGNAÇÃO",IF(TODAY()&gt;M966,"ACERTO VENCIDO","EM CONSIGNAÇÃO")))))</f>
        <v/>
      </c>
      <c r="S966" s="17" t="n"/>
    </row>
    <row r="967">
      <c r="A967" s="16" t="n"/>
      <c r="B967" s="17" t="n"/>
      <c r="C967" s="17" t="n"/>
      <c r="D967" s="17" t="n"/>
      <c r="E967" s="17" t="n"/>
      <c r="F967" s="17">
        <f>IF($E967="","",IFERROR(INDEX(Produtos!$B$6:$B$305,MATCH($E967,Produtos!$A$6:$A$305,0)),"Código não cadastrado"))</f>
        <v/>
      </c>
      <c r="G967" s="18" t="n"/>
      <c r="H967" s="19">
        <f>IF($E967="","",IFERROR(INDEX(Produtos!$C$6:$C$305,MATCH($E967,Produtos!$A$6:$A$305,0)),0))</f>
        <v/>
      </c>
      <c r="I967" s="17" t="n"/>
      <c r="J967" s="17">
        <f>IF(OR($E967="",D967=""),"",IF(D967=$C$4,"5917","6917"))</f>
        <v/>
      </c>
      <c r="K967" s="18" t="n"/>
      <c r="L967" s="18" t="n"/>
      <c r="M967" s="16" t="n"/>
      <c r="N967" s="18">
        <f>IF(OR($E967="",G967=""),"",G967-N(K967)-N(L967))</f>
        <v/>
      </c>
      <c r="O967" s="19">
        <f>IF(N967="","",N967*H967)</f>
        <v/>
      </c>
      <c r="P967" s="19">
        <f>IF($E967="","",N(K967)*H967)</f>
        <v/>
      </c>
      <c r="Q967" s="17" t="n"/>
      <c r="R967" s="17">
        <f>IF(N967="","",IF(N967&lt;0,"CONFERIR",IF(N967=0,"ACERTADO",IF(M967="","EM CONSIGNAÇÃO",IF(TODAY()&gt;M967,"ACERTO VENCIDO","EM CONSIGNAÇÃO")))))</f>
        <v/>
      </c>
      <c r="S967" s="17" t="n"/>
    </row>
    <row r="968">
      <c r="A968" s="16" t="n"/>
      <c r="B968" s="17" t="n"/>
      <c r="C968" s="17" t="n"/>
      <c r="D968" s="17" t="n"/>
      <c r="E968" s="17" t="n"/>
      <c r="F968" s="17">
        <f>IF($E968="","",IFERROR(INDEX(Produtos!$B$6:$B$305,MATCH($E968,Produtos!$A$6:$A$305,0)),"Código não cadastrado"))</f>
        <v/>
      </c>
      <c r="G968" s="18" t="n"/>
      <c r="H968" s="19">
        <f>IF($E968="","",IFERROR(INDEX(Produtos!$C$6:$C$305,MATCH($E968,Produtos!$A$6:$A$305,0)),0))</f>
        <v/>
      </c>
      <c r="I968" s="17" t="n"/>
      <c r="J968" s="17">
        <f>IF(OR($E968="",D968=""),"",IF(D968=$C$4,"5917","6917"))</f>
        <v/>
      </c>
      <c r="K968" s="18" t="n"/>
      <c r="L968" s="18" t="n"/>
      <c r="M968" s="16" t="n"/>
      <c r="N968" s="18">
        <f>IF(OR($E968="",G968=""),"",G968-N(K968)-N(L968))</f>
        <v/>
      </c>
      <c r="O968" s="19">
        <f>IF(N968="","",N968*H968)</f>
        <v/>
      </c>
      <c r="P968" s="19">
        <f>IF($E968="","",N(K968)*H968)</f>
        <v/>
      </c>
      <c r="Q968" s="17" t="n"/>
      <c r="R968" s="17">
        <f>IF(N968="","",IF(N968&lt;0,"CONFERIR",IF(N968=0,"ACERTADO",IF(M968="","EM CONSIGNAÇÃO",IF(TODAY()&gt;M968,"ACERTO VENCIDO","EM CONSIGNAÇÃO")))))</f>
        <v/>
      </c>
      <c r="S968" s="17" t="n"/>
    </row>
    <row r="969">
      <c r="A969" s="16" t="n"/>
      <c r="B969" s="17" t="n"/>
      <c r="C969" s="17" t="n"/>
      <c r="D969" s="17" t="n"/>
      <c r="E969" s="17" t="n"/>
      <c r="F969" s="17">
        <f>IF($E969="","",IFERROR(INDEX(Produtos!$B$6:$B$305,MATCH($E969,Produtos!$A$6:$A$305,0)),"Código não cadastrado"))</f>
        <v/>
      </c>
      <c r="G969" s="18" t="n"/>
      <c r="H969" s="19">
        <f>IF($E969="","",IFERROR(INDEX(Produtos!$C$6:$C$305,MATCH($E969,Produtos!$A$6:$A$305,0)),0))</f>
        <v/>
      </c>
      <c r="I969" s="17" t="n"/>
      <c r="J969" s="17">
        <f>IF(OR($E969="",D969=""),"",IF(D969=$C$4,"5917","6917"))</f>
        <v/>
      </c>
      <c r="K969" s="18" t="n"/>
      <c r="L969" s="18" t="n"/>
      <c r="M969" s="16" t="n"/>
      <c r="N969" s="18">
        <f>IF(OR($E969="",G969=""),"",G969-N(K969)-N(L969))</f>
        <v/>
      </c>
      <c r="O969" s="19">
        <f>IF(N969="","",N969*H969)</f>
        <v/>
      </c>
      <c r="P969" s="19">
        <f>IF($E969="","",N(K969)*H969)</f>
        <v/>
      </c>
      <c r="Q969" s="17" t="n"/>
      <c r="R969" s="17">
        <f>IF(N969="","",IF(N969&lt;0,"CONFERIR",IF(N969=0,"ACERTADO",IF(M969="","EM CONSIGNAÇÃO",IF(TODAY()&gt;M969,"ACERTO VENCIDO","EM CONSIGNAÇÃO")))))</f>
        <v/>
      </c>
      <c r="S969" s="17" t="n"/>
    </row>
    <row r="970">
      <c r="A970" s="16" t="n"/>
      <c r="B970" s="17" t="n"/>
      <c r="C970" s="17" t="n"/>
      <c r="D970" s="17" t="n"/>
      <c r="E970" s="17" t="n"/>
      <c r="F970" s="17">
        <f>IF($E970="","",IFERROR(INDEX(Produtos!$B$6:$B$305,MATCH($E970,Produtos!$A$6:$A$305,0)),"Código não cadastrado"))</f>
        <v/>
      </c>
      <c r="G970" s="18" t="n"/>
      <c r="H970" s="19">
        <f>IF($E970="","",IFERROR(INDEX(Produtos!$C$6:$C$305,MATCH($E970,Produtos!$A$6:$A$305,0)),0))</f>
        <v/>
      </c>
      <c r="I970" s="17" t="n"/>
      <c r="J970" s="17">
        <f>IF(OR($E970="",D970=""),"",IF(D970=$C$4,"5917","6917"))</f>
        <v/>
      </c>
      <c r="K970" s="18" t="n"/>
      <c r="L970" s="18" t="n"/>
      <c r="M970" s="16" t="n"/>
      <c r="N970" s="18">
        <f>IF(OR($E970="",G970=""),"",G970-N(K970)-N(L970))</f>
        <v/>
      </c>
      <c r="O970" s="19">
        <f>IF(N970="","",N970*H970)</f>
        <v/>
      </c>
      <c r="P970" s="19">
        <f>IF($E970="","",N(K970)*H970)</f>
        <v/>
      </c>
      <c r="Q970" s="17" t="n"/>
      <c r="R970" s="17">
        <f>IF(N970="","",IF(N970&lt;0,"CONFERIR",IF(N970=0,"ACERTADO",IF(M970="","EM CONSIGNAÇÃO",IF(TODAY()&gt;M970,"ACERTO VENCIDO","EM CONSIGNAÇÃO")))))</f>
        <v/>
      </c>
      <c r="S970" s="17" t="n"/>
    </row>
    <row r="971">
      <c r="A971" s="16" t="n"/>
      <c r="B971" s="17" t="n"/>
      <c r="C971" s="17" t="n"/>
      <c r="D971" s="17" t="n"/>
      <c r="E971" s="17" t="n"/>
      <c r="F971" s="17">
        <f>IF($E971="","",IFERROR(INDEX(Produtos!$B$6:$B$305,MATCH($E971,Produtos!$A$6:$A$305,0)),"Código não cadastrado"))</f>
        <v/>
      </c>
      <c r="G971" s="18" t="n"/>
      <c r="H971" s="19">
        <f>IF($E971="","",IFERROR(INDEX(Produtos!$C$6:$C$305,MATCH($E971,Produtos!$A$6:$A$305,0)),0))</f>
        <v/>
      </c>
      <c r="I971" s="17" t="n"/>
      <c r="J971" s="17">
        <f>IF(OR($E971="",D971=""),"",IF(D971=$C$4,"5917","6917"))</f>
        <v/>
      </c>
      <c r="K971" s="18" t="n"/>
      <c r="L971" s="18" t="n"/>
      <c r="M971" s="16" t="n"/>
      <c r="N971" s="18">
        <f>IF(OR($E971="",G971=""),"",G971-N(K971)-N(L971))</f>
        <v/>
      </c>
      <c r="O971" s="19">
        <f>IF(N971="","",N971*H971)</f>
        <v/>
      </c>
      <c r="P971" s="19">
        <f>IF($E971="","",N(K971)*H971)</f>
        <v/>
      </c>
      <c r="Q971" s="17" t="n"/>
      <c r="R971" s="17">
        <f>IF(N971="","",IF(N971&lt;0,"CONFERIR",IF(N971=0,"ACERTADO",IF(M971="","EM CONSIGNAÇÃO",IF(TODAY()&gt;M971,"ACERTO VENCIDO","EM CONSIGNAÇÃO")))))</f>
        <v/>
      </c>
      <c r="S971" s="17" t="n"/>
    </row>
    <row r="972">
      <c r="A972" s="16" t="n"/>
      <c r="B972" s="17" t="n"/>
      <c r="C972" s="17" t="n"/>
      <c r="D972" s="17" t="n"/>
      <c r="E972" s="17" t="n"/>
      <c r="F972" s="17">
        <f>IF($E972="","",IFERROR(INDEX(Produtos!$B$6:$B$305,MATCH($E972,Produtos!$A$6:$A$305,0)),"Código não cadastrado"))</f>
        <v/>
      </c>
      <c r="G972" s="18" t="n"/>
      <c r="H972" s="19">
        <f>IF($E972="","",IFERROR(INDEX(Produtos!$C$6:$C$305,MATCH($E972,Produtos!$A$6:$A$305,0)),0))</f>
        <v/>
      </c>
      <c r="I972" s="17" t="n"/>
      <c r="J972" s="17">
        <f>IF(OR($E972="",D972=""),"",IF(D972=$C$4,"5917","6917"))</f>
        <v/>
      </c>
      <c r="K972" s="18" t="n"/>
      <c r="L972" s="18" t="n"/>
      <c r="M972" s="16" t="n"/>
      <c r="N972" s="18">
        <f>IF(OR($E972="",G972=""),"",G972-N(K972)-N(L972))</f>
        <v/>
      </c>
      <c r="O972" s="19">
        <f>IF(N972="","",N972*H972)</f>
        <v/>
      </c>
      <c r="P972" s="19">
        <f>IF($E972="","",N(K972)*H972)</f>
        <v/>
      </c>
      <c r="Q972" s="17" t="n"/>
      <c r="R972" s="17">
        <f>IF(N972="","",IF(N972&lt;0,"CONFERIR",IF(N972=0,"ACERTADO",IF(M972="","EM CONSIGNAÇÃO",IF(TODAY()&gt;M972,"ACERTO VENCIDO","EM CONSIGNAÇÃO")))))</f>
        <v/>
      </c>
      <c r="S972" s="17" t="n"/>
    </row>
    <row r="973">
      <c r="A973" s="16" t="n"/>
      <c r="B973" s="17" t="n"/>
      <c r="C973" s="17" t="n"/>
      <c r="D973" s="17" t="n"/>
      <c r="E973" s="17" t="n"/>
      <c r="F973" s="17">
        <f>IF($E973="","",IFERROR(INDEX(Produtos!$B$6:$B$305,MATCH($E973,Produtos!$A$6:$A$305,0)),"Código não cadastrado"))</f>
        <v/>
      </c>
      <c r="G973" s="18" t="n"/>
      <c r="H973" s="19">
        <f>IF($E973="","",IFERROR(INDEX(Produtos!$C$6:$C$305,MATCH($E973,Produtos!$A$6:$A$305,0)),0))</f>
        <v/>
      </c>
      <c r="I973" s="17" t="n"/>
      <c r="J973" s="17">
        <f>IF(OR($E973="",D973=""),"",IF(D973=$C$4,"5917","6917"))</f>
        <v/>
      </c>
      <c r="K973" s="18" t="n"/>
      <c r="L973" s="18" t="n"/>
      <c r="M973" s="16" t="n"/>
      <c r="N973" s="18">
        <f>IF(OR($E973="",G973=""),"",G973-N(K973)-N(L973))</f>
        <v/>
      </c>
      <c r="O973" s="19">
        <f>IF(N973="","",N973*H973)</f>
        <v/>
      </c>
      <c r="P973" s="19">
        <f>IF($E973="","",N(K973)*H973)</f>
        <v/>
      </c>
      <c r="Q973" s="17" t="n"/>
      <c r="R973" s="17">
        <f>IF(N973="","",IF(N973&lt;0,"CONFERIR",IF(N973=0,"ACERTADO",IF(M973="","EM CONSIGNAÇÃO",IF(TODAY()&gt;M973,"ACERTO VENCIDO","EM CONSIGNAÇÃO")))))</f>
        <v/>
      </c>
      <c r="S973" s="17" t="n"/>
    </row>
    <row r="974">
      <c r="A974" s="16" t="n"/>
      <c r="B974" s="17" t="n"/>
      <c r="C974" s="17" t="n"/>
      <c r="D974" s="17" t="n"/>
      <c r="E974" s="17" t="n"/>
      <c r="F974" s="17">
        <f>IF($E974="","",IFERROR(INDEX(Produtos!$B$6:$B$305,MATCH($E974,Produtos!$A$6:$A$305,0)),"Código não cadastrado"))</f>
        <v/>
      </c>
      <c r="G974" s="18" t="n"/>
      <c r="H974" s="19">
        <f>IF($E974="","",IFERROR(INDEX(Produtos!$C$6:$C$305,MATCH($E974,Produtos!$A$6:$A$305,0)),0))</f>
        <v/>
      </c>
      <c r="I974" s="17" t="n"/>
      <c r="J974" s="17">
        <f>IF(OR($E974="",D974=""),"",IF(D974=$C$4,"5917","6917"))</f>
        <v/>
      </c>
      <c r="K974" s="18" t="n"/>
      <c r="L974" s="18" t="n"/>
      <c r="M974" s="16" t="n"/>
      <c r="N974" s="18">
        <f>IF(OR($E974="",G974=""),"",G974-N(K974)-N(L974))</f>
        <v/>
      </c>
      <c r="O974" s="19">
        <f>IF(N974="","",N974*H974)</f>
        <v/>
      </c>
      <c r="P974" s="19">
        <f>IF($E974="","",N(K974)*H974)</f>
        <v/>
      </c>
      <c r="Q974" s="17" t="n"/>
      <c r="R974" s="17">
        <f>IF(N974="","",IF(N974&lt;0,"CONFERIR",IF(N974=0,"ACERTADO",IF(M974="","EM CONSIGNAÇÃO",IF(TODAY()&gt;M974,"ACERTO VENCIDO","EM CONSIGNAÇÃO")))))</f>
        <v/>
      </c>
      <c r="S974" s="17" t="n"/>
    </row>
    <row r="975">
      <c r="A975" s="16" t="n"/>
      <c r="B975" s="17" t="n"/>
      <c r="C975" s="17" t="n"/>
      <c r="D975" s="17" t="n"/>
      <c r="E975" s="17" t="n"/>
      <c r="F975" s="17">
        <f>IF($E975="","",IFERROR(INDEX(Produtos!$B$6:$B$305,MATCH($E975,Produtos!$A$6:$A$305,0)),"Código não cadastrado"))</f>
        <v/>
      </c>
      <c r="G975" s="18" t="n"/>
      <c r="H975" s="19">
        <f>IF($E975="","",IFERROR(INDEX(Produtos!$C$6:$C$305,MATCH($E975,Produtos!$A$6:$A$305,0)),0))</f>
        <v/>
      </c>
      <c r="I975" s="17" t="n"/>
      <c r="J975" s="17">
        <f>IF(OR($E975="",D975=""),"",IF(D975=$C$4,"5917","6917"))</f>
        <v/>
      </c>
      <c r="K975" s="18" t="n"/>
      <c r="L975" s="18" t="n"/>
      <c r="M975" s="16" t="n"/>
      <c r="N975" s="18">
        <f>IF(OR($E975="",G975=""),"",G975-N(K975)-N(L975))</f>
        <v/>
      </c>
      <c r="O975" s="19">
        <f>IF(N975="","",N975*H975)</f>
        <v/>
      </c>
      <c r="P975" s="19">
        <f>IF($E975="","",N(K975)*H975)</f>
        <v/>
      </c>
      <c r="Q975" s="17" t="n"/>
      <c r="R975" s="17">
        <f>IF(N975="","",IF(N975&lt;0,"CONFERIR",IF(N975=0,"ACERTADO",IF(M975="","EM CONSIGNAÇÃO",IF(TODAY()&gt;M975,"ACERTO VENCIDO","EM CONSIGNAÇÃO")))))</f>
        <v/>
      </c>
      <c r="S975" s="17" t="n"/>
    </row>
    <row r="976">
      <c r="A976" s="16" t="n"/>
      <c r="B976" s="17" t="n"/>
      <c r="C976" s="17" t="n"/>
      <c r="D976" s="17" t="n"/>
      <c r="E976" s="17" t="n"/>
      <c r="F976" s="17">
        <f>IF($E976="","",IFERROR(INDEX(Produtos!$B$6:$B$305,MATCH($E976,Produtos!$A$6:$A$305,0)),"Código não cadastrado"))</f>
        <v/>
      </c>
      <c r="G976" s="18" t="n"/>
      <c r="H976" s="19">
        <f>IF($E976="","",IFERROR(INDEX(Produtos!$C$6:$C$305,MATCH($E976,Produtos!$A$6:$A$305,0)),0))</f>
        <v/>
      </c>
      <c r="I976" s="17" t="n"/>
      <c r="J976" s="17">
        <f>IF(OR($E976="",D976=""),"",IF(D976=$C$4,"5917","6917"))</f>
        <v/>
      </c>
      <c r="K976" s="18" t="n"/>
      <c r="L976" s="18" t="n"/>
      <c r="M976" s="16" t="n"/>
      <c r="N976" s="18">
        <f>IF(OR($E976="",G976=""),"",G976-N(K976)-N(L976))</f>
        <v/>
      </c>
      <c r="O976" s="19">
        <f>IF(N976="","",N976*H976)</f>
        <v/>
      </c>
      <c r="P976" s="19">
        <f>IF($E976="","",N(K976)*H976)</f>
        <v/>
      </c>
      <c r="Q976" s="17" t="n"/>
      <c r="R976" s="17">
        <f>IF(N976="","",IF(N976&lt;0,"CONFERIR",IF(N976=0,"ACERTADO",IF(M976="","EM CONSIGNAÇÃO",IF(TODAY()&gt;M976,"ACERTO VENCIDO","EM CONSIGNAÇÃO")))))</f>
        <v/>
      </c>
      <c r="S976" s="17" t="n"/>
    </row>
    <row r="977">
      <c r="A977" s="16" t="n"/>
      <c r="B977" s="17" t="n"/>
      <c r="C977" s="17" t="n"/>
      <c r="D977" s="17" t="n"/>
      <c r="E977" s="17" t="n"/>
      <c r="F977" s="17">
        <f>IF($E977="","",IFERROR(INDEX(Produtos!$B$6:$B$305,MATCH($E977,Produtos!$A$6:$A$305,0)),"Código não cadastrado"))</f>
        <v/>
      </c>
      <c r="G977" s="18" t="n"/>
      <c r="H977" s="19">
        <f>IF($E977="","",IFERROR(INDEX(Produtos!$C$6:$C$305,MATCH($E977,Produtos!$A$6:$A$305,0)),0))</f>
        <v/>
      </c>
      <c r="I977" s="17" t="n"/>
      <c r="J977" s="17">
        <f>IF(OR($E977="",D977=""),"",IF(D977=$C$4,"5917","6917"))</f>
        <v/>
      </c>
      <c r="K977" s="18" t="n"/>
      <c r="L977" s="18" t="n"/>
      <c r="M977" s="16" t="n"/>
      <c r="N977" s="18">
        <f>IF(OR($E977="",G977=""),"",G977-N(K977)-N(L977))</f>
        <v/>
      </c>
      <c r="O977" s="19">
        <f>IF(N977="","",N977*H977)</f>
        <v/>
      </c>
      <c r="P977" s="19">
        <f>IF($E977="","",N(K977)*H977)</f>
        <v/>
      </c>
      <c r="Q977" s="17" t="n"/>
      <c r="R977" s="17">
        <f>IF(N977="","",IF(N977&lt;0,"CONFERIR",IF(N977=0,"ACERTADO",IF(M977="","EM CONSIGNAÇÃO",IF(TODAY()&gt;M977,"ACERTO VENCIDO","EM CONSIGNAÇÃO")))))</f>
        <v/>
      </c>
      <c r="S977" s="17" t="n"/>
    </row>
    <row r="978">
      <c r="A978" s="16" t="n"/>
      <c r="B978" s="17" t="n"/>
      <c r="C978" s="17" t="n"/>
      <c r="D978" s="17" t="n"/>
      <c r="E978" s="17" t="n"/>
      <c r="F978" s="17">
        <f>IF($E978="","",IFERROR(INDEX(Produtos!$B$6:$B$305,MATCH($E978,Produtos!$A$6:$A$305,0)),"Código não cadastrado"))</f>
        <v/>
      </c>
      <c r="G978" s="18" t="n"/>
      <c r="H978" s="19">
        <f>IF($E978="","",IFERROR(INDEX(Produtos!$C$6:$C$305,MATCH($E978,Produtos!$A$6:$A$305,0)),0))</f>
        <v/>
      </c>
      <c r="I978" s="17" t="n"/>
      <c r="J978" s="17">
        <f>IF(OR($E978="",D978=""),"",IF(D978=$C$4,"5917","6917"))</f>
        <v/>
      </c>
      <c r="K978" s="18" t="n"/>
      <c r="L978" s="18" t="n"/>
      <c r="M978" s="16" t="n"/>
      <c r="N978" s="18">
        <f>IF(OR($E978="",G978=""),"",G978-N(K978)-N(L978))</f>
        <v/>
      </c>
      <c r="O978" s="19">
        <f>IF(N978="","",N978*H978)</f>
        <v/>
      </c>
      <c r="P978" s="19">
        <f>IF($E978="","",N(K978)*H978)</f>
        <v/>
      </c>
      <c r="Q978" s="17" t="n"/>
      <c r="R978" s="17">
        <f>IF(N978="","",IF(N978&lt;0,"CONFERIR",IF(N978=0,"ACERTADO",IF(M978="","EM CONSIGNAÇÃO",IF(TODAY()&gt;M978,"ACERTO VENCIDO","EM CONSIGNAÇÃO")))))</f>
        <v/>
      </c>
      <c r="S978" s="17" t="n"/>
    </row>
    <row r="979">
      <c r="A979" s="16" t="n"/>
      <c r="B979" s="17" t="n"/>
      <c r="C979" s="17" t="n"/>
      <c r="D979" s="17" t="n"/>
      <c r="E979" s="17" t="n"/>
      <c r="F979" s="17">
        <f>IF($E979="","",IFERROR(INDEX(Produtos!$B$6:$B$305,MATCH($E979,Produtos!$A$6:$A$305,0)),"Código não cadastrado"))</f>
        <v/>
      </c>
      <c r="G979" s="18" t="n"/>
      <c r="H979" s="19">
        <f>IF($E979="","",IFERROR(INDEX(Produtos!$C$6:$C$305,MATCH($E979,Produtos!$A$6:$A$305,0)),0))</f>
        <v/>
      </c>
      <c r="I979" s="17" t="n"/>
      <c r="J979" s="17">
        <f>IF(OR($E979="",D979=""),"",IF(D979=$C$4,"5917","6917"))</f>
        <v/>
      </c>
      <c r="K979" s="18" t="n"/>
      <c r="L979" s="18" t="n"/>
      <c r="M979" s="16" t="n"/>
      <c r="N979" s="18">
        <f>IF(OR($E979="",G979=""),"",G979-N(K979)-N(L979))</f>
        <v/>
      </c>
      <c r="O979" s="19">
        <f>IF(N979="","",N979*H979)</f>
        <v/>
      </c>
      <c r="P979" s="19">
        <f>IF($E979="","",N(K979)*H979)</f>
        <v/>
      </c>
      <c r="Q979" s="17" t="n"/>
      <c r="R979" s="17">
        <f>IF(N979="","",IF(N979&lt;0,"CONFERIR",IF(N979=0,"ACERTADO",IF(M979="","EM CONSIGNAÇÃO",IF(TODAY()&gt;M979,"ACERTO VENCIDO","EM CONSIGNAÇÃO")))))</f>
        <v/>
      </c>
      <c r="S979" s="17" t="n"/>
    </row>
    <row r="980">
      <c r="A980" s="16" t="n"/>
      <c r="B980" s="17" t="n"/>
      <c r="C980" s="17" t="n"/>
      <c r="D980" s="17" t="n"/>
      <c r="E980" s="17" t="n"/>
      <c r="F980" s="17">
        <f>IF($E980="","",IFERROR(INDEX(Produtos!$B$6:$B$305,MATCH($E980,Produtos!$A$6:$A$305,0)),"Código não cadastrado"))</f>
        <v/>
      </c>
      <c r="G980" s="18" t="n"/>
      <c r="H980" s="19">
        <f>IF($E980="","",IFERROR(INDEX(Produtos!$C$6:$C$305,MATCH($E980,Produtos!$A$6:$A$305,0)),0))</f>
        <v/>
      </c>
      <c r="I980" s="17" t="n"/>
      <c r="J980" s="17">
        <f>IF(OR($E980="",D980=""),"",IF(D980=$C$4,"5917","6917"))</f>
        <v/>
      </c>
      <c r="K980" s="18" t="n"/>
      <c r="L980" s="18" t="n"/>
      <c r="M980" s="16" t="n"/>
      <c r="N980" s="18">
        <f>IF(OR($E980="",G980=""),"",G980-N(K980)-N(L980))</f>
        <v/>
      </c>
      <c r="O980" s="19">
        <f>IF(N980="","",N980*H980)</f>
        <v/>
      </c>
      <c r="P980" s="19">
        <f>IF($E980="","",N(K980)*H980)</f>
        <v/>
      </c>
      <c r="Q980" s="17" t="n"/>
      <c r="R980" s="17">
        <f>IF(N980="","",IF(N980&lt;0,"CONFERIR",IF(N980=0,"ACERTADO",IF(M980="","EM CONSIGNAÇÃO",IF(TODAY()&gt;M980,"ACERTO VENCIDO","EM CONSIGNAÇÃO")))))</f>
        <v/>
      </c>
      <c r="S980" s="17" t="n"/>
    </row>
    <row r="981">
      <c r="A981" s="16" t="n"/>
      <c r="B981" s="17" t="n"/>
      <c r="C981" s="17" t="n"/>
      <c r="D981" s="17" t="n"/>
      <c r="E981" s="17" t="n"/>
      <c r="F981" s="17">
        <f>IF($E981="","",IFERROR(INDEX(Produtos!$B$6:$B$305,MATCH($E981,Produtos!$A$6:$A$305,0)),"Código não cadastrado"))</f>
        <v/>
      </c>
      <c r="G981" s="18" t="n"/>
      <c r="H981" s="19">
        <f>IF($E981="","",IFERROR(INDEX(Produtos!$C$6:$C$305,MATCH($E981,Produtos!$A$6:$A$305,0)),0))</f>
        <v/>
      </c>
      <c r="I981" s="17" t="n"/>
      <c r="J981" s="17">
        <f>IF(OR($E981="",D981=""),"",IF(D981=$C$4,"5917","6917"))</f>
        <v/>
      </c>
      <c r="K981" s="18" t="n"/>
      <c r="L981" s="18" t="n"/>
      <c r="M981" s="16" t="n"/>
      <c r="N981" s="18">
        <f>IF(OR($E981="",G981=""),"",G981-N(K981)-N(L981))</f>
        <v/>
      </c>
      <c r="O981" s="19">
        <f>IF(N981="","",N981*H981)</f>
        <v/>
      </c>
      <c r="P981" s="19">
        <f>IF($E981="","",N(K981)*H981)</f>
        <v/>
      </c>
      <c r="Q981" s="17" t="n"/>
      <c r="R981" s="17">
        <f>IF(N981="","",IF(N981&lt;0,"CONFERIR",IF(N981=0,"ACERTADO",IF(M981="","EM CONSIGNAÇÃO",IF(TODAY()&gt;M981,"ACERTO VENCIDO","EM CONSIGNAÇÃO")))))</f>
        <v/>
      </c>
      <c r="S981" s="17" t="n"/>
    </row>
    <row r="982">
      <c r="A982" s="16" t="n"/>
      <c r="B982" s="17" t="n"/>
      <c r="C982" s="17" t="n"/>
      <c r="D982" s="17" t="n"/>
      <c r="E982" s="17" t="n"/>
      <c r="F982" s="17">
        <f>IF($E982="","",IFERROR(INDEX(Produtos!$B$6:$B$305,MATCH($E982,Produtos!$A$6:$A$305,0)),"Código não cadastrado"))</f>
        <v/>
      </c>
      <c r="G982" s="18" t="n"/>
      <c r="H982" s="19">
        <f>IF($E982="","",IFERROR(INDEX(Produtos!$C$6:$C$305,MATCH($E982,Produtos!$A$6:$A$305,0)),0))</f>
        <v/>
      </c>
      <c r="I982" s="17" t="n"/>
      <c r="J982" s="17">
        <f>IF(OR($E982="",D982=""),"",IF(D982=$C$4,"5917","6917"))</f>
        <v/>
      </c>
      <c r="K982" s="18" t="n"/>
      <c r="L982" s="18" t="n"/>
      <c r="M982" s="16" t="n"/>
      <c r="N982" s="18">
        <f>IF(OR($E982="",G982=""),"",G982-N(K982)-N(L982))</f>
        <v/>
      </c>
      <c r="O982" s="19">
        <f>IF(N982="","",N982*H982)</f>
        <v/>
      </c>
      <c r="P982" s="19">
        <f>IF($E982="","",N(K982)*H982)</f>
        <v/>
      </c>
      <c r="Q982" s="17" t="n"/>
      <c r="R982" s="17">
        <f>IF(N982="","",IF(N982&lt;0,"CONFERIR",IF(N982=0,"ACERTADO",IF(M982="","EM CONSIGNAÇÃO",IF(TODAY()&gt;M982,"ACERTO VENCIDO","EM CONSIGNAÇÃO")))))</f>
        <v/>
      </c>
      <c r="S982" s="17" t="n"/>
    </row>
    <row r="983">
      <c r="A983" s="16" t="n"/>
      <c r="B983" s="17" t="n"/>
      <c r="C983" s="17" t="n"/>
      <c r="D983" s="17" t="n"/>
      <c r="E983" s="17" t="n"/>
      <c r="F983" s="17">
        <f>IF($E983="","",IFERROR(INDEX(Produtos!$B$6:$B$305,MATCH($E983,Produtos!$A$6:$A$305,0)),"Código não cadastrado"))</f>
        <v/>
      </c>
      <c r="G983" s="18" t="n"/>
      <c r="H983" s="19">
        <f>IF($E983="","",IFERROR(INDEX(Produtos!$C$6:$C$305,MATCH($E983,Produtos!$A$6:$A$305,0)),0))</f>
        <v/>
      </c>
      <c r="I983" s="17" t="n"/>
      <c r="J983" s="17">
        <f>IF(OR($E983="",D983=""),"",IF(D983=$C$4,"5917","6917"))</f>
        <v/>
      </c>
      <c r="K983" s="18" t="n"/>
      <c r="L983" s="18" t="n"/>
      <c r="M983" s="16" t="n"/>
      <c r="N983" s="18">
        <f>IF(OR($E983="",G983=""),"",G983-N(K983)-N(L983))</f>
        <v/>
      </c>
      <c r="O983" s="19">
        <f>IF(N983="","",N983*H983)</f>
        <v/>
      </c>
      <c r="P983" s="19">
        <f>IF($E983="","",N(K983)*H983)</f>
        <v/>
      </c>
      <c r="Q983" s="17" t="n"/>
      <c r="R983" s="17">
        <f>IF(N983="","",IF(N983&lt;0,"CONFERIR",IF(N983=0,"ACERTADO",IF(M983="","EM CONSIGNAÇÃO",IF(TODAY()&gt;M983,"ACERTO VENCIDO","EM CONSIGNAÇÃO")))))</f>
        <v/>
      </c>
      <c r="S983" s="17" t="n"/>
    </row>
    <row r="984">
      <c r="A984" s="16" t="n"/>
      <c r="B984" s="17" t="n"/>
      <c r="C984" s="17" t="n"/>
      <c r="D984" s="17" t="n"/>
      <c r="E984" s="17" t="n"/>
      <c r="F984" s="17">
        <f>IF($E984="","",IFERROR(INDEX(Produtos!$B$6:$B$305,MATCH($E984,Produtos!$A$6:$A$305,0)),"Código não cadastrado"))</f>
        <v/>
      </c>
      <c r="G984" s="18" t="n"/>
      <c r="H984" s="19">
        <f>IF($E984="","",IFERROR(INDEX(Produtos!$C$6:$C$305,MATCH($E984,Produtos!$A$6:$A$305,0)),0))</f>
        <v/>
      </c>
      <c r="I984" s="17" t="n"/>
      <c r="J984" s="17">
        <f>IF(OR($E984="",D984=""),"",IF(D984=$C$4,"5917","6917"))</f>
        <v/>
      </c>
      <c r="K984" s="18" t="n"/>
      <c r="L984" s="18" t="n"/>
      <c r="M984" s="16" t="n"/>
      <c r="N984" s="18">
        <f>IF(OR($E984="",G984=""),"",G984-N(K984)-N(L984))</f>
        <v/>
      </c>
      <c r="O984" s="19">
        <f>IF(N984="","",N984*H984)</f>
        <v/>
      </c>
      <c r="P984" s="19">
        <f>IF($E984="","",N(K984)*H984)</f>
        <v/>
      </c>
      <c r="Q984" s="17" t="n"/>
      <c r="R984" s="17">
        <f>IF(N984="","",IF(N984&lt;0,"CONFERIR",IF(N984=0,"ACERTADO",IF(M984="","EM CONSIGNAÇÃO",IF(TODAY()&gt;M984,"ACERTO VENCIDO","EM CONSIGNAÇÃO")))))</f>
        <v/>
      </c>
      <c r="S984" s="17" t="n"/>
    </row>
    <row r="985">
      <c r="A985" s="16" t="n"/>
      <c r="B985" s="17" t="n"/>
      <c r="C985" s="17" t="n"/>
      <c r="D985" s="17" t="n"/>
      <c r="E985" s="17" t="n"/>
      <c r="F985" s="17">
        <f>IF($E985="","",IFERROR(INDEX(Produtos!$B$6:$B$305,MATCH($E985,Produtos!$A$6:$A$305,0)),"Código não cadastrado"))</f>
        <v/>
      </c>
      <c r="G985" s="18" t="n"/>
      <c r="H985" s="19">
        <f>IF($E985="","",IFERROR(INDEX(Produtos!$C$6:$C$305,MATCH($E985,Produtos!$A$6:$A$305,0)),0))</f>
        <v/>
      </c>
      <c r="I985" s="17" t="n"/>
      <c r="J985" s="17">
        <f>IF(OR($E985="",D985=""),"",IF(D985=$C$4,"5917","6917"))</f>
        <v/>
      </c>
      <c r="K985" s="18" t="n"/>
      <c r="L985" s="18" t="n"/>
      <c r="M985" s="16" t="n"/>
      <c r="N985" s="18">
        <f>IF(OR($E985="",G985=""),"",G985-N(K985)-N(L985))</f>
        <v/>
      </c>
      <c r="O985" s="19">
        <f>IF(N985="","",N985*H985)</f>
        <v/>
      </c>
      <c r="P985" s="19">
        <f>IF($E985="","",N(K985)*H985)</f>
        <v/>
      </c>
      <c r="Q985" s="17" t="n"/>
      <c r="R985" s="17">
        <f>IF(N985="","",IF(N985&lt;0,"CONFERIR",IF(N985=0,"ACERTADO",IF(M985="","EM CONSIGNAÇÃO",IF(TODAY()&gt;M985,"ACERTO VENCIDO","EM CONSIGNAÇÃO")))))</f>
        <v/>
      </c>
      <c r="S985" s="17" t="n"/>
    </row>
    <row r="986">
      <c r="A986" s="16" t="n"/>
      <c r="B986" s="17" t="n"/>
      <c r="C986" s="17" t="n"/>
      <c r="D986" s="17" t="n"/>
      <c r="E986" s="17" t="n"/>
      <c r="F986" s="17">
        <f>IF($E986="","",IFERROR(INDEX(Produtos!$B$6:$B$305,MATCH($E986,Produtos!$A$6:$A$305,0)),"Código não cadastrado"))</f>
        <v/>
      </c>
      <c r="G986" s="18" t="n"/>
      <c r="H986" s="19">
        <f>IF($E986="","",IFERROR(INDEX(Produtos!$C$6:$C$305,MATCH($E986,Produtos!$A$6:$A$305,0)),0))</f>
        <v/>
      </c>
      <c r="I986" s="17" t="n"/>
      <c r="J986" s="17">
        <f>IF(OR($E986="",D986=""),"",IF(D986=$C$4,"5917","6917"))</f>
        <v/>
      </c>
      <c r="K986" s="18" t="n"/>
      <c r="L986" s="18" t="n"/>
      <c r="M986" s="16" t="n"/>
      <c r="N986" s="18">
        <f>IF(OR($E986="",G986=""),"",G986-N(K986)-N(L986))</f>
        <v/>
      </c>
      <c r="O986" s="19">
        <f>IF(N986="","",N986*H986)</f>
        <v/>
      </c>
      <c r="P986" s="19">
        <f>IF($E986="","",N(K986)*H986)</f>
        <v/>
      </c>
      <c r="Q986" s="17" t="n"/>
      <c r="R986" s="17">
        <f>IF(N986="","",IF(N986&lt;0,"CONFERIR",IF(N986=0,"ACERTADO",IF(M986="","EM CONSIGNAÇÃO",IF(TODAY()&gt;M986,"ACERTO VENCIDO","EM CONSIGNAÇÃO")))))</f>
        <v/>
      </c>
      <c r="S986" s="17" t="n"/>
    </row>
    <row r="987">
      <c r="A987" s="16" t="n"/>
      <c r="B987" s="17" t="n"/>
      <c r="C987" s="17" t="n"/>
      <c r="D987" s="17" t="n"/>
      <c r="E987" s="17" t="n"/>
      <c r="F987" s="17">
        <f>IF($E987="","",IFERROR(INDEX(Produtos!$B$6:$B$305,MATCH($E987,Produtos!$A$6:$A$305,0)),"Código não cadastrado"))</f>
        <v/>
      </c>
      <c r="G987" s="18" t="n"/>
      <c r="H987" s="19">
        <f>IF($E987="","",IFERROR(INDEX(Produtos!$C$6:$C$305,MATCH($E987,Produtos!$A$6:$A$305,0)),0))</f>
        <v/>
      </c>
      <c r="I987" s="17" t="n"/>
      <c r="J987" s="17">
        <f>IF(OR($E987="",D987=""),"",IF(D987=$C$4,"5917","6917"))</f>
        <v/>
      </c>
      <c r="K987" s="18" t="n"/>
      <c r="L987" s="18" t="n"/>
      <c r="M987" s="16" t="n"/>
      <c r="N987" s="18">
        <f>IF(OR($E987="",G987=""),"",G987-N(K987)-N(L987))</f>
        <v/>
      </c>
      <c r="O987" s="19">
        <f>IF(N987="","",N987*H987)</f>
        <v/>
      </c>
      <c r="P987" s="19">
        <f>IF($E987="","",N(K987)*H987)</f>
        <v/>
      </c>
      <c r="Q987" s="17" t="n"/>
      <c r="R987" s="17">
        <f>IF(N987="","",IF(N987&lt;0,"CONFERIR",IF(N987=0,"ACERTADO",IF(M987="","EM CONSIGNAÇÃO",IF(TODAY()&gt;M987,"ACERTO VENCIDO","EM CONSIGNAÇÃO")))))</f>
        <v/>
      </c>
      <c r="S987" s="17" t="n"/>
    </row>
    <row r="988">
      <c r="A988" s="16" t="n"/>
      <c r="B988" s="17" t="n"/>
      <c r="C988" s="17" t="n"/>
      <c r="D988" s="17" t="n"/>
      <c r="E988" s="17" t="n"/>
      <c r="F988" s="17">
        <f>IF($E988="","",IFERROR(INDEX(Produtos!$B$6:$B$305,MATCH($E988,Produtos!$A$6:$A$305,0)),"Código não cadastrado"))</f>
        <v/>
      </c>
      <c r="G988" s="18" t="n"/>
      <c r="H988" s="19">
        <f>IF($E988="","",IFERROR(INDEX(Produtos!$C$6:$C$305,MATCH($E988,Produtos!$A$6:$A$305,0)),0))</f>
        <v/>
      </c>
      <c r="I988" s="17" t="n"/>
      <c r="J988" s="17">
        <f>IF(OR($E988="",D988=""),"",IF(D988=$C$4,"5917","6917"))</f>
        <v/>
      </c>
      <c r="K988" s="18" t="n"/>
      <c r="L988" s="18" t="n"/>
      <c r="M988" s="16" t="n"/>
      <c r="N988" s="18">
        <f>IF(OR($E988="",G988=""),"",G988-N(K988)-N(L988))</f>
        <v/>
      </c>
      <c r="O988" s="19">
        <f>IF(N988="","",N988*H988)</f>
        <v/>
      </c>
      <c r="P988" s="19">
        <f>IF($E988="","",N(K988)*H988)</f>
        <v/>
      </c>
      <c r="Q988" s="17" t="n"/>
      <c r="R988" s="17">
        <f>IF(N988="","",IF(N988&lt;0,"CONFERIR",IF(N988=0,"ACERTADO",IF(M988="","EM CONSIGNAÇÃO",IF(TODAY()&gt;M988,"ACERTO VENCIDO","EM CONSIGNAÇÃO")))))</f>
        <v/>
      </c>
      <c r="S988" s="17" t="n"/>
    </row>
    <row r="989">
      <c r="A989" s="16" t="n"/>
      <c r="B989" s="17" t="n"/>
      <c r="C989" s="17" t="n"/>
      <c r="D989" s="17" t="n"/>
      <c r="E989" s="17" t="n"/>
      <c r="F989" s="17">
        <f>IF($E989="","",IFERROR(INDEX(Produtos!$B$6:$B$305,MATCH($E989,Produtos!$A$6:$A$305,0)),"Código não cadastrado"))</f>
        <v/>
      </c>
      <c r="G989" s="18" t="n"/>
      <c r="H989" s="19">
        <f>IF($E989="","",IFERROR(INDEX(Produtos!$C$6:$C$305,MATCH($E989,Produtos!$A$6:$A$305,0)),0))</f>
        <v/>
      </c>
      <c r="I989" s="17" t="n"/>
      <c r="J989" s="17">
        <f>IF(OR($E989="",D989=""),"",IF(D989=$C$4,"5917","6917"))</f>
        <v/>
      </c>
      <c r="K989" s="18" t="n"/>
      <c r="L989" s="18" t="n"/>
      <c r="M989" s="16" t="n"/>
      <c r="N989" s="18">
        <f>IF(OR($E989="",G989=""),"",G989-N(K989)-N(L989))</f>
        <v/>
      </c>
      <c r="O989" s="19">
        <f>IF(N989="","",N989*H989)</f>
        <v/>
      </c>
      <c r="P989" s="19">
        <f>IF($E989="","",N(K989)*H989)</f>
        <v/>
      </c>
      <c r="Q989" s="17" t="n"/>
      <c r="R989" s="17">
        <f>IF(N989="","",IF(N989&lt;0,"CONFERIR",IF(N989=0,"ACERTADO",IF(M989="","EM CONSIGNAÇÃO",IF(TODAY()&gt;M989,"ACERTO VENCIDO","EM CONSIGNAÇÃO")))))</f>
        <v/>
      </c>
      <c r="S989" s="17" t="n"/>
    </row>
    <row r="990">
      <c r="A990" s="16" t="n"/>
      <c r="B990" s="17" t="n"/>
      <c r="C990" s="17" t="n"/>
      <c r="D990" s="17" t="n"/>
      <c r="E990" s="17" t="n"/>
      <c r="F990" s="17">
        <f>IF($E990="","",IFERROR(INDEX(Produtos!$B$6:$B$305,MATCH($E990,Produtos!$A$6:$A$305,0)),"Código não cadastrado"))</f>
        <v/>
      </c>
      <c r="G990" s="18" t="n"/>
      <c r="H990" s="19">
        <f>IF($E990="","",IFERROR(INDEX(Produtos!$C$6:$C$305,MATCH($E990,Produtos!$A$6:$A$305,0)),0))</f>
        <v/>
      </c>
      <c r="I990" s="17" t="n"/>
      <c r="J990" s="17">
        <f>IF(OR($E990="",D990=""),"",IF(D990=$C$4,"5917","6917"))</f>
        <v/>
      </c>
      <c r="K990" s="18" t="n"/>
      <c r="L990" s="18" t="n"/>
      <c r="M990" s="16" t="n"/>
      <c r="N990" s="18">
        <f>IF(OR($E990="",G990=""),"",G990-N(K990)-N(L990))</f>
        <v/>
      </c>
      <c r="O990" s="19">
        <f>IF(N990="","",N990*H990)</f>
        <v/>
      </c>
      <c r="P990" s="19">
        <f>IF($E990="","",N(K990)*H990)</f>
        <v/>
      </c>
      <c r="Q990" s="17" t="n"/>
      <c r="R990" s="17">
        <f>IF(N990="","",IF(N990&lt;0,"CONFERIR",IF(N990=0,"ACERTADO",IF(M990="","EM CONSIGNAÇÃO",IF(TODAY()&gt;M990,"ACERTO VENCIDO","EM CONSIGNAÇÃO")))))</f>
        <v/>
      </c>
      <c r="S990" s="17" t="n"/>
    </row>
    <row r="991">
      <c r="A991" s="16" t="n"/>
      <c r="B991" s="17" t="n"/>
      <c r="C991" s="17" t="n"/>
      <c r="D991" s="17" t="n"/>
      <c r="E991" s="17" t="n"/>
      <c r="F991" s="17">
        <f>IF($E991="","",IFERROR(INDEX(Produtos!$B$6:$B$305,MATCH($E991,Produtos!$A$6:$A$305,0)),"Código não cadastrado"))</f>
        <v/>
      </c>
      <c r="G991" s="18" t="n"/>
      <c r="H991" s="19">
        <f>IF($E991="","",IFERROR(INDEX(Produtos!$C$6:$C$305,MATCH($E991,Produtos!$A$6:$A$305,0)),0))</f>
        <v/>
      </c>
      <c r="I991" s="17" t="n"/>
      <c r="J991" s="17">
        <f>IF(OR($E991="",D991=""),"",IF(D991=$C$4,"5917","6917"))</f>
        <v/>
      </c>
      <c r="K991" s="18" t="n"/>
      <c r="L991" s="18" t="n"/>
      <c r="M991" s="16" t="n"/>
      <c r="N991" s="18">
        <f>IF(OR($E991="",G991=""),"",G991-N(K991)-N(L991))</f>
        <v/>
      </c>
      <c r="O991" s="19">
        <f>IF(N991="","",N991*H991)</f>
        <v/>
      </c>
      <c r="P991" s="19">
        <f>IF($E991="","",N(K991)*H991)</f>
        <v/>
      </c>
      <c r="Q991" s="17" t="n"/>
      <c r="R991" s="17">
        <f>IF(N991="","",IF(N991&lt;0,"CONFERIR",IF(N991=0,"ACERTADO",IF(M991="","EM CONSIGNAÇÃO",IF(TODAY()&gt;M991,"ACERTO VENCIDO","EM CONSIGNAÇÃO")))))</f>
        <v/>
      </c>
      <c r="S991" s="17" t="n"/>
    </row>
    <row r="992">
      <c r="A992" s="16" t="n"/>
      <c r="B992" s="17" t="n"/>
      <c r="C992" s="17" t="n"/>
      <c r="D992" s="17" t="n"/>
      <c r="E992" s="17" t="n"/>
      <c r="F992" s="17">
        <f>IF($E992="","",IFERROR(INDEX(Produtos!$B$6:$B$305,MATCH($E992,Produtos!$A$6:$A$305,0)),"Código não cadastrado"))</f>
        <v/>
      </c>
      <c r="G992" s="18" t="n"/>
      <c r="H992" s="19">
        <f>IF($E992="","",IFERROR(INDEX(Produtos!$C$6:$C$305,MATCH($E992,Produtos!$A$6:$A$305,0)),0))</f>
        <v/>
      </c>
      <c r="I992" s="17" t="n"/>
      <c r="J992" s="17">
        <f>IF(OR($E992="",D992=""),"",IF(D992=$C$4,"5917","6917"))</f>
        <v/>
      </c>
      <c r="K992" s="18" t="n"/>
      <c r="L992" s="18" t="n"/>
      <c r="M992" s="16" t="n"/>
      <c r="N992" s="18">
        <f>IF(OR($E992="",G992=""),"",G992-N(K992)-N(L992))</f>
        <v/>
      </c>
      <c r="O992" s="19">
        <f>IF(N992="","",N992*H992)</f>
        <v/>
      </c>
      <c r="P992" s="19">
        <f>IF($E992="","",N(K992)*H992)</f>
        <v/>
      </c>
      <c r="Q992" s="17" t="n"/>
      <c r="R992" s="17">
        <f>IF(N992="","",IF(N992&lt;0,"CONFERIR",IF(N992=0,"ACERTADO",IF(M992="","EM CONSIGNAÇÃO",IF(TODAY()&gt;M992,"ACERTO VENCIDO","EM CONSIGNAÇÃO")))))</f>
        <v/>
      </c>
      <c r="S992" s="17" t="n"/>
    </row>
    <row r="993">
      <c r="A993" s="16" t="n"/>
      <c r="B993" s="17" t="n"/>
      <c r="C993" s="17" t="n"/>
      <c r="D993" s="17" t="n"/>
      <c r="E993" s="17" t="n"/>
      <c r="F993" s="17">
        <f>IF($E993="","",IFERROR(INDEX(Produtos!$B$6:$B$305,MATCH($E993,Produtos!$A$6:$A$305,0)),"Código não cadastrado"))</f>
        <v/>
      </c>
      <c r="G993" s="18" t="n"/>
      <c r="H993" s="19">
        <f>IF($E993="","",IFERROR(INDEX(Produtos!$C$6:$C$305,MATCH($E993,Produtos!$A$6:$A$305,0)),0))</f>
        <v/>
      </c>
      <c r="I993" s="17" t="n"/>
      <c r="J993" s="17">
        <f>IF(OR($E993="",D993=""),"",IF(D993=$C$4,"5917","6917"))</f>
        <v/>
      </c>
      <c r="K993" s="18" t="n"/>
      <c r="L993" s="18" t="n"/>
      <c r="M993" s="16" t="n"/>
      <c r="N993" s="18">
        <f>IF(OR($E993="",G993=""),"",G993-N(K993)-N(L993))</f>
        <v/>
      </c>
      <c r="O993" s="19">
        <f>IF(N993="","",N993*H993)</f>
        <v/>
      </c>
      <c r="P993" s="19">
        <f>IF($E993="","",N(K993)*H993)</f>
        <v/>
      </c>
      <c r="Q993" s="17" t="n"/>
      <c r="R993" s="17">
        <f>IF(N993="","",IF(N993&lt;0,"CONFERIR",IF(N993=0,"ACERTADO",IF(M993="","EM CONSIGNAÇÃO",IF(TODAY()&gt;M993,"ACERTO VENCIDO","EM CONSIGNAÇÃO")))))</f>
        <v/>
      </c>
      <c r="S993" s="17" t="n"/>
    </row>
    <row r="994">
      <c r="A994" s="16" t="n"/>
      <c r="B994" s="17" t="n"/>
      <c r="C994" s="17" t="n"/>
      <c r="D994" s="17" t="n"/>
      <c r="E994" s="17" t="n"/>
      <c r="F994" s="17">
        <f>IF($E994="","",IFERROR(INDEX(Produtos!$B$6:$B$305,MATCH($E994,Produtos!$A$6:$A$305,0)),"Código não cadastrado"))</f>
        <v/>
      </c>
      <c r="G994" s="18" t="n"/>
      <c r="H994" s="19">
        <f>IF($E994="","",IFERROR(INDEX(Produtos!$C$6:$C$305,MATCH($E994,Produtos!$A$6:$A$305,0)),0))</f>
        <v/>
      </c>
      <c r="I994" s="17" t="n"/>
      <c r="J994" s="17">
        <f>IF(OR($E994="",D994=""),"",IF(D994=$C$4,"5917","6917"))</f>
        <v/>
      </c>
      <c r="K994" s="18" t="n"/>
      <c r="L994" s="18" t="n"/>
      <c r="M994" s="16" t="n"/>
      <c r="N994" s="18">
        <f>IF(OR($E994="",G994=""),"",G994-N(K994)-N(L994))</f>
        <v/>
      </c>
      <c r="O994" s="19">
        <f>IF(N994="","",N994*H994)</f>
        <v/>
      </c>
      <c r="P994" s="19">
        <f>IF($E994="","",N(K994)*H994)</f>
        <v/>
      </c>
      <c r="Q994" s="17" t="n"/>
      <c r="R994" s="17">
        <f>IF(N994="","",IF(N994&lt;0,"CONFERIR",IF(N994=0,"ACERTADO",IF(M994="","EM CONSIGNAÇÃO",IF(TODAY()&gt;M994,"ACERTO VENCIDO","EM CONSIGNAÇÃO")))))</f>
        <v/>
      </c>
      <c r="S994" s="17" t="n"/>
    </row>
    <row r="995">
      <c r="A995" s="16" t="n"/>
      <c r="B995" s="17" t="n"/>
      <c r="C995" s="17" t="n"/>
      <c r="D995" s="17" t="n"/>
      <c r="E995" s="17" t="n"/>
      <c r="F995" s="17">
        <f>IF($E995="","",IFERROR(INDEX(Produtos!$B$6:$B$305,MATCH($E995,Produtos!$A$6:$A$305,0)),"Código não cadastrado"))</f>
        <v/>
      </c>
      <c r="G995" s="18" t="n"/>
      <c r="H995" s="19">
        <f>IF($E995="","",IFERROR(INDEX(Produtos!$C$6:$C$305,MATCH($E995,Produtos!$A$6:$A$305,0)),0))</f>
        <v/>
      </c>
      <c r="I995" s="17" t="n"/>
      <c r="J995" s="17">
        <f>IF(OR($E995="",D995=""),"",IF(D995=$C$4,"5917","6917"))</f>
        <v/>
      </c>
      <c r="K995" s="18" t="n"/>
      <c r="L995" s="18" t="n"/>
      <c r="M995" s="16" t="n"/>
      <c r="N995" s="18">
        <f>IF(OR($E995="",G995=""),"",G995-N(K995)-N(L995))</f>
        <v/>
      </c>
      <c r="O995" s="19">
        <f>IF(N995="","",N995*H995)</f>
        <v/>
      </c>
      <c r="P995" s="19">
        <f>IF($E995="","",N(K995)*H995)</f>
        <v/>
      </c>
      <c r="Q995" s="17" t="n"/>
      <c r="R995" s="17">
        <f>IF(N995="","",IF(N995&lt;0,"CONFERIR",IF(N995=0,"ACERTADO",IF(M995="","EM CONSIGNAÇÃO",IF(TODAY()&gt;M995,"ACERTO VENCIDO","EM CONSIGNAÇÃO")))))</f>
        <v/>
      </c>
      <c r="S995" s="17" t="n"/>
    </row>
    <row r="996">
      <c r="A996" s="16" t="n"/>
      <c r="B996" s="17" t="n"/>
      <c r="C996" s="17" t="n"/>
      <c r="D996" s="17" t="n"/>
      <c r="E996" s="17" t="n"/>
      <c r="F996" s="17">
        <f>IF($E996="","",IFERROR(INDEX(Produtos!$B$6:$B$305,MATCH($E996,Produtos!$A$6:$A$305,0)),"Código não cadastrado"))</f>
        <v/>
      </c>
      <c r="G996" s="18" t="n"/>
      <c r="H996" s="19">
        <f>IF($E996="","",IFERROR(INDEX(Produtos!$C$6:$C$305,MATCH($E996,Produtos!$A$6:$A$305,0)),0))</f>
        <v/>
      </c>
      <c r="I996" s="17" t="n"/>
      <c r="J996" s="17">
        <f>IF(OR($E996="",D996=""),"",IF(D996=$C$4,"5917","6917"))</f>
        <v/>
      </c>
      <c r="K996" s="18" t="n"/>
      <c r="L996" s="18" t="n"/>
      <c r="M996" s="16" t="n"/>
      <c r="N996" s="18">
        <f>IF(OR($E996="",G996=""),"",G996-N(K996)-N(L996))</f>
        <v/>
      </c>
      <c r="O996" s="19">
        <f>IF(N996="","",N996*H996)</f>
        <v/>
      </c>
      <c r="P996" s="19">
        <f>IF($E996="","",N(K996)*H996)</f>
        <v/>
      </c>
      <c r="Q996" s="17" t="n"/>
      <c r="R996" s="17">
        <f>IF(N996="","",IF(N996&lt;0,"CONFERIR",IF(N996=0,"ACERTADO",IF(M996="","EM CONSIGNAÇÃO",IF(TODAY()&gt;M996,"ACERTO VENCIDO","EM CONSIGNAÇÃO")))))</f>
        <v/>
      </c>
      <c r="S996" s="17" t="n"/>
    </row>
    <row r="997">
      <c r="A997" s="16" t="n"/>
      <c r="B997" s="17" t="n"/>
      <c r="C997" s="17" t="n"/>
      <c r="D997" s="17" t="n"/>
      <c r="E997" s="17" t="n"/>
      <c r="F997" s="17">
        <f>IF($E997="","",IFERROR(INDEX(Produtos!$B$6:$B$305,MATCH($E997,Produtos!$A$6:$A$305,0)),"Código não cadastrado"))</f>
        <v/>
      </c>
      <c r="G997" s="18" t="n"/>
      <c r="H997" s="19">
        <f>IF($E997="","",IFERROR(INDEX(Produtos!$C$6:$C$305,MATCH($E997,Produtos!$A$6:$A$305,0)),0))</f>
        <v/>
      </c>
      <c r="I997" s="17" t="n"/>
      <c r="J997" s="17">
        <f>IF(OR($E997="",D997=""),"",IF(D997=$C$4,"5917","6917"))</f>
        <v/>
      </c>
      <c r="K997" s="18" t="n"/>
      <c r="L997" s="18" t="n"/>
      <c r="M997" s="16" t="n"/>
      <c r="N997" s="18">
        <f>IF(OR($E997="",G997=""),"",G997-N(K997)-N(L997))</f>
        <v/>
      </c>
      <c r="O997" s="19">
        <f>IF(N997="","",N997*H997)</f>
        <v/>
      </c>
      <c r="P997" s="19">
        <f>IF($E997="","",N(K997)*H997)</f>
        <v/>
      </c>
      <c r="Q997" s="17" t="n"/>
      <c r="R997" s="17">
        <f>IF(N997="","",IF(N997&lt;0,"CONFERIR",IF(N997=0,"ACERTADO",IF(M997="","EM CONSIGNAÇÃO",IF(TODAY()&gt;M997,"ACERTO VENCIDO","EM CONSIGNAÇÃO")))))</f>
        <v/>
      </c>
      <c r="S997" s="17" t="n"/>
    </row>
    <row r="998">
      <c r="A998" s="16" t="n"/>
      <c r="B998" s="17" t="n"/>
      <c r="C998" s="17" t="n"/>
      <c r="D998" s="17" t="n"/>
      <c r="E998" s="17" t="n"/>
      <c r="F998" s="17">
        <f>IF($E998="","",IFERROR(INDEX(Produtos!$B$6:$B$305,MATCH($E998,Produtos!$A$6:$A$305,0)),"Código não cadastrado"))</f>
        <v/>
      </c>
      <c r="G998" s="18" t="n"/>
      <c r="H998" s="19">
        <f>IF($E998="","",IFERROR(INDEX(Produtos!$C$6:$C$305,MATCH($E998,Produtos!$A$6:$A$305,0)),0))</f>
        <v/>
      </c>
      <c r="I998" s="17" t="n"/>
      <c r="J998" s="17">
        <f>IF(OR($E998="",D998=""),"",IF(D998=$C$4,"5917","6917"))</f>
        <v/>
      </c>
      <c r="K998" s="18" t="n"/>
      <c r="L998" s="18" t="n"/>
      <c r="M998" s="16" t="n"/>
      <c r="N998" s="18">
        <f>IF(OR($E998="",G998=""),"",G998-N(K998)-N(L998))</f>
        <v/>
      </c>
      <c r="O998" s="19">
        <f>IF(N998="","",N998*H998)</f>
        <v/>
      </c>
      <c r="P998" s="19">
        <f>IF($E998="","",N(K998)*H998)</f>
        <v/>
      </c>
      <c r="Q998" s="17" t="n"/>
      <c r="R998" s="17">
        <f>IF(N998="","",IF(N998&lt;0,"CONFERIR",IF(N998=0,"ACERTADO",IF(M998="","EM CONSIGNAÇÃO",IF(TODAY()&gt;M998,"ACERTO VENCIDO","EM CONSIGNAÇÃO")))))</f>
        <v/>
      </c>
      <c r="S998" s="17" t="n"/>
    </row>
    <row r="999">
      <c r="A999" s="16" t="n"/>
      <c r="B999" s="17" t="n"/>
      <c r="C999" s="17" t="n"/>
      <c r="D999" s="17" t="n"/>
      <c r="E999" s="17" t="n"/>
      <c r="F999" s="17">
        <f>IF($E999="","",IFERROR(INDEX(Produtos!$B$6:$B$305,MATCH($E999,Produtos!$A$6:$A$305,0)),"Código não cadastrado"))</f>
        <v/>
      </c>
      <c r="G999" s="18" t="n"/>
      <c r="H999" s="19">
        <f>IF($E999="","",IFERROR(INDEX(Produtos!$C$6:$C$305,MATCH($E999,Produtos!$A$6:$A$305,0)),0))</f>
        <v/>
      </c>
      <c r="I999" s="17" t="n"/>
      <c r="J999" s="17">
        <f>IF(OR($E999="",D999=""),"",IF(D999=$C$4,"5917","6917"))</f>
        <v/>
      </c>
      <c r="K999" s="18" t="n"/>
      <c r="L999" s="18" t="n"/>
      <c r="M999" s="16" t="n"/>
      <c r="N999" s="18">
        <f>IF(OR($E999="",G999=""),"",G999-N(K999)-N(L999))</f>
        <v/>
      </c>
      <c r="O999" s="19">
        <f>IF(N999="","",N999*H999)</f>
        <v/>
      </c>
      <c r="P999" s="19">
        <f>IF($E999="","",N(K999)*H999)</f>
        <v/>
      </c>
      <c r="Q999" s="17" t="n"/>
      <c r="R999" s="17">
        <f>IF(N999="","",IF(N999&lt;0,"CONFERIR",IF(N999=0,"ACERTADO",IF(M999="","EM CONSIGNAÇÃO",IF(TODAY()&gt;M999,"ACERTO VENCIDO","EM CONSIGNAÇÃO")))))</f>
        <v/>
      </c>
      <c r="S999" s="17" t="n"/>
    </row>
    <row r="1000">
      <c r="A1000" s="16" t="n"/>
      <c r="B1000" s="17" t="n"/>
      <c r="C1000" s="17" t="n"/>
      <c r="D1000" s="17" t="n"/>
      <c r="E1000" s="17" t="n"/>
      <c r="F1000" s="17">
        <f>IF($E1000="","",IFERROR(INDEX(Produtos!$B$6:$B$305,MATCH($E1000,Produtos!$A$6:$A$305,0)),"Código não cadastrado"))</f>
        <v/>
      </c>
      <c r="G1000" s="18" t="n"/>
      <c r="H1000" s="19">
        <f>IF($E1000="","",IFERROR(INDEX(Produtos!$C$6:$C$305,MATCH($E1000,Produtos!$A$6:$A$305,0)),0))</f>
        <v/>
      </c>
      <c r="I1000" s="17" t="n"/>
      <c r="J1000" s="17">
        <f>IF(OR($E1000="",D1000=""),"",IF(D1000=$C$4,"5917","6917"))</f>
        <v/>
      </c>
      <c r="K1000" s="18" t="n"/>
      <c r="L1000" s="18" t="n"/>
      <c r="M1000" s="16" t="n"/>
      <c r="N1000" s="18">
        <f>IF(OR($E1000="",G1000=""),"",G1000-N(K1000)-N(L1000))</f>
        <v/>
      </c>
      <c r="O1000" s="19">
        <f>IF(N1000="","",N1000*H1000)</f>
        <v/>
      </c>
      <c r="P1000" s="19">
        <f>IF($E1000="","",N(K1000)*H1000)</f>
        <v/>
      </c>
      <c r="Q1000" s="17" t="n"/>
      <c r="R1000" s="17">
        <f>IF(N1000="","",IF(N1000&lt;0,"CONFERIR",IF(N1000=0,"ACERTADO",IF(M1000="","EM CONSIGNAÇÃO",IF(TODAY()&gt;M1000,"ACERTO VENCIDO","EM CONSIGNAÇÃO")))))</f>
        <v/>
      </c>
      <c r="S1000" s="17" t="n"/>
    </row>
    <row r="1001">
      <c r="A1001" s="16" t="n"/>
      <c r="B1001" s="17" t="n"/>
      <c r="C1001" s="17" t="n"/>
      <c r="D1001" s="17" t="n"/>
      <c r="E1001" s="17" t="n"/>
      <c r="F1001" s="17">
        <f>IF($E1001="","",IFERROR(INDEX(Produtos!$B$6:$B$305,MATCH($E1001,Produtos!$A$6:$A$305,0)),"Código não cadastrado"))</f>
        <v/>
      </c>
      <c r="G1001" s="18" t="n"/>
      <c r="H1001" s="19">
        <f>IF($E1001="","",IFERROR(INDEX(Produtos!$C$6:$C$305,MATCH($E1001,Produtos!$A$6:$A$305,0)),0))</f>
        <v/>
      </c>
      <c r="I1001" s="17" t="n"/>
      <c r="J1001" s="17">
        <f>IF(OR($E1001="",D1001=""),"",IF(D1001=$C$4,"5917","6917"))</f>
        <v/>
      </c>
      <c r="K1001" s="18" t="n"/>
      <c r="L1001" s="18" t="n"/>
      <c r="M1001" s="16" t="n"/>
      <c r="N1001" s="18">
        <f>IF(OR($E1001="",G1001=""),"",G1001-N(K1001)-N(L1001))</f>
        <v/>
      </c>
      <c r="O1001" s="19">
        <f>IF(N1001="","",N1001*H1001)</f>
        <v/>
      </c>
      <c r="P1001" s="19">
        <f>IF($E1001="","",N(K1001)*H1001)</f>
        <v/>
      </c>
      <c r="Q1001" s="17" t="n"/>
      <c r="R1001" s="17">
        <f>IF(N1001="","",IF(N1001&lt;0,"CONFERIR",IF(N1001=0,"ACERTADO",IF(M1001="","EM CONSIGNAÇÃO",IF(TODAY()&gt;M1001,"ACERTO VENCIDO","EM CONSIGNAÇÃO")))))</f>
        <v/>
      </c>
      <c r="S1001" s="17" t="n"/>
    </row>
    <row r="1002">
      <c r="A1002" s="16" t="n"/>
      <c r="B1002" s="17" t="n"/>
      <c r="C1002" s="17" t="n"/>
      <c r="D1002" s="17" t="n"/>
      <c r="E1002" s="17" t="n"/>
      <c r="F1002" s="17">
        <f>IF($E1002="","",IFERROR(INDEX(Produtos!$B$6:$B$305,MATCH($E1002,Produtos!$A$6:$A$305,0)),"Código não cadastrado"))</f>
        <v/>
      </c>
      <c r="G1002" s="18" t="n"/>
      <c r="H1002" s="19">
        <f>IF($E1002="","",IFERROR(INDEX(Produtos!$C$6:$C$305,MATCH($E1002,Produtos!$A$6:$A$305,0)),0))</f>
        <v/>
      </c>
      <c r="I1002" s="17" t="n"/>
      <c r="J1002" s="17">
        <f>IF(OR($E1002="",D1002=""),"",IF(D1002=$C$4,"5917","6917"))</f>
        <v/>
      </c>
      <c r="K1002" s="18" t="n"/>
      <c r="L1002" s="18" t="n"/>
      <c r="M1002" s="16" t="n"/>
      <c r="N1002" s="18">
        <f>IF(OR($E1002="",G1002=""),"",G1002-N(K1002)-N(L1002))</f>
        <v/>
      </c>
      <c r="O1002" s="19">
        <f>IF(N1002="","",N1002*H1002)</f>
        <v/>
      </c>
      <c r="P1002" s="19">
        <f>IF($E1002="","",N(K1002)*H1002)</f>
        <v/>
      </c>
      <c r="Q1002" s="17" t="n"/>
      <c r="R1002" s="17">
        <f>IF(N1002="","",IF(N1002&lt;0,"CONFERIR",IF(N1002=0,"ACERTADO",IF(M1002="","EM CONSIGNAÇÃO",IF(TODAY()&gt;M1002,"ACERTO VENCIDO","EM CONSIGNAÇÃO")))))</f>
        <v/>
      </c>
      <c r="S1002" s="17" t="n"/>
    </row>
    <row r="1003">
      <c r="A1003" s="16" t="n"/>
      <c r="B1003" s="17" t="n"/>
      <c r="C1003" s="17" t="n"/>
      <c r="D1003" s="17" t="n"/>
      <c r="E1003" s="17" t="n"/>
      <c r="F1003" s="17">
        <f>IF($E1003="","",IFERROR(INDEX(Produtos!$B$6:$B$305,MATCH($E1003,Produtos!$A$6:$A$305,0)),"Código não cadastrado"))</f>
        <v/>
      </c>
      <c r="G1003" s="18" t="n"/>
      <c r="H1003" s="19">
        <f>IF($E1003="","",IFERROR(INDEX(Produtos!$C$6:$C$305,MATCH($E1003,Produtos!$A$6:$A$305,0)),0))</f>
        <v/>
      </c>
      <c r="I1003" s="17" t="n"/>
      <c r="J1003" s="17">
        <f>IF(OR($E1003="",D1003=""),"",IF(D1003=$C$4,"5917","6917"))</f>
        <v/>
      </c>
      <c r="K1003" s="18" t="n"/>
      <c r="L1003" s="18" t="n"/>
      <c r="M1003" s="16" t="n"/>
      <c r="N1003" s="18">
        <f>IF(OR($E1003="",G1003=""),"",G1003-N(K1003)-N(L1003))</f>
        <v/>
      </c>
      <c r="O1003" s="19">
        <f>IF(N1003="","",N1003*H1003)</f>
        <v/>
      </c>
      <c r="P1003" s="19">
        <f>IF($E1003="","",N(K1003)*H1003)</f>
        <v/>
      </c>
      <c r="Q1003" s="17" t="n"/>
      <c r="R1003" s="17">
        <f>IF(N1003="","",IF(N1003&lt;0,"CONFERIR",IF(N1003=0,"ACERTADO",IF(M1003="","EM CONSIGNAÇÃO",IF(TODAY()&gt;M1003,"ACERTO VENCIDO","EM CONSIGNAÇÃO")))))</f>
        <v/>
      </c>
      <c r="S1003" s="17" t="n"/>
    </row>
    <row r="1004">
      <c r="A1004" s="16" t="n"/>
      <c r="B1004" s="17" t="n"/>
      <c r="C1004" s="17" t="n"/>
      <c r="D1004" s="17" t="n"/>
      <c r="E1004" s="17" t="n"/>
      <c r="F1004" s="17">
        <f>IF($E1004="","",IFERROR(INDEX(Produtos!$B$6:$B$305,MATCH($E1004,Produtos!$A$6:$A$305,0)),"Código não cadastrado"))</f>
        <v/>
      </c>
      <c r="G1004" s="18" t="n"/>
      <c r="H1004" s="19">
        <f>IF($E1004="","",IFERROR(INDEX(Produtos!$C$6:$C$305,MATCH($E1004,Produtos!$A$6:$A$305,0)),0))</f>
        <v/>
      </c>
      <c r="I1004" s="17" t="n"/>
      <c r="J1004" s="17">
        <f>IF(OR($E1004="",D1004=""),"",IF(D1004=$C$4,"5917","6917"))</f>
        <v/>
      </c>
      <c r="K1004" s="18" t="n"/>
      <c r="L1004" s="18" t="n"/>
      <c r="M1004" s="16" t="n"/>
      <c r="N1004" s="18">
        <f>IF(OR($E1004="",G1004=""),"",G1004-N(K1004)-N(L1004))</f>
        <v/>
      </c>
      <c r="O1004" s="19">
        <f>IF(N1004="","",N1004*H1004)</f>
        <v/>
      </c>
      <c r="P1004" s="19">
        <f>IF($E1004="","",N(K1004)*H1004)</f>
        <v/>
      </c>
      <c r="Q1004" s="17" t="n"/>
      <c r="R1004" s="17">
        <f>IF(N1004="","",IF(N1004&lt;0,"CONFERIR",IF(N1004=0,"ACERTADO",IF(M1004="","EM CONSIGNAÇÃO",IF(TODAY()&gt;M1004,"ACERTO VENCIDO","EM CONSIGNAÇÃO")))))</f>
        <v/>
      </c>
      <c r="S1004" s="17" t="n"/>
    </row>
    <row r="1005">
      <c r="A1005" s="16" t="n"/>
      <c r="B1005" s="17" t="n"/>
      <c r="C1005" s="17" t="n"/>
      <c r="D1005" s="17" t="n"/>
      <c r="E1005" s="17" t="n"/>
      <c r="F1005" s="17">
        <f>IF($E1005="","",IFERROR(INDEX(Produtos!$B$6:$B$305,MATCH($E1005,Produtos!$A$6:$A$305,0)),"Código não cadastrado"))</f>
        <v/>
      </c>
      <c r="G1005" s="18" t="n"/>
      <c r="H1005" s="19">
        <f>IF($E1005="","",IFERROR(INDEX(Produtos!$C$6:$C$305,MATCH($E1005,Produtos!$A$6:$A$305,0)),0))</f>
        <v/>
      </c>
      <c r="I1005" s="17" t="n"/>
      <c r="J1005" s="17">
        <f>IF(OR($E1005="",D1005=""),"",IF(D1005=$C$4,"5917","6917"))</f>
        <v/>
      </c>
      <c r="K1005" s="18" t="n"/>
      <c r="L1005" s="18" t="n"/>
      <c r="M1005" s="16" t="n"/>
      <c r="N1005" s="18">
        <f>IF(OR($E1005="",G1005=""),"",G1005-N(K1005)-N(L1005))</f>
        <v/>
      </c>
      <c r="O1005" s="19">
        <f>IF(N1005="","",N1005*H1005)</f>
        <v/>
      </c>
      <c r="P1005" s="19">
        <f>IF($E1005="","",N(K1005)*H1005)</f>
        <v/>
      </c>
      <c r="Q1005" s="17" t="n"/>
      <c r="R1005" s="17">
        <f>IF(N1005="","",IF(N1005&lt;0,"CONFERIR",IF(N1005=0,"ACERTADO",IF(M1005="","EM CONSIGNAÇÃO",IF(TODAY()&gt;M1005,"ACERTO VENCIDO","EM CONSIGNAÇÃO")))))</f>
        <v/>
      </c>
      <c r="S1005" s="17" t="n"/>
    </row>
    <row r="1006">
      <c r="A1006" s="16" t="n"/>
      <c r="B1006" s="17" t="n"/>
      <c r="C1006" s="17" t="n"/>
      <c r="D1006" s="17" t="n"/>
      <c r="E1006" s="17" t="n"/>
      <c r="F1006" s="17">
        <f>IF($E1006="","",IFERROR(INDEX(Produtos!$B$6:$B$305,MATCH($E1006,Produtos!$A$6:$A$305,0)),"Código não cadastrado"))</f>
        <v/>
      </c>
      <c r="G1006" s="18" t="n"/>
      <c r="H1006" s="19">
        <f>IF($E1006="","",IFERROR(INDEX(Produtos!$C$6:$C$305,MATCH($E1006,Produtos!$A$6:$A$305,0)),0))</f>
        <v/>
      </c>
      <c r="I1006" s="17" t="n"/>
      <c r="J1006" s="17">
        <f>IF(OR($E1006="",D1006=""),"",IF(D1006=$C$4,"5917","6917"))</f>
        <v/>
      </c>
      <c r="K1006" s="18" t="n"/>
      <c r="L1006" s="18" t="n"/>
      <c r="M1006" s="16" t="n"/>
      <c r="N1006" s="18">
        <f>IF(OR($E1006="",G1006=""),"",G1006-N(K1006)-N(L1006))</f>
        <v/>
      </c>
      <c r="O1006" s="19">
        <f>IF(N1006="","",N1006*H1006)</f>
        <v/>
      </c>
      <c r="P1006" s="19">
        <f>IF($E1006="","",N(K1006)*H1006)</f>
        <v/>
      </c>
      <c r="Q1006" s="17" t="n"/>
      <c r="R1006" s="17">
        <f>IF(N1006="","",IF(N1006&lt;0,"CONFERIR",IF(N1006=0,"ACERTADO",IF(M1006="","EM CONSIGNAÇÃO",IF(TODAY()&gt;M1006,"ACERTO VENCIDO","EM CONSIGNAÇÃO")))))</f>
        <v/>
      </c>
      <c r="S1006" s="17" t="n"/>
    </row>
    <row r="1007">
      <c r="A1007" s="16" t="n"/>
      <c r="B1007" s="17" t="n"/>
      <c r="C1007" s="17" t="n"/>
      <c r="D1007" s="17" t="n"/>
      <c r="E1007" s="17" t="n"/>
      <c r="F1007" s="17">
        <f>IF($E1007="","",IFERROR(INDEX(Produtos!$B$6:$B$305,MATCH($E1007,Produtos!$A$6:$A$305,0)),"Código não cadastrado"))</f>
        <v/>
      </c>
      <c r="G1007" s="18" t="n"/>
      <c r="H1007" s="19">
        <f>IF($E1007="","",IFERROR(INDEX(Produtos!$C$6:$C$305,MATCH($E1007,Produtos!$A$6:$A$305,0)),0))</f>
        <v/>
      </c>
      <c r="I1007" s="17" t="n"/>
      <c r="J1007" s="17">
        <f>IF(OR($E1007="",D1007=""),"",IF(D1007=$C$4,"5917","6917"))</f>
        <v/>
      </c>
      <c r="K1007" s="18" t="n"/>
      <c r="L1007" s="18" t="n"/>
      <c r="M1007" s="16" t="n"/>
      <c r="N1007" s="18">
        <f>IF(OR($E1007="",G1007=""),"",G1007-N(K1007)-N(L1007))</f>
        <v/>
      </c>
      <c r="O1007" s="19">
        <f>IF(N1007="","",N1007*H1007)</f>
        <v/>
      </c>
      <c r="P1007" s="19">
        <f>IF($E1007="","",N(K1007)*H1007)</f>
        <v/>
      </c>
      <c r="Q1007" s="17" t="n"/>
      <c r="R1007" s="17">
        <f>IF(N1007="","",IF(N1007&lt;0,"CONFERIR",IF(N1007=0,"ACERTADO",IF(M1007="","EM CONSIGNAÇÃO",IF(TODAY()&gt;M1007,"ACERTO VENCIDO","EM CONSIGNAÇÃO")))))</f>
        <v/>
      </c>
      <c r="S1007" s="17" t="n"/>
    </row>
    <row r="1008">
      <c r="A1008" s="16" t="n"/>
      <c r="B1008" s="17" t="n"/>
      <c r="C1008" s="17" t="n"/>
      <c r="D1008" s="17" t="n"/>
      <c r="E1008" s="17" t="n"/>
      <c r="F1008" s="17">
        <f>IF($E1008="","",IFERROR(INDEX(Produtos!$B$6:$B$305,MATCH($E1008,Produtos!$A$6:$A$305,0)),"Código não cadastrado"))</f>
        <v/>
      </c>
      <c r="G1008" s="18" t="n"/>
      <c r="H1008" s="19">
        <f>IF($E1008="","",IFERROR(INDEX(Produtos!$C$6:$C$305,MATCH($E1008,Produtos!$A$6:$A$305,0)),0))</f>
        <v/>
      </c>
      <c r="I1008" s="17" t="n"/>
      <c r="J1008" s="17">
        <f>IF(OR($E1008="",D1008=""),"",IF(D1008=$C$4,"5917","6917"))</f>
        <v/>
      </c>
      <c r="K1008" s="18" t="n"/>
      <c r="L1008" s="18" t="n"/>
      <c r="M1008" s="16" t="n"/>
      <c r="N1008" s="18">
        <f>IF(OR($E1008="",G1008=""),"",G1008-N(K1008)-N(L1008))</f>
        <v/>
      </c>
      <c r="O1008" s="19">
        <f>IF(N1008="","",N1008*H1008)</f>
        <v/>
      </c>
      <c r="P1008" s="19">
        <f>IF($E1008="","",N(K1008)*H1008)</f>
        <v/>
      </c>
      <c r="Q1008" s="17" t="n"/>
      <c r="R1008" s="17">
        <f>IF(N1008="","",IF(N1008&lt;0,"CONFERIR",IF(N1008=0,"ACERTADO",IF(M1008="","EM CONSIGNAÇÃO",IF(TODAY()&gt;M1008,"ACERTO VENCIDO","EM CONSIGNAÇÃO")))))</f>
        <v/>
      </c>
      <c r="S1008" s="17" t="n"/>
    </row>
    <row r="1009">
      <c r="A1009" s="16" t="n"/>
      <c r="B1009" s="17" t="n"/>
      <c r="C1009" s="17" t="n"/>
      <c r="D1009" s="17" t="n"/>
      <c r="E1009" s="17" t="n"/>
      <c r="F1009" s="17">
        <f>IF($E1009="","",IFERROR(INDEX(Produtos!$B$6:$B$305,MATCH($E1009,Produtos!$A$6:$A$305,0)),"Código não cadastrado"))</f>
        <v/>
      </c>
      <c r="G1009" s="18" t="n"/>
      <c r="H1009" s="19">
        <f>IF($E1009="","",IFERROR(INDEX(Produtos!$C$6:$C$305,MATCH($E1009,Produtos!$A$6:$A$305,0)),0))</f>
        <v/>
      </c>
      <c r="I1009" s="17" t="n"/>
      <c r="J1009" s="17">
        <f>IF(OR($E1009="",D1009=""),"",IF(D1009=$C$4,"5917","6917"))</f>
        <v/>
      </c>
      <c r="K1009" s="18" t="n"/>
      <c r="L1009" s="18" t="n"/>
      <c r="M1009" s="16" t="n"/>
      <c r="N1009" s="18">
        <f>IF(OR($E1009="",G1009=""),"",G1009-N(K1009)-N(L1009))</f>
        <v/>
      </c>
      <c r="O1009" s="19">
        <f>IF(N1009="","",N1009*H1009)</f>
        <v/>
      </c>
      <c r="P1009" s="19">
        <f>IF($E1009="","",N(K1009)*H1009)</f>
        <v/>
      </c>
      <c r="Q1009" s="17" t="n"/>
      <c r="R1009" s="17">
        <f>IF(N1009="","",IF(N1009&lt;0,"CONFERIR",IF(N1009=0,"ACERTADO",IF(M1009="","EM CONSIGNAÇÃO",IF(TODAY()&gt;M1009,"ACERTO VENCIDO","EM CONSIGNAÇÃO")))))</f>
        <v/>
      </c>
      <c r="S1009" s="17" t="n"/>
    </row>
    <row r="1010">
      <c r="A1010" s="16" t="n"/>
      <c r="B1010" s="17" t="n"/>
      <c r="C1010" s="17" t="n"/>
      <c r="D1010" s="17" t="n"/>
      <c r="E1010" s="17" t="n"/>
      <c r="F1010" s="17">
        <f>IF($E1010="","",IFERROR(INDEX(Produtos!$B$6:$B$305,MATCH($E1010,Produtos!$A$6:$A$305,0)),"Código não cadastrado"))</f>
        <v/>
      </c>
      <c r="G1010" s="18" t="n"/>
      <c r="H1010" s="19">
        <f>IF($E1010="","",IFERROR(INDEX(Produtos!$C$6:$C$305,MATCH($E1010,Produtos!$A$6:$A$305,0)),0))</f>
        <v/>
      </c>
      <c r="I1010" s="17" t="n"/>
      <c r="J1010" s="17">
        <f>IF(OR($E1010="",D1010=""),"",IF(D1010=$C$4,"5917","6917"))</f>
        <v/>
      </c>
      <c r="K1010" s="18" t="n"/>
      <c r="L1010" s="18" t="n"/>
      <c r="M1010" s="16" t="n"/>
      <c r="N1010" s="18">
        <f>IF(OR($E1010="",G1010=""),"",G1010-N(K1010)-N(L1010))</f>
        <v/>
      </c>
      <c r="O1010" s="19">
        <f>IF(N1010="","",N1010*H1010)</f>
        <v/>
      </c>
      <c r="P1010" s="19">
        <f>IF($E1010="","",N(K1010)*H1010)</f>
        <v/>
      </c>
      <c r="Q1010" s="17" t="n"/>
      <c r="R1010" s="17">
        <f>IF(N1010="","",IF(N1010&lt;0,"CONFERIR",IF(N1010=0,"ACERTADO",IF(M1010="","EM CONSIGNAÇÃO",IF(TODAY()&gt;M1010,"ACERTO VENCIDO","EM CONSIGNAÇÃO")))))</f>
        <v/>
      </c>
      <c r="S1010" s="17" t="n"/>
    </row>
    <row r="1011">
      <c r="A1011" s="16" t="n"/>
      <c r="B1011" s="17" t="n"/>
      <c r="C1011" s="17" t="n"/>
      <c r="D1011" s="17" t="n"/>
      <c r="E1011" s="17" t="n"/>
      <c r="F1011" s="17">
        <f>IF($E1011="","",IFERROR(INDEX(Produtos!$B$6:$B$305,MATCH($E1011,Produtos!$A$6:$A$305,0)),"Código não cadastrado"))</f>
        <v/>
      </c>
      <c r="G1011" s="18" t="n"/>
      <c r="H1011" s="19">
        <f>IF($E1011="","",IFERROR(INDEX(Produtos!$C$6:$C$305,MATCH($E1011,Produtos!$A$6:$A$305,0)),0))</f>
        <v/>
      </c>
      <c r="I1011" s="17" t="n"/>
      <c r="J1011" s="17">
        <f>IF(OR($E1011="",D1011=""),"",IF(D1011=$C$4,"5917","6917"))</f>
        <v/>
      </c>
      <c r="K1011" s="18" t="n"/>
      <c r="L1011" s="18" t="n"/>
      <c r="M1011" s="16" t="n"/>
      <c r="N1011" s="18">
        <f>IF(OR($E1011="",G1011=""),"",G1011-N(K1011)-N(L1011))</f>
        <v/>
      </c>
      <c r="O1011" s="19">
        <f>IF(N1011="","",N1011*H1011)</f>
        <v/>
      </c>
      <c r="P1011" s="19">
        <f>IF($E1011="","",N(K1011)*H1011)</f>
        <v/>
      </c>
      <c r="Q1011" s="17" t="n"/>
      <c r="R1011" s="17">
        <f>IF(N1011="","",IF(N1011&lt;0,"CONFERIR",IF(N1011=0,"ACERTADO",IF(M1011="","EM CONSIGNAÇÃO",IF(TODAY()&gt;M1011,"ACERTO VENCIDO","EM CONSIGNAÇÃO")))))</f>
        <v/>
      </c>
      <c r="S1011" s="17" t="n"/>
    </row>
    <row r="1012">
      <c r="A1012" s="16" t="n"/>
      <c r="B1012" s="17" t="n"/>
      <c r="C1012" s="17" t="n"/>
      <c r="D1012" s="17" t="n"/>
      <c r="E1012" s="17" t="n"/>
      <c r="F1012" s="17">
        <f>IF($E1012="","",IFERROR(INDEX(Produtos!$B$6:$B$305,MATCH($E1012,Produtos!$A$6:$A$305,0)),"Código não cadastrado"))</f>
        <v/>
      </c>
      <c r="G1012" s="18" t="n"/>
      <c r="H1012" s="19">
        <f>IF($E1012="","",IFERROR(INDEX(Produtos!$C$6:$C$305,MATCH($E1012,Produtos!$A$6:$A$305,0)),0))</f>
        <v/>
      </c>
      <c r="I1012" s="17" t="n"/>
      <c r="J1012" s="17">
        <f>IF(OR($E1012="",D1012=""),"",IF(D1012=$C$4,"5917","6917"))</f>
        <v/>
      </c>
      <c r="K1012" s="18" t="n"/>
      <c r="L1012" s="18" t="n"/>
      <c r="M1012" s="16" t="n"/>
      <c r="N1012" s="18">
        <f>IF(OR($E1012="",G1012=""),"",G1012-N(K1012)-N(L1012))</f>
        <v/>
      </c>
      <c r="O1012" s="19">
        <f>IF(N1012="","",N1012*H1012)</f>
        <v/>
      </c>
      <c r="P1012" s="19">
        <f>IF($E1012="","",N(K1012)*H1012)</f>
        <v/>
      </c>
      <c r="Q1012" s="17" t="n"/>
      <c r="R1012" s="17">
        <f>IF(N1012="","",IF(N1012&lt;0,"CONFERIR",IF(N1012=0,"ACERTADO",IF(M1012="","EM CONSIGNAÇÃO",IF(TODAY()&gt;M1012,"ACERTO VENCIDO","EM CONSIGNAÇÃO")))))</f>
        <v/>
      </c>
      <c r="S1012" s="17" t="n"/>
    </row>
    <row r="1013">
      <c r="A1013" s="16" t="n"/>
      <c r="B1013" s="17" t="n"/>
      <c r="C1013" s="17" t="n"/>
      <c r="D1013" s="17" t="n"/>
      <c r="E1013" s="17" t="n"/>
      <c r="F1013" s="17">
        <f>IF($E1013="","",IFERROR(INDEX(Produtos!$B$6:$B$305,MATCH($E1013,Produtos!$A$6:$A$305,0)),"Código não cadastrado"))</f>
        <v/>
      </c>
      <c r="G1013" s="18" t="n"/>
      <c r="H1013" s="19">
        <f>IF($E1013="","",IFERROR(INDEX(Produtos!$C$6:$C$305,MATCH($E1013,Produtos!$A$6:$A$305,0)),0))</f>
        <v/>
      </c>
      <c r="I1013" s="17" t="n"/>
      <c r="J1013" s="17">
        <f>IF(OR($E1013="",D1013=""),"",IF(D1013=$C$4,"5917","6917"))</f>
        <v/>
      </c>
      <c r="K1013" s="18" t="n"/>
      <c r="L1013" s="18" t="n"/>
      <c r="M1013" s="16" t="n"/>
      <c r="N1013" s="18">
        <f>IF(OR($E1013="",G1013=""),"",G1013-N(K1013)-N(L1013))</f>
        <v/>
      </c>
      <c r="O1013" s="19">
        <f>IF(N1013="","",N1013*H1013)</f>
        <v/>
      </c>
      <c r="P1013" s="19">
        <f>IF($E1013="","",N(K1013)*H1013)</f>
        <v/>
      </c>
      <c r="Q1013" s="17" t="n"/>
      <c r="R1013" s="17">
        <f>IF(N1013="","",IF(N1013&lt;0,"CONFERIR",IF(N1013=0,"ACERTADO",IF(M1013="","EM CONSIGNAÇÃO",IF(TODAY()&gt;M1013,"ACERTO VENCIDO","EM CONSIGNAÇÃO")))))</f>
        <v/>
      </c>
      <c r="S1013" s="17" t="n"/>
    </row>
    <row r="1014">
      <c r="A1014" s="16" t="n"/>
      <c r="B1014" s="17" t="n"/>
      <c r="C1014" s="17" t="n"/>
      <c r="D1014" s="17" t="n"/>
      <c r="E1014" s="17" t="n"/>
      <c r="F1014" s="17">
        <f>IF($E1014="","",IFERROR(INDEX(Produtos!$B$6:$B$305,MATCH($E1014,Produtos!$A$6:$A$305,0)),"Código não cadastrado"))</f>
        <v/>
      </c>
      <c r="G1014" s="18" t="n"/>
      <c r="H1014" s="19">
        <f>IF($E1014="","",IFERROR(INDEX(Produtos!$C$6:$C$305,MATCH($E1014,Produtos!$A$6:$A$305,0)),0))</f>
        <v/>
      </c>
      <c r="I1014" s="17" t="n"/>
      <c r="J1014" s="17">
        <f>IF(OR($E1014="",D1014=""),"",IF(D1014=$C$4,"5917","6917"))</f>
        <v/>
      </c>
      <c r="K1014" s="18" t="n"/>
      <c r="L1014" s="18" t="n"/>
      <c r="M1014" s="16" t="n"/>
      <c r="N1014" s="18">
        <f>IF(OR($E1014="",G1014=""),"",G1014-N(K1014)-N(L1014))</f>
        <v/>
      </c>
      <c r="O1014" s="19">
        <f>IF(N1014="","",N1014*H1014)</f>
        <v/>
      </c>
      <c r="P1014" s="19">
        <f>IF($E1014="","",N(K1014)*H1014)</f>
        <v/>
      </c>
      <c r="Q1014" s="17" t="n"/>
      <c r="R1014" s="17">
        <f>IF(N1014="","",IF(N1014&lt;0,"CONFERIR",IF(N1014=0,"ACERTADO",IF(M1014="","EM CONSIGNAÇÃO",IF(TODAY()&gt;M1014,"ACERTO VENCIDO","EM CONSIGNAÇÃO")))))</f>
        <v/>
      </c>
      <c r="S1014" s="17" t="n"/>
    </row>
    <row r="1015">
      <c r="A1015" s="16" t="n"/>
      <c r="B1015" s="17" t="n"/>
      <c r="C1015" s="17" t="n"/>
      <c r="D1015" s="17" t="n"/>
      <c r="E1015" s="17" t="n"/>
      <c r="F1015" s="17">
        <f>IF($E1015="","",IFERROR(INDEX(Produtos!$B$6:$B$305,MATCH($E1015,Produtos!$A$6:$A$305,0)),"Código não cadastrado"))</f>
        <v/>
      </c>
      <c r="G1015" s="18" t="n"/>
      <c r="H1015" s="19">
        <f>IF($E1015="","",IFERROR(INDEX(Produtos!$C$6:$C$305,MATCH($E1015,Produtos!$A$6:$A$305,0)),0))</f>
        <v/>
      </c>
      <c r="I1015" s="17" t="n"/>
      <c r="J1015" s="17">
        <f>IF(OR($E1015="",D1015=""),"",IF(D1015=$C$4,"5917","6917"))</f>
        <v/>
      </c>
      <c r="K1015" s="18" t="n"/>
      <c r="L1015" s="18" t="n"/>
      <c r="M1015" s="16" t="n"/>
      <c r="N1015" s="18">
        <f>IF(OR($E1015="",G1015=""),"",G1015-N(K1015)-N(L1015))</f>
        <v/>
      </c>
      <c r="O1015" s="19">
        <f>IF(N1015="","",N1015*H1015)</f>
        <v/>
      </c>
      <c r="P1015" s="19">
        <f>IF($E1015="","",N(K1015)*H1015)</f>
        <v/>
      </c>
      <c r="Q1015" s="17" t="n"/>
      <c r="R1015" s="17">
        <f>IF(N1015="","",IF(N1015&lt;0,"CONFERIR",IF(N1015=0,"ACERTADO",IF(M1015="","EM CONSIGNAÇÃO",IF(TODAY()&gt;M1015,"ACERTO VENCIDO","EM CONSIGNAÇÃO")))))</f>
        <v/>
      </c>
      <c r="S1015" s="17" t="n"/>
    </row>
    <row r="1016">
      <c r="A1016" s="16" t="n"/>
      <c r="B1016" s="17" t="n"/>
      <c r="C1016" s="17" t="n"/>
      <c r="D1016" s="17" t="n"/>
      <c r="E1016" s="17" t="n"/>
      <c r="F1016" s="17">
        <f>IF($E1016="","",IFERROR(INDEX(Produtos!$B$6:$B$305,MATCH($E1016,Produtos!$A$6:$A$305,0)),"Código não cadastrado"))</f>
        <v/>
      </c>
      <c r="G1016" s="18" t="n"/>
      <c r="H1016" s="19">
        <f>IF($E1016="","",IFERROR(INDEX(Produtos!$C$6:$C$305,MATCH($E1016,Produtos!$A$6:$A$305,0)),0))</f>
        <v/>
      </c>
      <c r="I1016" s="17" t="n"/>
      <c r="J1016" s="17">
        <f>IF(OR($E1016="",D1016=""),"",IF(D1016=$C$4,"5917","6917"))</f>
        <v/>
      </c>
      <c r="K1016" s="18" t="n"/>
      <c r="L1016" s="18" t="n"/>
      <c r="M1016" s="16" t="n"/>
      <c r="N1016" s="18">
        <f>IF(OR($E1016="",G1016=""),"",G1016-N(K1016)-N(L1016))</f>
        <v/>
      </c>
      <c r="O1016" s="19">
        <f>IF(N1016="","",N1016*H1016)</f>
        <v/>
      </c>
      <c r="P1016" s="19">
        <f>IF($E1016="","",N(K1016)*H1016)</f>
        <v/>
      </c>
      <c r="Q1016" s="17" t="n"/>
      <c r="R1016" s="17">
        <f>IF(N1016="","",IF(N1016&lt;0,"CONFERIR",IF(N1016=0,"ACERTADO",IF(M1016="","EM CONSIGNAÇÃO",IF(TODAY()&gt;M1016,"ACERTO VENCIDO","EM CONSIGNAÇÃO")))))</f>
        <v/>
      </c>
      <c r="S1016" s="17" t="n"/>
    </row>
    <row r="1017">
      <c r="A1017" s="16" t="n"/>
      <c r="B1017" s="17" t="n"/>
      <c r="C1017" s="17" t="n"/>
      <c r="D1017" s="17" t="n"/>
      <c r="E1017" s="17" t="n"/>
      <c r="F1017" s="17">
        <f>IF($E1017="","",IFERROR(INDEX(Produtos!$B$6:$B$305,MATCH($E1017,Produtos!$A$6:$A$305,0)),"Código não cadastrado"))</f>
        <v/>
      </c>
      <c r="G1017" s="18" t="n"/>
      <c r="H1017" s="19">
        <f>IF($E1017="","",IFERROR(INDEX(Produtos!$C$6:$C$305,MATCH($E1017,Produtos!$A$6:$A$305,0)),0))</f>
        <v/>
      </c>
      <c r="I1017" s="17" t="n"/>
      <c r="J1017" s="17">
        <f>IF(OR($E1017="",D1017=""),"",IF(D1017=$C$4,"5917","6917"))</f>
        <v/>
      </c>
      <c r="K1017" s="18" t="n"/>
      <c r="L1017" s="18" t="n"/>
      <c r="M1017" s="16" t="n"/>
      <c r="N1017" s="18">
        <f>IF(OR($E1017="",G1017=""),"",G1017-N(K1017)-N(L1017))</f>
        <v/>
      </c>
      <c r="O1017" s="19">
        <f>IF(N1017="","",N1017*H1017)</f>
        <v/>
      </c>
      <c r="P1017" s="19">
        <f>IF($E1017="","",N(K1017)*H1017)</f>
        <v/>
      </c>
      <c r="Q1017" s="17" t="n"/>
      <c r="R1017" s="17">
        <f>IF(N1017="","",IF(N1017&lt;0,"CONFERIR",IF(N1017=0,"ACERTADO",IF(M1017="","EM CONSIGNAÇÃO",IF(TODAY()&gt;M1017,"ACERTO VENCIDO","EM CONSIGNAÇÃO")))))</f>
        <v/>
      </c>
      <c r="S1017" s="17" t="n"/>
    </row>
    <row r="1018">
      <c r="A1018" s="16" t="n"/>
      <c r="B1018" s="17" t="n"/>
      <c r="C1018" s="17" t="n"/>
      <c r="D1018" s="17" t="n"/>
      <c r="E1018" s="17" t="n"/>
      <c r="F1018" s="17">
        <f>IF($E1018="","",IFERROR(INDEX(Produtos!$B$6:$B$305,MATCH($E1018,Produtos!$A$6:$A$305,0)),"Código não cadastrado"))</f>
        <v/>
      </c>
      <c r="G1018" s="18" t="n"/>
      <c r="H1018" s="19">
        <f>IF($E1018="","",IFERROR(INDEX(Produtos!$C$6:$C$305,MATCH($E1018,Produtos!$A$6:$A$305,0)),0))</f>
        <v/>
      </c>
      <c r="I1018" s="17" t="n"/>
      <c r="J1018" s="17">
        <f>IF(OR($E1018="",D1018=""),"",IF(D1018=$C$4,"5917","6917"))</f>
        <v/>
      </c>
      <c r="K1018" s="18" t="n"/>
      <c r="L1018" s="18" t="n"/>
      <c r="M1018" s="16" t="n"/>
      <c r="N1018" s="18">
        <f>IF(OR($E1018="",G1018=""),"",G1018-N(K1018)-N(L1018))</f>
        <v/>
      </c>
      <c r="O1018" s="19">
        <f>IF(N1018="","",N1018*H1018)</f>
        <v/>
      </c>
      <c r="P1018" s="19">
        <f>IF($E1018="","",N(K1018)*H1018)</f>
        <v/>
      </c>
      <c r="Q1018" s="17" t="n"/>
      <c r="R1018" s="17">
        <f>IF(N1018="","",IF(N1018&lt;0,"CONFERIR",IF(N1018=0,"ACERTADO",IF(M1018="","EM CONSIGNAÇÃO",IF(TODAY()&gt;M1018,"ACERTO VENCIDO","EM CONSIGNAÇÃO")))))</f>
        <v/>
      </c>
      <c r="S1018" s="17" t="n"/>
    </row>
    <row r="1019">
      <c r="A1019" s="16" t="n"/>
      <c r="B1019" s="17" t="n"/>
      <c r="C1019" s="17" t="n"/>
      <c r="D1019" s="17" t="n"/>
      <c r="E1019" s="17" t="n"/>
      <c r="F1019" s="17">
        <f>IF($E1019="","",IFERROR(INDEX(Produtos!$B$6:$B$305,MATCH($E1019,Produtos!$A$6:$A$305,0)),"Código não cadastrado"))</f>
        <v/>
      </c>
      <c r="G1019" s="18" t="n"/>
      <c r="H1019" s="19">
        <f>IF($E1019="","",IFERROR(INDEX(Produtos!$C$6:$C$305,MATCH($E1019,Produtos!$A$6:$A$305,0)),0))</f>
        <v/>
      </c>
      <c r="I1019" s="17" t="n"/>
      <c r="J1019" s="17">
        <f>IF(OR($E1019="",D1019=""),"",IF(D1019=$C$4,"5917","6917"))</f>
        <v/>
      </c>
      <c r="K1019" s="18" t="n"/>
      <c r="L1019" s="18" t="n"/>
      <c r="M1019" s="16" t="n"/>
      <c r="N1019" s="18">
        <f>IF(OR($E1019="",G1019=""),"",G1019-N(K1019)-N(L1019))</f>
        <v/>
      </c>
      <c r="O1019" s="19">
        <f>IF(N1019="","",N1019*H1019)</f>
        <v/>
      </c>
      <c r="P1019" s="19">
        <f>IF($E1019="","",N(K1019)*H1019)</f>
        <v/>
      </c>
      <c r="Q1019" s="17" t="n"/>
      <c r="R1019" s="17">
        <f>IF(N1019="","",IF(N1019&lt;0,"CONFERIR",IF(N1019=0,"ACERTADO",IF(M1019="","EM CONSIGNAÇÃO",IF(TODAY()&gt;M1019,"ACERTO VENCIDO","EM CONSIGNAÇÃO")))))</f>
        <v/>
      </c>
      <c r="S1019" s="17" t="n"/>
    </row>
    <row r="1020">
      <c r="A1020" s="16" t="n"/>
      <c r="B1020" s="17" t="n"/>
      <c r="C1020" s="17" t="n"/>
      <c r="D1020" s="17" t="n"/>
      <c r="E1020" s="17" t="n"/>
      <c r="F1020" s="17">
        <f>IF($E1020="","",IFERROR(INDEX(Produtos!$B$6:$B$305,MATCH($E1020,Produtos!$A$6:$A$305,0)),"Código não cadastrado"))</f>
        <v/>
      </c>
      <c r="G1020" s="18" t="n"/>
      <c r="H1020" s="19">
        <f>IF($E1020="","",IFERROR(INDEX(Produtos!$C$6:$C$305,MATCH($E1020,Produtos!$A$6:$A$305,0)),0))</f>
        <v/>
      </c>
      <c r="I1020" s="17" t="n"/>
      <c r="J1020" s="17">
        <f>IF(OR($E1020="",D1020=""),"",IF(D1020=$C$4,"5917","6917"))</f>
        <v/>
      </c>
      <c r="K1020" s="18" t="n"/>
      <c r="L1020" s="18" t="n"/>
      <c r="M1020" s="16" t="n"/>
      <c r="N1020" s="18">
        <f>IF(OR($E1020="",G1020=""),"",G1020-N(K1020)-N(L1020))</f>
        <v/>
      </c>
      <c r="O1020" s="19">
        <f>IF(N1020="","",N1020*H1020)</f>
        <v/>
      </c>
      <c r="P1020" s="19">
        <f>IF($E1020="","",N(K1020)*H1020)</f>
        <v/>
      </c>
      <c r="Q1020" s="17" t="n"/>
      <c r="R1020" s="17">
        <f>IF(N1020="","",IF(N1020&lt;0,"CONFERIR",IF(N1020=0,"ACERTADO",IF(M1020="","EM CONSIGNAÇÃO",IF(TODAY()&gt;M1020,"ACERTO VENCIDO","EM CONSIGNAÇÃO")))))</f>
        <v/>
      </c>
      <c r="S1020" s="17" t="n"/>
    </row>
    <row r="1021">
      <c r="A1021" s="16" t="n"/>
      <c r="B1021" s="17" t="n"/>
      <c r="C1021" s="17" t="n"/>
      <c r="D1021" s="17" t="n"/>
      <c r="E1021" s="17" t="n"/>
      <c r="F1021" s="17">
        <f>IF($E1021="","",IFERROR(INDEX(Produtos!$B$6:$B$305,MATCH($E1021,Produtos!$A$6:$A$305,0)),"Código não cadastrado"))</f>
        <v/>
      </c>
      <c r="G1021" s="18" t="n"/>
      <c r="H1021" s="19">
        <f>IF($E1021="","",IFERROR(INDEX(Produtos!$C$6:$C$305,MATCH($E1021,Produtos!$A$6:$A$305,0)),0))</f>
        <v/>
      </c>
      <c r="I1021" s="17" t="n"/>
      <c r="J1021" s="17">
        <f>IF(OR($E1021="",D1021=""),"",IF(D1021=$C$4,"5917","6917"))</f>
        <v/>
      </c>
      <c r="K1021" s="18" t="n"/>
      <c r="L1021" s="18" t="n"/>
      <c r="M1021" s="16" t="n"/>
      <c r="N1021" s="18">
        <f>IF(OR($E1021="",G1021=""),"",G1021-N(K1021)-N(L1021))</f>
        <v/>
      </c>
      <c r="O1021" s="19">
        <f>IF(N1021="","",N1021*H1021)</f>
        <v/>
      </c>
      <c r="P1021" s="19">
        <f>IF($E1021="","",N(K1021)*H1021)</f>
        <v/>
      </c>
      <c r="Q1021" s="17" t="n"/>
      <c r="R1021" s="17">
        <f>IF(N1021="","",IF(N1021&lt;0,"CONFERIR",IF(N1021=0,"ACERTADO",IF(M1021="","EM CONSIGNAÇÃO",IF(TODAY()&gt;M1021,"ACERTO VENCIDO","EM CONSIGNAÇÃO")))))</f>
        <v/>
      </c>
      <c r="S1021" s="17" t="n"/>
    </row>
    <row r="1022">
      <c r="A1022" s="16" t="n"/>
      <c r="B1022" s="17" t="n"/>
      <c r="C1022" s="17" t="n"/>
      <c r="D1022" s="17" t="n"/>
      <c r="E1022" s="17" t="n"/>
      <c r="F1022" s="17">
        <f>IF($E1022="","",IFERROR(INDEX(Produtos!$B$6:$B$305,MATCH($E1022,Produtos!$A$6:$A$305,0)),"Código não cadastrado"))</f>
        <v/>
      </c>
      <c r="G1022" s="18" t="n"/>
      <c r="H1022" s="19">
        <f>IF($E1022="","",IFERROR(INDEX(Produtos!$C$6:$C$305,MATCH($E1022,Produtos!$A$6:$A$305,0)),0))</f>
        <v/>
      </c>
      <c r="I1022" s="17" t="n"/>
      <c r="J1022" s="17">
        <f>IF(OR($E1022="",D1022=""),"",IF(D1022=$C$4,"5917","6917"))</f>
        <v/>
      </c>
      <c r="K1022" s="18" t="n"/>
      <c r="L1022" s="18" t="n"/>
      <c r="M1022" s="16" t="n"/>
      <c r="N1022" s="18">
        <f>IF(OR($E1022="",G1022=""),"",G1022-N(K1022)-N(L1022))</f>
        <v/>
      </c>
      <c r="O1022" s="19">
        <f>IF(N1022="","",N1022*H1022)</f>
        <v/>
      </c>
      <c r="P1022" s="19">
        <f>IF($E1022="","",N(K1022)*H1022)</f>
        <v/>
      </c>
      <c r="Q1022" s="17" t="n"/>
      <c r="R1022" s="17">
        <f>IF(N1022="","",IF(N1022&lt;0,"CONFERIR",IF(N1022=0,"ACERTADO",IF(M1022="","EM CONSIGNAÇÃO",IF(TODAY()&gt;M1022,"ACERTO VENCIDO","EM CONSIGNAÇÃO")))))</f>
        <v/>
      </c>
      <c r="S1022" s="17" t="n"/>
    </row>
    <row r="1023">
      <c r="A1023" s="16" t="n"/>
      <c r="B1023" s="17" t="n"/>
      <c r="C1023" s="17" t="n"/>
      <c r="D1023" s="17" t="n"/>
      <c r="E1023" s="17" t="n"/>
      <c r="F1023" s="17">
        <f>IF($E1023="","",IFERROR(INDEX(Produtos!$B$6:$B$305,MATCH($E1023,Produtos!$A$6:$A$305,0)),"Código não cadastrado"))</f>
        <v/>
      </c>
      <c r="G1023" s="18" t="n"/>
      <c r="H1023" s="19">
        <f>IF($E1023="","",IFERROR(INDEX(Produtos!$C$6:$C$305,MATCH($E1023,Produtos!$A$6:$A$305,0)),0))</f>
        <v/>
      </c>
      <c r="I1023" s="17" t="n"/>
      <c r="J1023" s="17">
        <f>IF(OR($E1023="",D1023=""),"",IF(D1023=$C$4,"5917","6917"))</f>
        <v/>
      </c>
      <c r="K1023" s="18" t="n"/>
      <c r="L1023" s="18" t="n"/>
      <c r="M1023" s="16" t="n"/>
      <c r="N1023" s="18">
        <f>IF(OR($E1023="",G1023=""),"",G1023-N(K1023)-N(L1023))</f>
        <v/>
      </c>
      <c r="O1023" s="19">
        <f>IF(N1023="","",N1023*H1023)</f>
        <v/>
      </c>
      <c r="P1023" s="19">
        <f>IF($E1023="","",N(K1023)*H1023)</f>
        <v/>
      </c>
      <c r="Q1023" s="17" t="n"/>
      <c r="R1023" s="17">
        <f>IF(N1023="","",IF(N1023&lt;0,"CONFERIR",IF(N1023=0,"ACERTADO",IF(M1023="","EM CONSIGNAÇÃO",IF(TODAY()&gt;M1023,"ACERTO VENCIDO","EM CONSIGNAÇÃO")))))</f>
        <v/>
      </c>
      <c r="S1023" s="17" t="n"/>
    </row>
    <row r="1024">
      <c r="A1024" s="16" t="n"/>
      <c r="B1024" s="17" t="n"/>
      <c r="C1024" s="17" t="n"/>
      <c r="D1024" s="17" t="n"/>
      <c r="E1024" s="17" t="n"/>
      <c r="F1024" s="17">
        <f>IF($E1024="","",IFERROR(INDEX(Produtos!$B$6:$B$305,MATCH($E1024,Produtos!$A$6:$A$305,0)),"Código não cadastrado"))</f>
        <v/>
      </c>
      <c r="G1024" s="18" t="n"/>
      <c r="H1024" s="19">
        <f>IF($E1024="","",IFERROR(INDEX(Produtos!$C$6:$C$305,MATCH($E1024,Produtos!$A$6:$A$305,0)),0))</f>
        <v/>
      </c>
      <c r="I1024" s="17" t="n"/>
      <c r="J1024" s="17">
        <f>IF(OR($E1024="",D1024=""),"",IF(D1024=$C$4,"5917","6917"))</f>
        <v/>
      </c>
      <c r="K1024" s="18" t="n"/>
      <c r="L1024" s="18" t="n"/>
      <c r="M1024" s="16" t="n"/>
      <c r="N1024" s="18">
        <f>IF(OR($E1024="",G1024=""),"",G1024-N(K1024)-N(L1024))</f>
        <v/>
      </c>
      <c r="O1024" s="19">
        <f>IF(N1024="","",N1024*H1024)</f>
        <v/>
      </c>
      <c r="P1024" s="19">
        <f>IF($E1024="","",N(K1024)*H1024)</f>
        <v/>
      </c>
      <c r="Q1024" s="17" t="n"/>
      <c r="R1024" s="17">
        <f>IF(N1024="","",IF(N1024&lt;0,"CONFERIR",IF(N1024=0,"ACERTADO",IF(M1024="","EM CONSIGNAÇÃO",IF(TODAY()&gt;M1024,"ACERTO VENCIDO","EM CONSIGNAÇÃO")))))</f>
        <v/>
      </c>
      <c r="S1024" s="17" t="n"/>
    </row>
    <row r="1025">
      <c r="A1025" s="16" t="n"/>
      <c r="B1025" s="17" t="n"/>
      <c r="C1025" s="17" t="n"/>
      <c r="D1025" s="17" t="n"/>
      <c r="E1025" s="17" t="n"/>
      <c r="F1025" s="17">
        <f>IF($E1025="","",IFERROR(INDEX(Produtos!$B$6:$B$305,MATCH($E1025,Produtos!$A$6:$A$305,0)),"Código não cadastrado"))</f>
        <v/>
      </c>
      <c r="G1025" s="18" t="n"/>
      <c r="H1025" s="19">
        <f>IF($E1025="","",IFERROR(INDEX(Produtos!$C$6:$C$305,MATCH($E1025,Produtos!$A$6:$A$305,0)),0))</f>
        <v/>
      </c>
      <c r="I1025" s="17" t="n"/>
      <c r="J1025" s="17">
        <f>IF(OR($E1025="",D1025=""),"",IF(D1025=$C$4,"5917","6917"))</f>
        <v/>
      </c>
      <c r="K1025" s="18" t="n"/>
      <c r="L1025" s="18" t="n"/>
      <c r="M1025" s="16" t="n"/>
      <c r="N1025" s="18">
        <f>IF(OR($E1025="",G1025=""),"",G1025-N(K1025)-N(L1025))</f>
        <v/>
      </c>
      <c r="O1025" s="19">
        <f>IF(N1025="","",N1025*H1025)</f>
        <v/>
      </c>
      <c r="P1025" s="19">
        <f>IF($E1025="","",N(K1025)*H1025)</f>
        <v/>
      </c>
      <c r="Q1025" s="17" t="n"/>
      <c r="R1025" s="17">
        <f>IF(N1025="","",IF(N1025&lt;0,"CONFERIR",IF(N1025=0,"ACERTADO",IF(M1025="","EM CONSIGNAÇÃO",IF(TODAY()&gt;M1025,"ACERTO VENCIDO","EM CONSIGNAÇÃO")))))</f>
        <v/>
      </c>
      <c r="S1025" s="17" t="n"/>
    </row>
    <row r="1026">
      <c r="A1026" s="16" t="n"/>
      <c r="B1026" s="17" t="n"/>
      <c r="C1026" s="17" t="n"/>
      <c r="D1026" s="17" t="n"/>
      <c r="E1026" s="17" t="n"/>
      <c r="F1026" s="17">
        <f>IF($E1026="","",IFERROR(INDEX(Produtos!$B$6:$B$305,MATCH($E1026,Produtos!$A$6:$A$305,0)),"Código não cadastrado"))</f>
        <v/>
      </c>
      <c r="G1026" s="18" t="n"/>
      <c r="H1026" s="19">
        <f>IF($E1026="","",IFERROR(INDEX(Produtos!$C$6:$C$305,MATCH($E1026,Produtos!$A$6:$A$305,0)),0))</f>
        <v/>
      </c>
      <c r="I1026" s="17" t="n"/>
      <c r="J1026" s="17">
        <f>IF(OR($E1026="",D1026=""),"",IF(D1026=$C$4,"5917","6917"))</f>
        <v/>
      </c>
      <c r="K1026" s="18" t="n"/>
      <c r="L1026" s="18" t="n"/>
      <c r="M1026" s="16" t="n"/>
      <c r="N1026" s="18">
        <f>IF(OR($E1026="",G1026=""),"",G1026-N(K1026)-N(L1026))</f>
        <v/>
      </c>
      <c r="O1026" s="19">
        <f>IF(N1026="","",N1026*H1026)</f>
        <v/>
      </c>
      <c r="P1026" s="19">
        <f>IF($E1026="","",N(K1026)*H1026)</f>
        <v/>
      </c>
      <c r="Q1026" s="17" t="n"/>
      <c r="R1026" s="17">
        <f>IF(N1026="","",IF(N1026&lt;0,"CONFERIR",IF(N1026=0,"ACERTADO",IF(M1026="","EM CONSIGNAÇÃO",IF(TODAY()&gt;M1026,"ACERTO VENCIDO","EM CONSIGNAÇÃO")))))</f>
        <v/>
      </c>
      <c r="S1026" s="17" t="n"/>
    </row>
    <row r="1027">
      <c r="A1027" s="16" t="n"/>
      <c r="B1027" s="17" t="n"/>
      <c r="C1027" s="17" t="n"/>
      <c r="D1027" s="17" t="n"/>
      <c r="E1027" s="17" t="n"/>
      <c r="F1027" s="17">
        <f>IF($E1027="","",IFERROR(INDEX(Produtos!$B$6:$B$305,MATCH($E1027,Produtos!$A$6:$A$305,0)),"Código não cadastrado"))</f>
        <v/>
      </c>
      <c r="G1027" s="18" t="n"/>
      <c r="H1027" s="19">
        <f>IF($E1027="","",IFERROR(INDEX(Produtos!$C$6:$C$305,MATCH($E1027,Produtos!$A$6:$A$305,0)),0))</f>
        <v/>
      </c>
      <c r="I1027" s="17" t="n"/>
      <c r="J1027" s="17">
        <f>IF(OR($E1027="",D1027=""),"",IF(D1027=$C$4,"5917","6917"))</f>
        <v/>
      </c>
      <c r="K1027" s="18" t="n"/>
      <c r="L1027" s="18" t="n"/>
      <c r="M1027" s="16" t="n"/>
      <c r="N1027" s="18">
        <f>IF(OR($E1027="",G1027=""),"",G1027-N(K1027)-N(L1027))</f>
        <v/>
      </c>
      <c r="O1027" s="19">
        <f>IF(N1027="","",N1027*H1027)</f>
        <v/>
      </c>
      <c r="P1027" s="19">
        <f>IF($E1027="","",N(K1027)*H1027)</f>
        <v/>
      </c>
      <c r="Q1027" s="17" t="n"/>
      <c r="R1027" s="17">
        <f>IF(N1027="","",IF(N1027&lt;0,"CONFERIR",IF(N1027=0,"ACERTADO",IF(M1027="","EM CONSIGNAÇÃO",IF(TODAY()&gt;M1027,"ACERTO VENCIDO","EM CONSIGNAÇÃO")))))</f>
        <v/>
      </c>
      <c r="S1027" s="17" t="n"/>
    </row>
    <row r="1028">
      <c r="A1028" s="16" t="n"/>
      <c r="B1028" s="17" t="n"/>
      <c r="C1028" s="17" t="n"/>
      <c r="D1028" s="17" t="n"/>
      <c r="E1028" s="17" t="n"/>
      <c r="F1028" s="17">
        <f>IF($E1028="","",IFERROR(INDEX(Produtos!$B$6:$B$305,MATCH($E1028,Produtos!$A$6:$A$305,0)),"Código não cadastrado"))</f>
        <v/>
      </c>
      <c r="G1028" s="18" t="n"/>
      <c r="H1028" s="19">
        <f>IF($E1028="","",IFERROR(INDEX(Produtos!$C$6:$C$305,MATCH($E1028,Produtos!$A$6:$A$305,0)),0))</f>
        <v/>
      </c>
      <c r="I1028" s="17" t="n"/>
      <c r="J1028" s="17">
        <f>IF(OR($E1028="",D1028=""),"",IF(D1028=$C$4,"5917","6917"))</f>
        <v/>
      </c>
      <c r="K1028" s="18" t="n"/>
      <c r="L1028" s="18" t="n"/>
      <c r="M1028" s="16" t="n"/>
      <c r="N1028" s="18">
        <f>IF(OR($E1028="",G1028=""),"",G1028-N(K1028)-N(L1028))</f>
        <v/>
      </c>
      <c r="O1028" s="19">
        <f>IF(N1028="","",N1028*H1028)</f>
        <v/>
      </c>
      <c r="P1028" s="19">
        <f>IF($E1028="","",N(K1028)*H1028)</f>
        <v/>
      </c>
      <c r="Q1028" s="17" t="n"/>
      <c r="R1028" s="17">
        <f>IF(N1028="","",IF(N1028&lt;0,"CONFERIR",IF(N1028=0,"ACERTADO",IF(M1028="","EM CONSIGNAÇÃO",IF(TODAY()&gt;M1028,"ACERTO VENCIDO","EM CONSIGNAÇÃO")))))</f>
        <v/>
      </c>
      <c r="S1028" s="17" t="n"/>
    </row>
    <row r="1029">
      <c r="A1029" s="16" t="n"/>
      <c r="B1029" s="17" t="n"/>
      <c r="C1029" s="17" t="n"/>
      <c r="D1029" s="17" t="n"/>
      <c r="E1029" s="17" t="n"/>
      <c r="F1029" s="17">
        <f>IF($E1029="","",IFERROR(INDEX(Produtos!$B$6:$B$305,MATCH($E1029,Produtos!$A$6:$A$305,0)),"Código não cadastrado"))</f>
        <v/>
      </c>
      <c r="G1029" s="18" t="n"/>
      <c r="H1029" s="19">
        <f>IF($E1029="","",IFERROR(INDEX(Produtos!$C$6:$C$305,MATCH($E1029,Produtos!$A$6:$A$305,0)),0))</f>
        <v/>
      </c>
      <c r="I1029" s="17" t="n"/>
      <c r="J1029" s="17">
        <f>IF(OR($E1029="",D1029=""),"",IF(D1029=$C$4,"5917","6917"))</f>
        <v/>
      </c>
      <c r="K1029" s="18" t="n"/>
      <c r="L1029" s="18" t="n"/>
      <c r="M1029" s="16" t="n"/>
      <c r="N1029" s="18">
        <f>IF(OR($E1029="",G1029=""),"",G1029-N(K1029)-N(L1029))</f>
        <v/>
      </c>
      <c r="O1029" s="19">
        <f>IF(N1029="","",N1029*H1029)</f>
        <v/>
      </c>
      <c r="P1029" s="19">
        <f>IF($E1029="","",N(K1029)*H1029)</f>
        <v/>
      </c>
      <c r="Q1029" s="17" t="n"/>
      <c r="R1029" s="17">
        <f>IF(N1029="","",IF(N1029&lt;0,"CONFERIR",IF(N1029=0,"ACERTADO",IF(M1029="","EM CONSIGNAÇÃO",IF(TODAY()&gt;M1029,"ACERTO VENCIDO","EM CONSIGNAÇÃO")))))</f>
        <v/>
      </c>
      <c r="S1029" s="17" t="n"/>
    </row>
    <row r="1030">
      <c r="A1030" s="16" t="n"/>
      <c r="B1030" s="17" t="n"/>
      <c r="C1030" s="17" t="n"/>
      <c r="D1030" s="17" t="n"/>
      <c r="E1030" s="17" t="n"/>
      <c r="F1030" s="17">
        <f>IF($E1030="","",IFERROR(INDEX(Produtos!$B$6:$B$305,MATCH($E1030,Produtos!$A$6:$A$305,0)),"Código não cadastrado"))</f>
        <v/>
      </c>
      <c r="G1030" s="18" t="n"/>
      <c r="H1030" s="19">
        <f>IF($E1030="","",IFERROR(INDEX(Produtos!$C$6:$C$305,MATCH($E1030,Produtos!$A$6:$A$305,0)),0))</f>
        <v/>
      </c>
      <c r="I1030" s="17" t="n"/>
      <c r="J1030" s="17">
        <f>IF(OR($E1030="",D1030=""),"",IF(D1030=$C$4,"5917","6917"))</f>
        <v/>
      </c>
      <c r="K1030" s="18" t="n"/>
      <c r="L1030" s="18" t="n"/>
      <c r="M1030" s="16" t="n"/>
      <c r="N1030" s="18">
        <f>IF(OR($E1030="",G1030=""),"",G1030-N(K1030)-N(L1030))</f>
        <v/>
      </c>
      <c r="O1030" s="19">
        <f>IF(N1030="","",N1030*H1030)</f>
        <v/>
      </c>
      <c r="P1030" s="19">
        <f>IF($E1030="","",N(K1030)*H1030)</f>
        <v/>
      </c>
      <c r="Q1030" s="17" t="n"/>
      <c r="R1030" s="17">
        <f>IF(N1030="","",IF(N1030&lt;0,"CONFERIR",IF(N1030=0,"ACERTADO",IF(M1030="","EM CONSIGNAÇÃO",IF(TODAY()&gt;M1030,"ACERTO VENCIDO","EM CONSIGNAÇÃO")))))</f>
        <v/>
      </c>
      <c r="S1030" s="17" t="n"/>
    </row>
    <row r="1031">
      <c r="A1031" s="16" t="n"/>
      <c r="B1031" s="17" t="n"/>
      <c r="C1031" s="17" t="n"/>
      <c r="D1031" s="17" t="n"/>
      <c r="E1031" s="17" t="n"/>
      <c r="F1031" s="17">
        <f>IF($E1031="","",IFERROR(INDEX(Produtos!$B$6:$B$305,MATCH($E1031,Produtos!$A$6:$A$305,0)),"Código não cadastrado"))</f>
        <v/>
      </c>
      <c r="G1031" s="18" t="n"/>
      <c r="H1031" s="19">
        <f>IF($E1031="","",IFERROR(INDEX(Produtos!$C$6:$C$305,MATCH($E1031,Produtos!$A$6:$A$305,0)),0))</f>
        <v/>
      </c>
      <c r="I1031" s="17" t="n"/>
      <c r="J1031" s="17">
        <f>IF(OR($E1031="",D1031=""),"",IF(D1031=$C$4,"5917","6917"))</f>
        <v/>
      </c>
      <c r="K1031" s="18" t="n"/>
      <c r="L1031" s="18" t="n"/>
      <c r="M1031" s="16" t="n"/>
      <c r="N1031" s="18">
        <f>IF(OR($E1031="",G1031=""),"",G1031-N(K1031)-N(L1031))</f>
        <v/>
      </c>
      <c r="O1031" s="19">
        <f>IF(N1031="","",N1031*H1031)</f>
        <v/>
      </c>
      <c r="P1031" s="19">
        <f>IF($E1031="","",N(K1031)*H1031)</f>
        <v/>
      </c>
      <c r="Q1031" s="17" t="n"/>
      <c r="R1031" s="17">
        <f>IF(N1031="","",IF(N1031&lt;0,"CONFERIR",IF(N1031=0,"ACERTADO",IF(M1031="","EM CONSIGNAÇÃO",IF(TODAY()&gt;M1031,"ACERTO VENCIDO","EM CONSIGNAÇÃO")))))</f>
        <v/>
      </c>
      <c r="S1031" s="17" t="n"/>
    </row>
    <row r="1032">
      <c r="A1032" s="16" t="n"/>
      <c r="B1032" s="17" t="n"/>
      <c r="C1032" s="17" t="n"/>
      <c r="D1032" s="17" t="n"/>
      <c r="E1032" s="17" t="n"/>
      <c r="F1032" s="17">
        <f>IF($E1032="","",IFERROR(INDEX(Produtos!$B$6:$B$305,MATCH($E1032,Produtos!$A$6:$A$305,0)),"Código não cadastrado"))</f>
        <v/>
      </c>
      <c r="G1032" s="18" t="n"/>
      <c r="H1032" s="19">
        <f>IF($E1032="","",IFERROR(INDEX(Produtos!$C$6:$C$305,MATCH($E1032,Produtos!$A$6:$A$305,0)),0))</f>
        <v/>
      </c>
      <c r="I1032" s="17" t="n"/>
      <c r="J1032" s="17">
        <f>IF(OR($E1032="",D1032=""),"",IF(D1032=$C$4,"5917","6917"))</f>
        <v/>
      </c>
      <c r="K1032" s="18" t="n"/>
      <c r="L1032" s="18" t="n"/>
      <c r="M1032" s="16" t="n"/>
      <c r="N1032" s="18">
        <f>IF(OR($E1032="",G1032=""),"",G1032-N(K1032)-N(L1032))</f>
        <v/>
      </c>
      <c r="O1032" s="19">
        <f>IF(N1032="","",N1032*H1032)</f>
        <v/>
      </c>
      <c r="P1032" s="19">
        <f>IF($E1032="","",N(K1032)*H1032)</f>
        <v/>
      </c>
      <c r="Q1032" s="17" t="n"/>
      <c r="R1032" s="17">
        <f>IF(N1032="","",IF(N1032&lt;0,"CONFERIR",IF(N1032=0,"ACERTADO",IF(M1032="","EM CONSIGNAÇÃO",IF(TODAY()&gt;M1032,"ACERTO VENCIDO","EM CONSIGNAÇÃO")))))</f>
        <v/>
      </c>
      <c r="S1032" s="17" t="n"/>
    </row>
    <row r="1033">
      <c r="A1033" s="16" t="n"/>
      <c r="B1033" s="17" t="n"/>
      <c r="C1033" s="17" t="n"/>
      <c r="D1033" s="17" t="n"/>
      <c r="E1033" s="17" t="n"/>
      <c r="F1033" s="17">
        <f>IF($E1033="","",IFERROR(INDEX(Produtos!$B$6:$B$305,MATCH($E1033,Produtos!$A$6:$A$305,0)),"Código não cadastrado"))</f>
        <v/>
      </c>
      <c r="G1033" s="18" t="n"/>
      <c r="H1033" s="19">
        <f>IF($E1033="","",IFERROR(INDEX(Produtos!$C$6:$C$305,MATCH($E1033,Produtos!$A$6:$A$305,0)),0))</f>
        <v/>
      </c>
      <c r="I1033" s="17" t="n"/>
      <c r="J1033" s="17">
        <f>IF(OR($E1033="",D1033=""),"",IF(D1033=$C$4,"5917","6917"))</f>
        <v/>
      </c>
      <c r="K1033" s="18" t="n"/>
      <c r="L1033" s="18" t="n"/>
      <c r="M1033" s="16" t="n"/>
      <c r="N1033" s="18">
        <f>IF(OR($E1033="",G1033=""),"",G1033-N(K1033)-N(L1033))</f>
        <v/>
      </c>
      <c r="O1033" s="19">
        <f>IF(N1033="","",N1033*H1033)</f>
        <v/>
      </c>
      <c r="P1033" s="19">
        <f>IF($E1033="","",N(K1033)*H1033)</f>
        <v/>
      </c>
      <c r="Q1033" s="17" t="n"/>
      <c r="R1033" s="17">
        <f>IF(N1033="","",IF(N1033&lt;0,"CONFERIR",IF(N1033=0,"ACERTADO",IF(M1033="","EM CONSIGNAÇÃO",IF(TODAY()&gt;M1033,"ACERTO VENCIDO","EM CONSIGNAÇÃO")))))</f>
        <v/>
      </c>
      <c r="S1033" s="17" t="n"/>
    </row>
    <row r="1034">
      <c r="A1034" s="16" t="n"/>
      <c r="B1034" s="17" t="n"/>
      <c r="C1034" s="17" t="n"/>
      <c r="D1034" s="17" t="n"/>
      <c r="E1034" s="17" t="n"/>
      <c r="F1034" s="17">
        <f>IF($E1034="","",IFERROR(INDEX(Produtos!$B$6:$B$305,MATCH($E1034,Produtos!$A$6:$A$305,0)),"Código não cadastrado"))</f>
        <v/>
      </c>
      <c r="G1034" s="18" t="n"/>
      <c r="H1034" s="19">
        <f>IF($E1034="","",IFERROR(INDEX(Produtos!$C$6:$C$305,MATCH($E1034,Produtos!$A$6:$A$305,0)),0))</f>
        <v/>
      </c>
      <c r="I1034" s="17" t="n"/>
      <c r="J1034" s="17">
        <f>IF(OR($E1034="",D1034=""),"",IF(D1034=$C$4,"5917","6917"))</f>
        <v/>
      </c>
      <c r="K1034" s="18" t="n"/>
      <c r="L1034" s="18" t="n"/>
      <c r="M1034" s="16" t="n"/>
      <c r="N1034" s="18">
        <f>IF(OR($E1034="",G1034=""),"",G1034-N(K1034)-N(L1034))</f>
        <v/>
      </c>
      <c r="O1034" s="19">
        <f>IF(N1034="","",N1034*H1034)</f>
        <v/>
      </c>
      <c r="P1034" s="19">
        <f>IF($E1034="","",N(K1034)*H1034)</f>
        <v/>
      </c>
      <c r="Q1034" s="17" t="n"/>
      <c r="R1034" s="17">
        <f>IF(N1034="","",IF(N1034&lt;0,"CONFERIR",IF(N1034=0,"ACERTADO",IF(M1034="","EM CONSIGNAÇÃO",IF(TODAY()&gt;M1034,"ACERTO VENCIDO","EM CONSIGNAÇÃO")))))</f>
        <v/>
      </c>
      <c r="S1034" s="17" t="n"/>
    </row>
    <row r="1035">
      <c r="A1035" s="16" t="n"/>
      <c r="B1035" s="17" t="n"/>
      <c r="C1035" s="17" t="n"/>
      <c r="D1035" s="17" t="n"/>
      <c r="E1035" s="17" t="n"/>
      <c r="F1035" s="17">
        <f>IF($E1035="","",IFERROR(INDEX(Produtos!$B$6:$B$305,MATCH($E1035,Produtos!$A$6:$A$305,0)),"Código não cadastrado"))</f>
        <v/>
      </c>
      <c r="G1035" s="18" t="n"/>
      <c r="H1035" s="19">
        <f>IF($E1035="","",IFERROR(INDEX(Produtos!$C$6:$C$305,MATCH($E1035,Produtos!$A$6:$A$305,0)),0))</f>
        <v/>
      </c>
      <c r="I1035" s="17" t="n"/>
      <c r="J1035" s="17">
        <f>IF(OR($E1035="",D1035=""),"",IF(D1035=$C$4,"5917","6917"))</f>
        <v/>
      </c>
      <c r="K1035" s="18" t="n"/>
      <c r="L1035" s="18" t="n"/>
      <c r="M1035" s="16" t="n"/>
      <c r="N1035" s="18">
        <f>IF(OR($E1035="",G1035=""),"",G1035-N(K1035)-N(L1035))</f>
        <v/>
      </c>
      <c r="O1035" s="19">
        <f>IF(N1035="","",N1035*H1035)</f>
        <v/>
      </c>
      <c r="P1035" s="19">
        <f>IF($E1035="","",N(K1035)*H1035)</f>
        <v/>
      </c>
      <c r="Q1035" s="17" t="n"/>
      <c r="R1035" s="17">
        <f>IF(N1035="","",IF(N1035&lt;0,"CONFERIR",IF(N1035=0,"ACERTADO",IF(M1035="","EM CONSIGNAÇÃO",IF(TODAY()&gt;M1035,"ACERTO VENCIDO","EM CONSIGNAÇÃO")))))</f>
        <v/>
      </c>
      <c r="S1035" s="17" t="n"/>
    </row>
    <row r="1036">
      <c r="A1036" s="16" t="n"/>
      <c r="B1036" s="17" t="n"/>
      <c r="C1036" s="17" t="n"/>
      <c r="D1036" s="17" t="n"/>
      <c r="E1036" s="17" t="n"/>
      <c r="F1036" s="17">
        <f>IF($E1036="","",IFERROR(INDEX(Produtos!$B$6:$B$305,MATCH($E1036,Produtos!$A$6:$A$305,0)),"Código não cadastrado"))</f>
        <v/>
      </c>
      <c r="G1036" s="18" t="n"/>
      <c r="H1036" s="19">
        <f>IF($E1036="","",IFERROR(INDEX(Produtos!$C$6:$C$305,MATCH($E1036,Produtos!$A$6:$A$305,0)),0))</f>
        <v/>
      </c>
      <c r="I1036" s="17" t="n"/>
      <c r="J1036" s="17">
        <f>IF(OR($E1036="",D1036=""),"",IF(D1036=$C$4,"5917","6917"))</f>
        <v/>
      </c>
      <c r="K1036" s="18" t="n"/>
      <c r="L1036" s="18" t="n"/>
      <c r="M1036" s="16" t="n"/>
      <c r="N1036" s="18">
        <f>IF(OR($E1036="",G1036=""),"",G1036-N(K1036)-N(L1036))</f>
        <v/>
      </c>
      <c r="O1036" s="19">
        <f>IF(N1036="","",N1036*H1036)</f>
        <v/>
      </c>
      <c r="P1036" s="19">
        <f>IF($E1036="","",N(K1036)*H1036)</f>
        <v/>
      </c>
      <c r="Q1036" s="17" t="n"/>
      <c r="R1036" s="17">
        <f>IF(N1036="","",IF(N1036&lt;0,"CONFERIR",IF(N1036=0,"ACERTADO",IF(M1036="","EM CONSIGNAÇÃO",IF(TODAY()&gt;M1036,"ACERTO VENCIDO","EM CONSIGNAÇÃO")))))</f>
        <v/>
      </c>
      <c r="S1036" s="17" t="n"/>
    </row>
    <row r="1037">
      <c r="A1037" s="16" t="n"/>
      <c r="B1037" s="17" t="n"/>
      <c r="C1037" s="17" t="n"/>
      <c r="D1037" s="17" t="n"/>
      <c r="E1037" s="17" t="n"/>
      <c r="F1037" s="17">
        <f>IF($E1037="","",IFERROR(INDEX(Produtos!$B$6:$B$305,MATCH($E1037,Produtos!$A$6:$A$305,0)),"Código não cadastrado"))</f>
        <v/>
      </c>
      <c r="G1037" s="18" t="n"/>
      <c r="H1037" s="19">
        <f>IF($E1037="","",IFERROR(INDEX(Produtos!$C$6:$C$305,MATCH($E1037,Produtos!$A$6:$A$305,0)),0))</f>
        <v/>
      </c>
      <c r="I1037" s="17" t="n"/>
      <c r="J1037" s="17">
        <f>IF(OR($E1037="",D1037=""),"",IF(D1037=$C$4,"5917","6917"))</f>
        <v/>
      </c>
      <c r="K1037" s="18" t="n"/>
      <c r="L1037" s="18" t="n"/>
      <c r="M1037" s="16" t="n"/>
      <c r="N1037" s="18">
        <f>IF(OR($E1037="",G1037=""),"",G1037-N(K1037)-N(L1037))</f>
        <v/>
      </c>
      <c r="O1037" s="19">
        <f>IF(N1037="","",N1037*H1037)</f>
        <v/>
      </c>
      <c r="P1037" s="19">
        <f>IF($E1037="","",N(K1037)*H1037)</f>
        <v/>
      </c>
      <c r="Q1037" s="17" t="n"/>
      <c r="R1037" s="17">
        <f>IF(N1037="","",IF(N1037&lt;0,"CONFERIR",IF(N1037=0,"ACERTADO",IF(M1037="","EM CONSIGNAÇÃO",IF(TODAY()&gt;M1037,"ACERTO VENCIDO","EM CONSIGNAÇÃO")))))</f>
        <v/>
      </c>
      <c r="S1037" s="17" t="n"/>
    </row>
    <row r="1038">
      <c r="A1038" s="16" t="n"/>
      <c r="B1038" s="17" t="n"/>
      <c r="C1038" s="17" t="n"/>
      <c r="D1038" s="17" t="n"/>
      <c r="E1038" s="17" t="n"/>
      <c r="F1038" s="17">
        <f>IF($E1038="","",IFERROR(INDEX(Produtos!$B$6:$B$305,MATCH($E1038,Produtos!$A$6:$A$305,0)),"Código não cadastrado"))</f>
        <v/>
      </c>
      <c r="G1038" s="18" t="n"/>
      <c r="H1038" s="19">
        <f>IF($E1038="","",IFERROR(INDEX(Produtos!$C$6:$C$305,MATCH($E1038,Produtos!$A$6:$A$305,0)),0))</f>
        <v/>
      </c>
      <c r="I1038" s="17" t="n"/>
      <c r="J1038" s="17">
        <f>IF(OR($E1038="",D1038=""),"",IF(D1038=$C$4,"5917","6917"))</f>
        <v/>
      </c>
      <c r="K1038" s="18" t="n"/>
      <c r="L1038" s="18" t="n"/>
      <c r="M1038" s="16" t="n"/>
      <c r="N1038" s="18">
        <f>IF(OR($E1038="",G1038=""),"",G1038-N(K1038)-N(L1038))</f>
        <v/>
      </c>
      <c r="O1038" s="19">
        <f>IF(N1038="","",N1038*H1038)</f>
        <v/>
      </c>
      <c r="P1038" s="19">
        <f>IF($E1038="","",N(K1038)*H1038)</f>
        <v/>
      </c>
      <c r="Q1038" s="17" t="n"/>
      <c r="R1038" s="17">
        <f>IF(N1038="","",IF(N1038&lt;0,"CONFERIR",IF(N1038=0,"ACERTADO",IF(M1038="","EM CONSIGNAÇÃO",IF(TODAY()&gt;M1038,"ACERTO VENCIDO","EM CONSIGNAÇÃO")))))</f>
        <v/>
      </c>
      <c r="S1038" s="17" t="n"/>
    </row>
    <row r="1039">
      <c r="A1039" s="16" t="n"/>
      <c r="B1039" s="17" t="n"/>
      <c r="C1039" s="17" t="n"/>
      <c r="D1039" s="17" t="n"/>
      <c r="E1039" s="17" t="n"/>
      <c r="F1039" s="17">
        <f>IF($E1039="","",IFERROR(INDEX(Produtos!$B$6:$B$305,MATCH($E1039,Produtos!$A$6:$A$305,0)),"Código não cadastrado"))</f>
        <v/>
      </c>
      <c r="G1039" s="18" t="n"/>
      <c r="H1039" s="19">
        <f>IF($E1039="","",IFERROR(INDEX(Produtos!$C$6:$C$305,MATCH($E1039,Produtos!$A$6:$A$305,0)),0))</f>
        <v/>
      </c>
      <c r="I1039" s="17" t="n"/>
      <c r="J1039" s="17">
        <f>IF(OR($E1039="",D1039=""),"",IF(D1039=$C$4,"5917","6917"))</f>
        <v/>
      </c>
      <c r="K1039" s="18" t="n"/>
      <c r="L1039" s="18" t="n"/>
      <c r="M1039" s="16" t="n"/>
      <c r="N1039" s="18">
        <f>IF(OR($E1039="",G1039=""),"",G1039-N(K1039)-N(L1039))</f>
        <v/>
      </c>
      <c r="O1039" s="19">
        <f>IF(N1039="","",N1039*H1039)</f>
        <v/>
      </c>
      <c r="P1039" s="19">
        <f>IF($E1039="","",N(K1039)*H1039)</f>
        <v/>
      </c>
      <c r="Q1039" s="17" t="n"/>
      <c r="R1039" s="17">
        <f>IF(N1039="","",IF(N1039&lt;0,"CONFERIR",IF(N1039=0,"ACERTADO",IF(M1039="","EM CONSIGNAÇÃO",IF(TODAY()&gt;M1039,"ACERTO VENCIDO","EM CONSIGNAÇÃO")))))</f>
        <v/>
      </c>
      <c r="S1039" s="17" t="n"/>
    </row>
    <row r="1040">
      <c r="A1040" s="16" t="n"/>
      <c r="B1040" s="17" t="n"/>
      <c r="C1040" s="17" t="n"/>
      <c r="D1040" s="17" t="n"/>
      <c r="E1040" s="17" t="n"/>
      <c r="F1040" s="17">
        <f>IF($E1040="","",IFERROR(INDEX(Produtos!$B$6:$B$305,MATCH($E1040,Produtos!$A$6:$A$305,0)),"Código não cadastrado"))</f>
        <v/>
      </c>
      <c r="G1040" s="18" t="n"/>
      <c r="H1040" s="19">
        <f>IF($E1040="","",IFERROR(INDEX(Produtos!$C$6:$C$305,MATCH($E1040,Produtos!$A$6:$A$305,0)),0))</f>
        <v/>
      </c>
      <c r="I1040" s="17" t="n"/>
      <c r="J1040" s="17">
        <f>IF(OR($E1040="",D1040=""),"",IF(D1040=$C$4,"5917","6917"))</f>
        <v/>
      </c>
      <c r="K1040" s="18" t="n"/>
      <c r="L1040" s="18" t="n"/>
      <c r="M1040" s="16" t="n"/>
      <c r="N1040" s="18">
        <f>IF(OR($E1040="",G1040=""),"",G1040-N(K1040)-N(L1040))</f>
        <v/>
      </c>
      <c r="O1040" s="19">
        <f>IF(N1040="","",N1040*H1040)</f>
        <v/>
      </c>
      <c r="P1040" s="19">
        <f>IF($E1040="","",N(K1040)*H1040)</f>
        <v/>
      </c>
      <c r="Q1040" s="17" t="n"/>
      <c r="R1040" s="17">
        <f>IF(N1040="","",IF(N1040&lt;0,"CONFERIR",IF(N1040=0,"ACERTADO",IF(M1040="","EM CONSIGNAÇÃO",IF(TODAY()&gt;M1040,"ACERTO VENCIDO","EM CONSIGNAÇÃO")))))</f>
        <v/>
      </c>
      <c r="S1040" s="17" t="n"/>
    </row>
    <row r="1041">
      <c r="A1041" s="16" t="n"/>
      <c r="B1041" s="17" t="n"/>
      <c r="C1041" s="17" t="n"/>
      <c r="D1041" s="17" t="n"/>
      <c r="E1041" s="17" t="n"/>
      <c r="F1041" s="17">
        <f>IF($E1041="","",IFERROR(INDEX(Produtos!$B$6:$B$305,MATCH($E1041,Produtos!$A$6:$A$305,0)),"Código não cadastrado"))</f>
        <v/>
      </c>
      <c r="G1041" s="18" t="n"/>
      <c r="H1041" s="19">
        <f>IF($E1041="","",IFERROR(INDEX(Produtos!$C$6:$C$305,MATCH($E1041,Produtos!$A$6:$A$305,0)),0))</f>
        <v/>
      </c>
      <c r="I1041" s="17" t="n"/>
      <c r="J1041" s="17">
        <f>IF(OR($E1041="",D1041=""),"",IF(D1041=$C$4,"5917","6917"))</f>
        <v/>
      </c>
      <c r="K1041" s="18" t="n"/>
      <c r="L1041" s="18" t="n"/>
      <c r="M1041" s="16" t="n"/>
      <c r="N1041" s="18">
        <f>IF(OR($E1041="",G1041=""),"",G1041-N(K1041)-N(L1041))</f>
        <v/>
      </c>
      <c r="O1041" s="19">
        <f>IF(N1041="","",N1041*H1041)</f>
        <v/>
      </c>
      <c r="P1041" s="19">
        <f>IF($E1041="","",N(K1041)*H1041)</f>
        <v/>
      </c>
      <c r="Q1041" s="17" t="n"/>
      <c r="R1041" s="17">
        <f>IF(N1041="","",IF(N1041&lt;0,"CONFERIR",IF(N1041=0,"ACERTADO",IF(M1041="","EM CONSIGNAÇÃO",IF(TODAY()&gt;M1041,"ACERTO VENCIDO","EM CONSIGNAÇÃO")))))</f>
        <v/>
      </c>
      <c r="S1041" s="17" t="n"/>
    </row>
    <row r="1042">
      <c r="A1042" s="16" t="n"/>
      <c r="B1042" s="17" t="n"/>
      <c r="C1042" s="17" t="n"/>
      <c r="D1042" s="17" t="n"/>
      <c r="E1042" s="17" t="n"/>
      <c r="F1042" s="17">
        <f>IF($E1042="","",IFERROR(INDEX(Produtos!$B$6:$B$305,MATCH($E1042,Produtos!$A$6:$A$305,0)),"Código não cadastrado"))</f>
        <v/>
      </c>
      <c r="G1042" s="18" t="n"/>
      <c r="H1042" s="19">
        <f>IF($E1042="","",IFERROR(INDEX(Produtos!$C$6:$C$305,MATCH($E1042,Produtos!$A$6:$A$305,0)),0))</f>
        <v/>
      </c>
      <c r="I1042" s="17" t="n"/>
      <c r="J1042" s="17">
        <f>IF(OR($E1042="",D1042=""),"",IF(D1042=$C$4,"5917","6917"))</f>
        <v/>
      </c>
      <c r="K1042" s="18" t="n"/>
      <c r="L1042" s="18" t="n"/>
      <c r="M1042" s="16" t="n"/>
      <c r="N1042" s="18">
        <f>IF(OR($E1042="",G1042=""),"",G1042-N(K1042)-N(L1042))</f>
        <v/>
      </c>
      <c r="O1042" s="19">
        <f>IF(N1042="","",N1042*H1042)</f>
        <v/>
      </c>
      <c r="P1042" s="19">
        <f>IF($E1042="","",N(K1042)*H1042)</f>
        <v/>
      </c>
      <c r="Q1042" s="17" t="n"/>
      <c r="R1042" s="17">
        <f>IF(N1042="","",IF(N1042&lt;0,"CONFERIR",IF(N1042=0,"ACERTADO",IF(M1042="","EM CONSIGNAÇÃO",IF(TODAY()&gt;M1042,"ACERTO VENCIDO","EM CONSIGNAÇÃO")))))</f>
        <v/>
      </c>
      <c r="S1042" s="17" t="n"/>
    </row>
    <row r="1043">
      <c r="A1043" s="16" t="n"/>
      <c r="B1043" s="17" t="n"/>
      <c r="C1043" s="17" t="n"/>
      <c r="D1043" s="17" t="n"/>
      <c r="E1043" s="17" t="n"/>
      <c r="F1043" s="17">
        <f>IF($E1043="","",IFERROR(INDEX(Produtos!$B$6:$B$305,MATCH($E1043,Produtos!$A$6:$A$305,0)),"Código não cadastrado"))</f>
        <v/>
      </c>
      <c r="G1043" s="18" t="n"/>
      <c r="H1043" s="19">
        <f>IF($E1043="","",IFERROR(INDEX(Produtos!$C$6:$C$305,MATCH($E1043,Produtos!$A$6:$A$305,0)),0))</f>
        <v/>
      </c>
      <c r="I1043" s="17" t="n"/>
      <c r="J1043" s="17">
        <f>IF(OR($E1043="",D1043=""),"",IF(D1043=$C$4,"5917","6917"))</f>
        <v/>
      </c>
      <c r="K1043" s="18" t="n"/>
      <c r="L1043" s="18" t="n"/>
      <c r="M1043" s="16" t="n"/>
      <c r="N1043" s="18">
        <f>IF(OR($E1043="",G1043=""),"",G1043-N(K1043)-N(L1043))</f>
        <v/>
      </c>
      <c r="O1043" s="19">
        <f>IF(N1043="","",N1043*H1043)</f>
        <v/>
      </c>
      <c r="P1043" s="19">
        <f>IF($E1043="","",N(K1043)*H1043)</f>
        <v/>
      </c>
      <c r="Q1043" s="17" t="n"/>
      <c r="R1043" s="17">
        <f>IF(N1043="","",IF(N1043&lt;0,"CONFERIR",IF(N1043=0,"ACERTADO",IF(M1043="","EM CONSIGNAÇÃO",IF(TODAY()&gt;M1043,"ACERTO VENCIDO","EM CONSIGNAÇÃO")))))</f>
        <v/>
      </c>
      <c r="S1043" s="17" t="n"/>
    </row>
    <row r="1044">
      <c r="A1044" s="16" t="n"/>
      <c r="B1044" s="17" t="n"/>
      <c r="C1044" s="17" t="n"/>
      <c r="D1044" s="17" t="n"/>
      <c r="E1044" s="17" t="n"/>
      <c r="F1044" s="17">
        <f>IF($E1044="","",IFERROR(INDEX(Produtos!$B$6:$B$305,MATCH($E1044,Produtos!$A$6:$A$305,0)),"Código não cadastrado"))</f>
        <v/>
      </c>
      <c r="G1044" s="18" t="n"/>
      <c r="H1044" s="19">
        <f>IF($E1044="","",IFERROR(INDEX(Produtos!$C$6:$C$305,MATCH($E1044,Produtos!$A$6:$A$305,0)),0))</f>
        <v/>
      </c>
      <c r="I1044" s="17" t="n"/>
      <c r="J1044" s="17">
        <f>IF(OR($E1044="",D1044=""),"",IF(D1044=$C$4,"5917","6917"))</f>
        <v/>
      </c>
      <c r="K1044" s="18" t="n"/>
      <c r="L1044" s="18" t="n"/>
      <c r="M1044" s="16" t="n"/>
      <c r="N1044" s="18">
        <f>IF(OR($E1044="",G1044=""),"",G1044-N(K1044)-N(L1044))</f>
        <v/>
      </c>
      <c r="O1044" s="19">
        <f>IF(N1044="","",N1044*H1044)</f>
        <v/>
      </c>
      <c r="P1044" s="19">
        <f>IF($E1044="","",N(K1044)*H1044)</f>
        <v/>
      </c>
      <c r="Q1044" s="17" t="n"/>
      <c r="R1044" s="17">
        <f>IF(N1044="","",IF(N1044&lt;0,"CONFERIR",IF(N1044=0,"ACERTADO",IF(M1044="","EM CONSIGNAÇÃO",IF(TODAY()&gt;M1044,"ACERTO VENCIDO","EM CONSIGNAÇÃO")))))</f>
        <v/>
      </c>
      <c r="S1044" s="17" t="n"/>
    </row>
    <row r="1045">
      <c r="A1045" s="16" t="n"/>
      <c r="B1045" s="17" t="n"/>
      <c r="C1045" s="17" t="n"/>
      <c r="D1045" s="17" t="n"/>
      <c r="E1045" s="17" t="n"/>
      <c r="F1045" s="17">
        <f>IF($E1045="","",IFERROR(INDEX(Produtos!$B$6:$B$305,MATCH($E1045,Produtos!$A$6:$A$305,0)),"Código não cadastrado"))</f>
        <v/>
      </c>
      <c r="G1045" s="18" t="n"/>
      <c r="H1045" s="19">
        <f>IF($E1045="","",IFERROR(INDEX(Produtos!$C$6:$C$305,MATCH($E1045,Produtos!$A$6:$A$305,0)),0))</f>
        <v/>
      </c>
      <c r="I1045" s="17" t="n"/>
      <c r="J1045" s="17">
        <f>IF(OR($E1045="",D1045=""),"",IF(D1045=$C$4,"5917","6917"))</f>
        <v/>
      </c>
      <c r="K1045" s="18" t="n"/>
      <c r="L1045" s="18" t="n"/>
      <c r="M1045" s="16" t="n"/>
      <c r="N1045" s="18">
        <f>IF(OR($E1045="",G1045=""),"",G1045-N(K1045)-N(L1045))</f>
        <v/>
      </c>
      <c r="O1045" s="19">
        <f>IF(N1045="","",N1045*H1045)</f>
        <v/>
      </c>
      <c r="P1045" s="19">
        <f>IF($E1045="","",N(K1045)*H1045)</f>
        <v/>
      </c>
      <c r="Q1045" s="17" t="n"/>
      <c r="R1045" s="17">
        <f>IF(N1045="","",IF(N1045&lt;0,"CONFERIR",IF(N1045=0,"ACERTADO",IF(M1045="","EM CONSIGNAÇÃO",IF(TODAY()&gt;M1045,"ACERTO VENCIDO","EM CONSIGNAÇÃO")))))</f>
        <v/>
      </c>
      <c r="S1045" s="17" t="n"/>
    </row>
    <row r="1046">
      <c r="A1046" s="16" t="n"/>
      <c r="B1046" s="17" t="n"/>
      <c r="C1046" s="17" t="n"/>
      <c r="D1046" s="17" t="n"/>
      <c r="E1046" s="17" t="n"/>
      <c r="F1046" s="17">
        <f>IF($E1046="","",IFERROR(INDEX(Produtos!$B$6:$B$305,MATCH($E1046,Produtos!$A$6:$A$305,0)),"Código não cadastrado"))</f>
        <v/>
      </c>
      <c r="G1046" s="18" t="n"/>
      <c r="H1046" s="19">
        <f>IF($E1046="","",IFERROR(INDEX(Produtos!$C$6:$C$305,MATCH($E1046,Produtos!$A$6:$A$305,0)),0))</f>
        <v/>
      </c>
      <c r="I1046" s="17" t="n"/>
      <c r="J1046" s="17">
        <f>IF(OR($E1046="",D1046=""),"",IF(D1046=$C$4,"5917","6917"))</f>
        <v/>
      </c>
      <c r="K1046" s="18" t="n"/>
      <c r="L1046" s="18" t="n"/>
      <c r="M1046" s="16" t="n"/>
      <c r="N1046" s="18">
        <f>IF(OR($E1046="",G1046=""),"",G1046-N(K1046)-N(L1046))</f>
        <v/>
      </c>
      <c r="O1046" s="19">
        <f>IF(N1046="","",N1046*H1046)</f>
        <v/>
      </c>
      <c r="P1046" s="19">
        <f>IF($E1046="","",N(K1046)*H1046)</f>
        <v/>
      </c>
      <c r="Q1046" s="17" t="n"/>
      <c r="R1046" s="17">
        <f>IF(N1046="","",IF(N1046&lt;0,"CONFERIR",IF(N1046=0,"ACERTADO",IF(M1046="","EM CONSIGNAÇÃO",IF(TODAY()&gt;M1046,"ACERTO VENCIDO","EM CONSIGNAÇÃO")))))</f>
        <v/>
      </c>
      <c r="S1046" s="17" t="n"/>
    </row>
    <row r="1047">
      <c r="A1047" s="16" t="n"/>
      <c r="B1047" s="17" t="n"/>
      <c r="C1047" s="17" t="n"/>
      <c r="D1047" s="17" t="n"/>
      <c r="E1047" s="17" t="n"/>
      <c r="F1047" s="17">
        <f>IF($E1047="","",IFERROR(INDEX(Produtos!$B$6:$B$305,MATCH($E1047,Produtos!$A$6:$A$305,0)),"Código não cadastrado"))</f>
        <v/>
      </c>
      <c r="G1047" s="18" t="n"/>
      <c r="H1047" s="19">
        <f>IF($E1047="","",IFERROR(INDEX(Produtos!$C$6:$C$305,MATCH($E1047,Produtos!$A$6:$A$305,0)),0))</f>
        <v/>
      </c>
      <c r="I1047" s="17" t="n"/>
      <c r="J1047" s="17">
        <f>IF(OR($E1047="",D1047=""),"",IF(D1047=$C$4,"5917","6917"))</f>
        <v/>
      </c>
      <c r="K1047" s="18" t="n"/>
      <c r="L1047" s="18" t="n"/>
      <c r="M1047" s="16" t="n"/>
      <c r="N1047" s="18">
        <f>IF(OR($E1047="",G1047=""),"",G1047-N(K1047)-N(L1047))</f>
        <v/>
      </c>
      <c r="O1047" s="19">
        <f>IF(N1047="","",N1047*H1047)</f>
        <v/>
      </c>
      <c r="P1047" s="19">
        <f>IF($E1047="","",N(K1047)*H1047)</f>
        <v/>
      </c>
      <c r="Q1047" s="17" t="n"/>
      <c r="R1047" s="17">
        <f>IF(N1047="","",IF(N1047&lt;0,"CONFERIR",IF(N1047=0,"ACERTADO",IF(M1047="","EM CONSIGNAÇÃO",IF(TODAY()&gt;M1047,"ACERTO VENCIDO","EM CONSIGNAÇÃO")))))</f>
        <v/>
      </c>
      <c r="S1047" s="17" t="n"/>
    </row>
    <row r="1048">
      <c r="A1048" s="16" t="n"/>
      <c r="B1048" s="17" t="n"/>
      <c r="C1048" s="17" t="n"/>
      <c r="D1048" s="17" t="n"/>
      <c r="E1048" s="17" t="n"/>
      <c r="F1048" s="17">
        <f>IF($E1048="","",IFERROR(INDEX(Produtos!$B$6:$B$305,MATCH($E1048,Produtos!$A$6:$A$305,0)),"Código não cadastrado"))</f>
        <v/>
      </c>
      <c r="G1048" s="18" t="n"/>
      <c r="H1048" s="19">
        <f>IF($E1048="","",IFERROR(INDEX(Produtos!$C$6:$C$305,MATCH($E1048,Produtos!$A$6:$A$305,0)),0))</f>
        <v/>
      </c>
      <c r="I1048" s="17" t="n"/>
      <c r="J1048" s="17">
        <f>IF(OR($E1048="",D1048=""),"",IF(D1048=$C$4,"5917","6917"))</f>
        <v/>
      </c>
      <c r="K1048" s="18" t="n"/>
      <c r="L1048" s="18" t="n"/>
      <c r="M1048" s="16" t="n"/>
      <c r="N1048" s="18">
        <f>IF(OR($E1048="",G1048=""),"",G1048-N(K1048)-N(L1048))</f>
        <v/>
      </c>
      <c r="O1048" s="19">
        <f>IF(N1048="","",N1048*H1048)</f>
        <v/>
      </c>
      <c r="P1048" s="19">
        <f>IF($E1048="","",N(K1048)*H1048)</f>
        <v/>
      </c>
      <c r="Q1048" s="17" t="n"/>
      <c r="R1048" s="17">
        <f>IF(N1048="","",IF(N1048&lt;0,"CONFERIR",IF(N1048=0,"ACERTADO",IF(M1048="","EM CONSIGNAÇÃO",IF(TODAY()&gt;M1048,"ACERTO VENCIDO","EM CONSIGNAÇÃO")))))</f>
        <v/>
      </c>
      <c r="S1048" s="17" t="n"/>
    </row>
    <row r="1049">
      <c r="A1049" s="16" t="n"/>
      <c r="B1049" s="17" t="n"/>
      <c r="C1049" s="17" t="n"/>
      <c r="D1049" s="17" t="n"/>
      <c r="E1049" s="17" t="n"/>
      <c r="F1049" s="17">
        <f>IF($E1049="","",IFERROR(INDEX(Produtos!$B$6:$B$305,MATCH($E1049,Produtos!$A$6:$A$305,0)),"Código não cadastrado"))</f>
        <v/>
      </c>
      <c r="G1049" s="18" t="n"/>
      <c r="H1049" s="19">
        <f>IF($E1049="","",IFERROR(INDEX(Produtos!$C$6:$C$305,MATCH($E1049,Produtos!$A$6:$A$305,0)),0))</f>
        <v/>
      </c>
      <c r="I1049" s="17" t="n"/>
      <c r="J1049" s="17">
        <f>IF(OR($E1049="",D1049=""),"",IF(D1049=$C$4,"5917","6917"))</f>
        <v/>
      </c>
      <c r="K1049" s="18" t="n"/>
      <c r="L1049" s="18" t="n"/>
      <c r="M1049" s="16" t="n"/>
      <c r="N1049" s="18">
        <f>IF(OR($E1049="",G1049=""),"",G1049-N(K1049)-N(L1049))</f>
        <v/>
      </c>
      <c r="O1049" s="19">
        <f>IF(N1049="","",N1049*H1049)</f>
        <v/>
      </c>
      <c r="P1049" s="19">
        <f>IF($E1049="","",N(K1049)*H1049)</f>
        <v/>
      </c>
      <c r="Q1049" s="17" t="n"/>
      <c r="R1049" s="17">
        <f>IF(N1049="","",IF(N1049&lt;0,"CONFERIR",IF(N1049=0,"ACERTADO",IF(M1049="","EM CONSIGNAÇÃO",IF(TODAY()&gt;M1049,"ACERTO VENCIDO","EM CONSIGNAÇÃO")))))</f>
        <v/>
      </c>
      <c r="S1049" s="17" t="n"/>
    </row>
    <row r="1050">
      <c r="A1050" s="16" t="n"/>
      <c r="B1050" s="17" t="n"/>
      <c r="C1050" s="17" t="n"/>
      <c r="D1050" s="17" t="n"/>
      <c r="E1050" s="17" t="n"/>
      <c r="F1050" s="17">
        <f>IF($E1050="","",IFERROR(INDEX(Produtos!$B$6:$B$305,MATCH($E1050,Produtos!$A$6:$A$305,0)),"Código não cadastrado"))</f>
        <v/>
      </c>
      <c r="G1050" s="18" t="n"/>
      <c r="H1050" s="19">
        <f>IF($E1050="","",IFERROR(INDEX(Produtos!$C$6:$C$305,MATCH($E1050,Produtos!$A$6:$A$305,0)),0))</f>
        <v/>
      </c>
      <c r="I1050" s="17" t="n"/>
      <c r="J1050" s="17">
        <f>IF(OR($E1050="",D1050=""),"",IF(D1050=$C$4,"5917","6917"))</f>
        <v/>
      </c>
      <c r="K1050" s="18" t="n"/>
      <c r="L1050" s="18" t="n"/>
      <c r="M1050" s="16" t="n"/>
      <c r="N1050" s="18">
        <f>IF(OR($E1050="",G1050=""),"",G1050-N(K1050)-N(L1050))</f>
        <v/>
      </c>
      <c r="O1050" s="19">
        <f>IF(N1050="","",N1050*H1050)</f>
        <v/>
      </c>
      <c r="P1050" s="19">
        <f>IF($E1050="","",N(K1050)*H1050)</f>
        <v/>
      </c>
      <c r="Q1050" s="17" t="n"/>
      <c r="R1050" s="17">
        <f>IF(N1050="","",IF(N1050&lt;0,"CONFERIR",IF(N1050=0,"ACERTADO",IF(M1050="","EM CONSIGNAÇÃO",IF(TODAY()&gt;M1050,"ACERTO VENCIDO","EM CONSIGNAÇÃO")))))</f>
        <v/>
      </c>
      <c r="S1050" s="17" t="n"/>
    </row>
    <row r="1051">
      <c r="A1051" s="16" t="n"/>
      <c r="B1051" s="17" t="n"/>
      <c r="C1051" s="17" t="n"/>
      <c r="D1051" s="17" t="n"/>
      <c r="E1051" s="17" t="n"/>
      <c r="F1051" s="17">
        <f>IF($E1051="","",IFERROR(INDEX(Produtos!$B$6:$B$305,MATCH($E1051,Produtos!$A$6:$A$305,0)),"Código não cadastrado"))</f>
        <v/>
      </c>
      <c r="G1051" s="18" t="n"/>
      <c r="H1051" s="19">
        <f>IF($E1051="","",IFERROR(INDEX(Produtos!$C$6:$C$305,MATCH($E1051,Produtos!$A$6:$A$305,0)),0))</f>
        <v/>
      </c>
      <c r="I1051" s="17" t="n"/>
      <c r="J1051" s="17">
        <f>IF(OR($E1051="",D1051=""),"",IF(D1051=$C$4,"5917","6917"))</f>
        <v/>
      </c>
      <c r="K1051" s="18" t="n"/>
      <c r="L1051" s="18" t="n"/>
      <c r="M1051" s="16" t="n"/>
      <c r="N1051" s="18">
        <f>IF(OR($E1051="",G1051=""),"",G1051-N(K1051)-N(L1051))</f>
        <v/>
      </c>
      <c r="O1051" s="19">
        <f>IF(N1051="","",N1051*H1051)</f>
        <v/>
      </c>
      <c r="P1051" s="19">
        <f>IF($E1051="","",N(K1051)*H1051)</f>
        <v/>
      </c>
      <c r="Q1051" s="17" t="n"/>
      <c r="R1051" s="17">
        <f>IF(N1051="","",IF(N1051&lt;0,"CONFERIR",IF(N1051=0,"ACERTADO",IF(M1051="","EM CONSIGNAÇÃO",IF(TODAY()&gt;M1051,"ACERTO VENCIDO","EM CONSIGNAÇÃO")))))</f>
        <v/>
      </c>
      <c r="S1051" s="17" t="n"/>
    </row>
    <row r="1052">
      <c r="A1052" s="16" t="n"/>
      <c r="B1052" s="17" t="n"/>
      <c r="C1052" s="17" t="n"/>
      <c r="D1052" s="17" t="n"/>
      <c r="E1052" s="17" t="n"/>
      <c r="F1052" s="17">
        <f>IF($E1052="","",IFERROR(INDEX(Produtos!$B$6:$B$305,MATCH($E1052,Produtos!$A$6:$A$305,0)),"Código não cadastrado"))</f>
        <v/>
      </c>
      <c r="G1052" s="18" t="n"/>
      <c r="H1052" s="19">
        <f>IF($E1052="","",IFERROR(INDEX(Produtos!$C$6:$C$305,MATCH($E1052,Produtos!$A$6:$A$305,0)),0))</f>
        <v/>
      </c>
      <c r="I1052" s="17" t="n"/>
      <c r="J1052" s="17">
        <f>IF(OR($E1052="",D1052=""),"",IF(D1052=$C$4,"5917","6917"))</f>
        <v/>
      </c>
      <c r="K1052" s="18" t="n"/>
      <c r="L1052" s="18" t="n"/>
      <c r="M1052" s="16" t="n"/>
      <c r="N1052" s="18">
        <f>IF(OR($E1052="",G1052=""),"",G1052-N(K1052)-N(L1052))</f>
        <v/>
      </c>
      <c r="O1052" s="19">
        <f>IF(N1052="","",N1052*H1052)</f>
        <v/>
      </c>
      <c r="P1052" s="19">
        <f>IF($E1052="","",N(K1052)*H1052)</f>
        <v/>
      </c>
      <c r="Q1052" s="17" t="n"/>
      <c r="R1052" s="17">
        <f>IF(N1052="","",IF(N1052&lt;0,"CONFERIR",IF(N1052=0,"ACERTADO",IF(M1052="","EM CONSIGNAÇÃO",IF(TODAY()&gt;M1052,"ACERTO VENCIDO","EM CONSIGNAÇÃO")))))</f>
        <v/>
      </c>
      <c r="S1052" s="17" t="n"/>
    </row>
    <row r="1053">
      <c r="A1053" s="16" t="n"/>
      <c r="B1053" s="17" t="n"/>
      <c r="C1053" s="17" t="n"/>
      <c r="D1053" s="17" t="n"/>
      <c r="E1053" s="17" t="n"/>
      <c r="F1053" s="17">
        <f>IF($E1053="","",IFERROR(INDEX(Produtos!$B$6:$B$305,MATCH($E1053,Produtos!$A$6:$A$305,0)),"Código não cadastrado"))</f>
        <v/>
      </c>
      <c r="G1053" s="18" t="n"/>
      <c r="H1053" s="19">
        <f>IF($E1053="","",IFERROR(INDEX(Produtos!$C$6:$C$305,MATCH($E1053,Produtos!$A$6:$A$305,0)),0))</f>
        <v/>
      </c>
      <c r="I1053" s="17" t="n"/>
      <c r="J1053" s="17">
        <f>IF(OR($E1053="",D1053=""),"",IF(D1053=$C$4,"5917","6917"))</f>
        <v/>
      </c>
      <c r="K1053" s="18" t="n"/>
      <c r="L1053" s="18" t="n"/>
      <c r="M1053" s="16" t="n"/>
      <c r="N1053" s="18">
        <f>IF(OR($E1053="",G1053=""),"",G1053-N(K1053)-N(L1053))</f>
        <v/>
      </c>
      <c r="O1053" s="19">
        <f>IF(N1053="","",N1053*H1053)</f>
        <v/>
      </c>
      <c r="P1053" s="19">
        <f>IF($E1053="","",N(K1053)*H1053)</f>
        <v/>
      </c>
      <c r="Q1053" s="17" t="n"/>
      <c r="R1053" s="17">
        <f>IF(N1053="","",IF(N1053&lt;0,"CONFERIR",IF(N1053=0,"ACERTADO",IF(M1053="","EM CONSIGNAÇÃO",IF(TODAY()&gt;M1053,"ACERTO VENCIDO","EM CONSIGNAÇÃO")))))</f>
        <v/>
      </c>
      <c r="S1053" s="17" t="n"/>
    </row>
    <row r="1054">
      <c r="A1054" s="16" t="n"/>
      <c r="B1054" s="17" t="n"/>
      <c r="C1054" s="17" t="n"/>
      <c r="D1054" s="17" t="n"/>
      <c r="E1054" s="17" t="n"/>
      <c r="F1054" s="17">
        <f>IF($E1054="","",IFERROR(INDEX(Produtos!$B$6:$B$305,MATCH($E1054,Produtos!$A$6:$A$305,0)),"Código não cadastrado"))</f>
        <v/>
      </c>
      <c r="G1054" s="18" t="n"/>
      <c r="H1054" s="19">
        <f>IF($E1054="","",IFERROR(INDEX(Produtos!$C$6:$C$305,MATCH($E1054,Produtos!$A$6:$A$305,0)),0))</f>
        <v/>
      </c>
      <c r="I1054" s="17" t="n"/>
      <c r="J1054" s="17">
        <f>IF(OR($E1054="",D1054=""),"",IF(D1054=$C$4,"5917","6917"))</f>
        <v/>
      </c>
      <c r="K1054" s="18" t="n"/>
      <c r="L1054" s="18" t="n"/>
      <c r="M1054" s="16" t="n"/>
      <c r="N1054" s="18">
        <f>IF(OR($E1054="",G1054=""),"",G1054-N(K1054)-N(L1054))</f>
        <v/>
      </c>
      <c r="O1054" s="19">
        <f>IF(N1054="","",N1054*H1054)</f>
        <v/>
      </c>
      <c r="P1054" s="19">
        <f>IF($E1054="","",N(K1054)*H1054)</f>
        <v/>
      </c>
      <c r="Q1054" s="17" t="n"/>
      <c r="R1054" s="17">
        <f>IF(N1054="","",IF(N1054&lt;0,"CONFERIR",IF(N1054=0,"ACERTADO",IF(M1054="","EM CONSIGNAÇÃO",IF(TODAY()&gt;M1054,"ACERTO VENCIDO","EM CONSIGNAÇÃO")))))</f>
        <v/>
      </c>
      <c r="S1054" s="17" t="n"/>
    </row>
    <row r="1055">
      <c r="A1055" s="16" t="n"/>
      <c r="B1055" s="17" t="n"/>
      <c r="C1055" s="17" t="n"/>
      <c r="D1055" s="17" t="n"/>
      <c r="E1055" s="17" t="n"/>
      <c r="F1055" s="17">
        <f>IF($E1055="","",IFERROR(INDEX(Produtos!$B$6:$B$305,MATCH($E1055,Produtos!$A$6:$A$305,0)),"Código não cadastrado"))</f>
        <v/>
      </c>
      <c r="G1055" s="18" t="n"/>
      <c r="H1055" s="19">
        <f>IF($E1055="","",IFERROR(INDEX(Produtos!$C$6:$C$305,MATCH($E1055,Produtos!$A$6:$A$305,0)),0))</f>
        <v/>
      </c>
      <c r="I1055" s="17" t="n"/>
      <c r="J1055" s="17">
        <f>IF(OR($E1055="",D1055=""),"",IF(D1055=$C$4,"5917","6917"))</f>
        <v/>
      </c>
      <c r="K1055" s="18" t="n"/>
      <c r="L1055" s="18" t="n"/>
      <c r="M1055" s="16" t="n"/>
      <c r="N1055" s="18">
        <f>IF(OR($E1055="",G1055=""),"",G1055-N(K1055)-N(L1055))</f>
        <v/>
      </c>
      <c r="O1055" s="19">
        <f>IF(N1055="","",N1055*H1055)</f>
        <v/>
      </c>
      <c r="P1055" s="19">
        <f>IF($E1055="","",N(K1055)*H1055)</f>
        <v/>
      </c>
      <c r="Q1055" s="17" t="n"/>
      <c r="R1055" s="17">
        <f>IF(N1055="","",IF(N1055&lt;0,"CONFERIR",IF(N1055=0,"ACERTADO",IF(M1055="","EM CONSIGNAÇÃO",IF(TODAY()&gt;M1055,"ACERTO VENCIDO","EM CONSIGNAÇÃO")))))</f>
        <v/>
      </c>
      <c r="S1055" s="17" t="n"/>
    </row>
    <row r="1056">
      <c r="A1056" s="16" t="n"/>
      <c r="B1056" s="17" t="n"/>
      <c r="C1056" s="17" t="n"/>
      <c r="D1056" s="17" t="n"/>
      <c r="E1056" s="17" t="n"/>
      <c r="F1056" s="17">
        <f>IF($E1056="","",IFERROR(INDEX(Produtos!$B$6:$B$305,MATCH($E1056,Produtos!$A$6:$A$305,0)),"Código não cadastrado"))</f>
        <v/>
      </c>
      <c r="G1056" s="18" t="n"/>
      <c r="H1056" s="19">
        <f>IF($E1056="","",IFERROR(INDEX(Produtos!$C$6:$C$305,MATCH($E1056,Produtos!$A$6:$A$305,0)),0))</f>
        <v/>
      </c>
      <c r="I1056" s="17" t="n"/>
      <c r="J1056" s="17">
        <f>IF(OR($E1056="",D1056=""),"",IF(D1056=$C$4,"5917","6917"))</f>
        <v/>
      </c>
      <c r="K1056" s="18" t="n"/>
      <c r="L1056" s="18" t="n"/>
      <c r="M1056" s="16" t="n"/>
      <c r="N1056" s="18">
        <f>IF(OR($E1056="",G1056=""),"",G1056-N(K1056)-N(L1056))</f>
        <v/>
      </c>
      <c r="O1056" s="19">
        <f>IF(N1056="","",N1056*H1056)</f>
        <v/>
      </c>
      <c r="P1056" s="19">
        <f>IF($E1056="","",N(K1056)*H1056)</f>
        <v/>
      </c>
      <c r="Q1056" s="17" t="n"/>
      <c r="R1056" s="17">
        <f>IF(N1056="","",IF(N1056&lt;0,"CONFERIR",IF(N1056=0,"ACERTADO",IF(M1056="","EM CONSIGNAÇÃO",IF(TODAY()&gt;M1056,"ACERTO VENCIDO","EM CONSIGNAÇÃO")))))</f>
        <v/>
      </c>
      <c r="S1056" s="17" t="n"/>
    </row>
    <row r="1057">
      <c r="A1057" s="16" t="n"/>
      <c r="B1057" s="17" t="n"/>
      <c r="C1057" s="17" t="n"/>
      <c r="D1057" s="17" t="n"/>
      <c r="E1057" s="17" t="n"/>
      <c r="F1057" s="17">
        <f>IF($E1057="","",IFERROR(INDEX(Produtos!$B$6:$B$305,MATCH($E1057,Produtos!$A$6:$A$305,0)),"Código não cadastrado"))</f>
        <v/>
      </c>
      <c r="G1057" s="18" t="n"/>
      <c r="H1057" s="19">
        <f>IF($E1057="","",IFERROR(INDEX(Produtos!$C$6:$C$305,MATCH($E1057,Produtos!$A$6:$A$305,0)),0))</f>
        <v/>
      </c>
      <c r="I1057" s="17" t="n"/>
      <c r="J1057" s="17">
        <f>IF(OR($E1057="",D1057=""),"",IF(D1057=$C$4,"5917","6917"))</f>
        <v/>
      </c>
      <c r="K1057" s="18" t="n"/>
      <c r="L1057" s="18" t="n"/>
      <c r="M1057" s="16" t="n"/>
      <c r="N1057" s="18">
        <f>IF(OR($E1057="",G1057=""),"",G1057-N(K1057)-N(L1057))</f>
        <v/>
      </c>
      <c r="O1057" s="19">
        <f>IF(N1057="","",N1057*H1057)</f>
        <v/>
      </c>
      <c r="P1057" s="19">
        <f>IF($E1057="","",N(K1057)*H1057)</f>
        <v/>
      </c>
      <c r="Q1057" s="17" t="n"/>
      <c r="R1057" s="17">
        <f>IF(N1057="","",IF(N1057&lt;0,"CONFERIR",IF(N1057=0,"ACERTADO",IF(M1057="","EM CONSIGNAÇÃO",IF(TODAY()&gt;M1057,"ACERTO VENCIDO","EM CONSIGNAÇÃO")))))</f>
        <v/>
      </c>
      <c r="S1057" s="17" t="n"/>
    </row>
    <row r="1058">
      <c r="A1058" s="16" t="n"/>
      <c r="B1058" s="17" t="n"/>
      <c r="C1058" s="17" t="n"/>
      <c r="D1058" s="17" t="n"/>
      <c r="E1058" s="17" t="n"/>
      <c r="F1058" s="17">
        <f>IF($E1058="","",IFERROR(INDEX(Produtos!$B$6:$B$305,MATCH($E1058,Produtos!$A$6:$A$305,0)),"Código não cadastrado"))</f>
        <v/>
      </c>
      <c r="G1058" s="18" t="n"/>
      <c r="H1058" s="19">
        <f>IF($E1058="","",IFERROR(INDEX(Produtos!$C$6:$C$305,MATCH($E1058,Produtos!$A$6:$A$305,0)),0))</f>
        <v/>
      </c>
      <c r="I1058" s="17" t="n"/>
      <c r="J1058" s="17">
        <f>IF(OR($E1058="",D1058=""),"",IF(D1058=$C$4,"5917","6917"))</f>
        <v/>
      </c>
      <c r="K1058" s="18" t="n"/>
      <c r="L1058" s="18" t="n"/>
      <c r="M1058" s="16" t="n"/>
      <c r="N1058" s="18">
        <f>IF(OR($E1058="",G1058=""),"",G1058-N(K1058)-N(L1058))</f>
        <v/>
      </c>
      <c r="O1058" s="19">
        <f>IF(N1058="","",N1058*H1058)</f>
        <v/>
      </c>
      <c r="P1058" s="19">
        <f>IF($E1058="","",N(K1058)*H1058)</f>
        <v/>
      </c>
      <c r="Q1058" s="17" t="n"/>
      <c r="R1058" s="17">
        <f>IF(N1058="","",IF(N1058&lt;0,"CONFERIR",IF(N1058=0,"ACERTADO",IF(M1058="","EM CONSIGNAÇÃO",IF(TODAY()&gt;M1058,"ACERTO VENCIDO","EM CONSIGNAÇÃO")))))</f>
        <v/>
      </c>
      <c r="S1058" s="17" t="n"/>
    </row>
    <row r="1059">
      <c r="A1059" s="16" t="n"/>
      <c r="B1059" s="17" t="n"/>
      <c r="C1059" s="17" t="n"/>
      <c r="D1059" s="17" t="n"/>
      <c r="E1059" s="17" t="n"/>
      <c r="F1059" s="17">
        <f>IF($E1059="","",IFERROR(INDEX(Produtos!$B$6:$B$305,MATCH($E1059,Produtos!$A$6:$A$305,0)),"Código não cadastrado"))</f>
        <v/>
      </c>
      <c r="G1059" s="18" t="n"/>
      <c r="H1059" s="19">
        <f>IF($E1059="","",IFERROR(INDEX(Produtos!$C$6:$C$305,MATCH($E1059,Produtos!$A$6:$A$305,0)),0))</f>
        <v/>
      </c>
      <c r="I1059" s="17" t="n"/>
      <c r="J1059" s="17">
        <f>IF(OR($E1059="",D1059=""),"",IF(D1059=$C$4,"5917","6917"))</f>
        <v/>
      </c>
      <c r="K1059" s="18" t="n"/>
      <c r="L1059" s="18" t="n"/>
      <c r="M1059" s="16" t="n"/>
      <c r="N1059" s="18">
        <f>IF(OR($E1059="",G1059=""),"",G1059-N(K1059)-N(L1059))</f>
        <v/>
      </c>
      <c r="O1059" s="19">
        <f>IF(N1059="","",N1059*H1059)</f>
        <v/>
      </c>
      <c r="P1059" s="19">
        <f>IF($E1059="","",N(K1059)*H1059)</f>
        <v/>
      </c>
      <c r="Q1059" s="17" t="n"/>
      <c r="R1059" s="17">
        <f>IF(N1059="","",IF(N1059&lt;0,"CONFERIR",IF(N1059=0,"ACERTADO",IF(M1059="","EM CONSIGNAÇÃO",IF(TODAY()&gt;M1059,"ACERTO VENCIDO","EM CONSIGNAÇÃO")))))</f>
        <v/>
      </c>
      <c r="S1059" s="17" t="n"/>
    </row>
    <row r="1060">
      <c r="A1060" s="16" t="n"/>
      <c r="B1060" s="17" t="n"/>
      <c r="C1060" s="17" t="n"/>
      <c r="D1060" s="17" t="n"/>
      <c r="E1060" s="17" t="n"/>
      <c r="F1060" s="17">
        <f>IF($E1060="","",IFERROR(INDEX(Produtos!$B$6:$B$305,MATCH($E1060,Produtos!$A$6:$A$305,0)),"Código não cadastrado"))</f>
        <v/>
      </c>
      <c r="G1060" s="18" t="n"/>
      <c r="H1060" s="19">
        <f>IF($E1060="","",IFERROR(INDEX(Produtos!$C$6:$C$305,MATCH($E1060,Produtos!$A$6:$A$305,0)),0))</f>
        <v/>
      </c>
      <c r="I1060" s="17" t="n"/>
      <c r="J1060" s="17">
        <f>IF(OR($E1060="",D1060=""),"",IF(D1060=$C$4,"5917","6917"))</f>
        <v/>
      </c>
      <c r="K1060" s="18" t="n"/>
      <c r="L1060" s="18" t="n"/>
      <c r="M1060" s="16" t="n"/>
      <c r="N1060" s="18">
        <f>IF(OR($E1060="",G1060=""),"",G1060-N(K1060)-N(L1060))</f>
        <v/>
      </c>
      <c r="O1060" s="19">
        <f>IF(N1060="","",N1060*H1060)</f>
        <v/>
      </c>
      <c r="P1060" s="19">
        <f>IF($E1060="","",N(K1060)*H1060)</f>
        <v/>
      </c>
      <c r="Q1060" s="17" t="n"/>
      <c r="R1060" s="17">
        <f>IF(N1060="","",IF(N1060&lt;0,"CONFERIR",IF(N1060=0,"ACERTADO",IF(M1060="","EM CONSIGNAÇÃO",IF(TODAY()&gt;M1060,"ACERTO VENCIDO","EM CONSIGNAÇÃO")))))</f>
        <v/>
      </c>
      <c r="S1060" s="17" t="n"/>
    </row>
    <row r="1061">
      <c r="A1061" s="16" t="n"/>
      <c r="B1061" s="17" t="n"/>
      <c r="C1061" s="17" t="n"/>
      <c r="D1061" s="17" t="n"/>
      <c r="E1061" s="17" t="n"/>
      <c r="F1061" s="17">
        <f>IF($E1061="","",IFERROR(INDEX(Produtos!$B$6:$B$305,MATCH($E1061,Produtos!$A$6:$A$305,0)),"Código não cadastrado"))</f>
        <v/>
      </c>
      <c r="G1061" s="18" t="n"/>
      <c r="H1061" s="19">
        <f>IF($E1061="","",IFERROR(INDEX(Produtos!$C$6:$C$305,MATCH($E1061,Produtos!$A$6:$A$305,0)),0))</f>
        <v/>
      </c>
      <c r="I1061" s="17" t="n"/>
      <c r="J1061" s="17">
        <f>IF(OR($E1061="",D1061=""),"",IF(D1061=$C$4,"5917","6917"))</f>
        <v/>
      </c>
      <c r="K1061" s="18" t="n"/>
      <c r="L1061" s="18" t="n"/>
      <c r="M1061" s="16" t="n"/>
      <c r="N1061" s="18">
        <f>IF(OR($E1061="",G1061=""),"",G1061-N(K1061)-N(L1061))</f>
        <v/>
      </c>
      <c r="O1061" s="19">
        <f>IF(N1061="","",N1061*H1061)</f>
        <v/>
      </c>
      <c r="P1061" s="19">
        <f>IF($E1061="","",N(K1061)*H1061)</f>
        <v/>
      </c>
      <c r="Q1061" s="17" t="n"/>
      <c r="R1061" s="17">
        <f>IF(N1061="","",IF(N1061&lt;0,"CONFERIR",IF(N1061=0,"ACERTADO",IF(M1061="","EM CONSIGNAÇÃO",IF(TODAY()&gt;M1061,"ACERTO VENCIDO","EM CONSIGNAÇÃO")))))</f>
        <v/>
      </c>
      <c r="S1061" s="17" t="n"/>
    </row>
    <row r="1062">
      <c r="A1062" s="16" t="n"/>
      <c r="B1062" s="17" t="n"/>
      <c r="C1062" s="17" t="n"/>
      <c r="D1062" s="17" t="n"/>
      <c r="E1062" s="17" t="n"/>
      <c r="F1062" s="17">
        <f>IF($E1062="","",IFERROR(INDEX(Produtos!$B$6:$B$305,MATCH($E1062,Produtos!$A$6:$A$305,0)),"Código não cadastrado"))</f>
        <v/>
      </c>
      <c r="G1062" s="18" t="n"/>
      <c r="H1062" s="19">
        <f>IF($E1062="","",IFERROR(INDEX(Produtos!$C$6:$C$305,MATCH($E1062,Produtos!$A$6:$A$305,0)),0))</f>
        <v/>
      </c>
      <c r="I1062" s="17" t="n"/>
      <c r="J1062" s="17">
        <f>IF(OR($E1062="",D1062=""),"",IF(D1062=$C$4,"5917","6917"))</f>
        <v/>
      </c>
      <c r="K1062" s="18" t="n"/>
      <c r="L1062" s="18" t="n"/>
      <c r="M1062" s="16" t="n"/>
      <c r="N1062" s="18">
        <f>IF(OR($E1062="",G1062=""),"",G1062-N(K1062)-N(L1062))</f>
        <v/>
      </c>
      <c r="O1062" s="19">
        <f>IF(N1062="","",N1062*H1062)</f>
        <v/>
      </c>
      <c r="P1062" s="19">
        <f>IF($E1062="","",N(K1062)*H1062)</f>
        <v/>
      </c>
      <c r="Q1062" s="17" t="n"/>
      <c r="R1062" s="17">
        <f>IF(N1062="","",IF(N1062&lt;0,"CONFERIR",IF(N1062=0,"ACERTADO",IF(M1062="","EM CONSIGNAÇÃO",IF(TODAY()&gt;M1062,"ACERTO VENCIDO","EM CONSIGNAÇÃO")))))</f>
        <v/>
      </c>
      <c r="S1062" s="17" t="n"/>
    </row>
    <row r="1063">
      <c r="A1063" s="16" t="n"/>
      <c r="B1063" s="17" t="n"/>
      <c r="C1063" s="17" t="n"/>
      <c r="D1063" s="17" t="n"/>
      <c r="E1063" s="17" t="n"/>
      <c r="F1063" s="17">
        <f>IF($E1063="","",IFERROR(INDEX(Produtos!$B$6:$B$305,MATCH($E1063,Produtos!$A$6:$A$305,0)),"Código não cadastrado"))</f>
        <v/>
      </c>
      <c r="G1063" s="18" t="n"/>
      <c r="H1063" s="19">
        <f>IF($E1063="","",IFERROR(INDEX(Produtos!$C$6:$C$305,MATCH($E1063,Produtos!$A$6:$A$305,0)),0))</f>
        <v/>
      </c>
      <c r="I1063" s="17" t="n"/>
      <c r="J1063" s="17">
        <f>IF(OR($E1063="",D1063=""),"",IF(D1063=$C$4,"5917","6917"))</f>
        <v/>
      </c>
      <c r="K1063" s="18" t="n"/>
      <c r="L1063" s="18" t="n"/>
      <c r="M1063" s="16" t="n"/>
      <c r="N1063" s="18">
        <f>IF(OR($E1063="",G1063=""),"",G1063-N(K1063)-N(L1063))</f>
        <v/>
      </c>
      <c r="O1063" s="19">
        <f>IF(N1063="","",N1063*H1063)</f>
        <v/>
      </c>
      <c r="P1063" s="19">
        <f>IF($E1063="","",N(K1063)*H1063)</f>
        <v/>
      </c>
      <c r="Q1063" s="17" t="n"/>
      <c r="R1063" s="17">
        <f>IF(N1063="","",IF(N1063&lt;0,"CONFERIR",IF(N1063=0,"ACERTADO",IF(M1063="","EM CONSIGNAÇÃO",IF(TODAY()&gt;M1063,"ACERTO VENCIDO","EM CONSIGNAÇÃO")))))</f>
        <v/>
      </c>
      <c r="S1063" s="17" t="n"/>
    </row>
    <row r="1064">
      <c r="A1064" s="16" t="n"/>
      <c r="B1064" s="17" t="n"/>
      <c r="C1064" s="17" t="n"/>
      <c r="D1064" s="17" t="n"/>
      <c r="E1064" s="17" t="n"/>
      <c r="F1064" s="17">
        <f>IF($E1064="","",IFERROR(INDEX(Produtos!$B$6:$B$305,MATCH($E1064,Produtos!$A$6:$A$305,0)),"Código não cadastrado"))</f>
        <v/>
      </c>
      <c r="G1064" s="18" t="n"/>
      <c r="H1064" s="19">
        <f>IF($E1064="","",IFERROR(INDEX(Produtos!$C$6:$C$305,MATCH($E1064,Produtos!$A$6:$A$305,0)),0))</f>
        <v/>
      </c>
      <c r="I1064" s="17" t="n"/>
      <c r="J1064" s="17">
        <f>IF(OR($E1064="",D1064=""),"",IF(D1064=$C$4,"5917","6917"))</f>
        <v/>
      </c>
      <c r="K1064" s="18" t="n"/>
      <c r="L1064" s="18" t="n"/>
      <c r="M1064" s="16" t="n"/>
      <c r="N1064" s="18">
        <f>IF(OR($E1064="",G1064=""),"",G1064-N(K1064)-N(L1064))</f>
        <v/>
      </c>
      <c r="O1064" s="19">
        <f>IF(N1064="","",N1064*H1064)</f>
        <v/>
      </c>
      <c r="P1064" s="19">
        <f>IF($E1064="","",N(K1064)*H1064)</f>
        <v/>
      </c>
      <c r="Q1064" s="17" t="n"/>
      <c r="R1064" s="17">
        <f>IF(N1064="","",IF(N1064&lt;0,"CONFERIR",IF(N1064=0,"ACERTADO",IF(M1064="","EM CONSIGNAÇÃO",IF(TODAY()&gt;M1064,"ACERTO VENCIDO","EM CONSIGNAÇÃO")))))</f>
        <v/>
      </c>
      <c r="S1064" s="17" t="n"/>
    </row>
    <row r="1065">
      <c r="A1065" s="16" t="n"/>
      <c r="B1065" s="17" t="n"/>
      <c r="C1065" s="17" t="n"/>
      <c r="D1065" s="17" t="n"/>
      <c r="E1065" s="17" t="n"/>
      <c r="F1065" s="17">
        <f>IF($E1065="","",IFERROR(INDEX(Produtos!$B$6:$B$305,MATCH($E1065,Produtos!$A$6:$A$305,0)),"Código não cadastrado"))</f>
        <v/>
      </c>
      <c r="G1065" s="18" t="n"/>
      <c r="H1065" s="19">
        <f>IF($E1065="","",IFERROR(INDEX(Produtos!$C$6:$C$305,MATCH($E1065,Produtos!$A$6:$A$305,0)),0))</f>
        <v/>
      </c>
      <c r="I1065" s="17" t="n"/>
      <c r="J1065" s="17">
        <f>IF(OR($E1065="",D1065=""),"",IF(D1065=$C$4,"5917","6917"))</f>
        <v/>
      </c>
      <c r="K1065" s="18" t="n"/>
      <c r="L1065" s="18" t="n"/>
      <c r="M1065" s="16" t="n"/>
      <c r="N1065" s="18">
        <f>IF(OR($E1065="",G1065=""),"",G1065-N(K1065)-N(L1065))</f>
        <v/>
      </c>
      <c r="O1065" s="19">
        <f>IF(N1065="","",N1065*H1065)</f>
        <v/>
      </c>
      <c r="P1065" s="19">
        <f>IF($E1065="","",N(K1065)*H1065)</f>
        <v/>
      </c>
      <c r="Q1065" s="17" t="n"/>
      <c r="R1065" s="17">
        <f>IF(N1065="","",IF(N1065&lt;0,"CONFERIR",IF(N1065=0,"ACERTADO",IF(M1065="","EM CONSIGNAÇÃO",IF(TODAY()&gt;M1065,"ACERTO VENCIDO","EM CONSIGNAÇÃO")))))</f>
        <v/>
      </c>
      <c r="S1065" s="17" t="n"/>
    </row>
    <row r="1066">
      <c r="A1066" s="16" t="n"/>
      <c r="B1066" s="17" t="n"/>
      <c r="C1066" s="17" t="n"/>
      <c r="D1066" s="17" t="n"/>
      <c r="E1066" s="17" t="n"/>
      <c r="F1066" s="17">
        <f>IF($E1066="","",IFERROR(INDEX(Produtos!$B$6:$B$305,MATCH($E1066,Produtos!$A$6:$A$305,0)),"Código não cadastrado"))</f>
        <v/>
      </c>
      <c r="G1066" s="18" t="n"/>
      <c r="H1066" s="19">
        <f>IF($E1066="","",IFERROR(INDEX(Produtos!$C$6:$C$305,MATCH($E1066,Produtos!$A$6:$A$305,0)),0))</f>
        <v/>
      </c>
      <c r="I1066" s="17" t="n"/>
      <c r="J1066" s="17">
        <f>IF(OR($E1066="",D1066=""),"",IF(D1066=$C$4,"5917","6917"))</f>
        <v/>
      </c>
      <c r="K1066" s="18" t="n"/>
      <c r="L1066" s="18" t="n"/>
      <c r="M1066" s="16" t="n"/>
      <c r="N1066" s="18">
        <f>IF(OR($E1066="",G1066=""),"",G1066-N(K1066)-N(L1066))</f>
        <v/>
      </c>
      <c r="O1066" s="19">
        <f>IF(N1066="","",N1066*H1066)</f>
        <v/>
      </c>
      <c r="P1066" s="19">
        <f>IF($E1066="","",N(K1066)*H1066)</f>
        <v/>
      </c>
      <c r="Q1066" s="17" t="n"/>
      <c r="R1066" s="17">
        <f>IF(N1066="","",IF(N1066&lt;0,"CONFERIR",IF(N1066=0,"ACERTADO",IF(M1066="","EM CONSIGNAÇÃO",IF(TODAY()&gt;M1066,"ACERTO VENCIDO","EM CONSIGNAÇÃO")))))</f>
        <v/>
      </c>
      <c r="S1066" s="17" t="n"/>
    </row>
    <row r="1067">
      <c r="A1067" s="16" t="n"/>
      <c r="B1067" s="17" t="n"/>
      <c r="C1067" s="17" t="n"/>
      <c r="D1067" s="17" t="n"/>
      <c r="E1067" s="17" t="n"/>
      <c r="F1067" s="17">
        <f>IF($E1067="","",IFERROR(INDEX(Produtos!$B$6:$B$305,MATCH($E1067,Produtos!$A$6:$A$305,0)),"Código não cadastrado"))</f>
        <v/>
      </c>
      <c r="G1067" s="18" t="n"/>
      <c r="H1067" s="19">
        <f>IF($E1067="","",IFERROR(INDEX(Produtos!$C$6:$C$305,MATCH($E1067,Produtos!$A$6:$A$305,0)),0))</f>
        <v/>
      </c>
      <c r="I1067" s="17" t="n"/>
      <c r="J1067" s="17">
        <f>IF(OR($E1067="",D1067=""),"",IF(D1067=$C$4,"5917","6917"))</f>
        <v/>
      </c>
      <c r="K1067" s="18" t="n"/>
      <c r="L1067" s="18" t="n"/>
      <c r="M1067" s="16" t="n"/>
      <c r="N1067" s="18">
        <f>IF(OR($E1067="",G1067=""),"",G1067-N(K1067)-N(L1067))</f>
        <v/>
      </c>
      <c r="O1067" s="19">
        <f>IF(N1067="","",N1067*H1067)</f>
        <v/>
      </c>
      <c r="P1067" s="19">
        <f>IF($E1067="","",N(K1067)*H1067)</f>
        <v/>
      </c>
      <c r="Q1067" s="17" t="n"/>
      <c r="R1067" s="17">
        <f>IF(N1067="","",IF(N1067&lt;0,"CONFERIR",IF(N1067=0,"ACERTADO",IF(M1067="","EM CONSIGNAÇÃO",IF(TODAY()&gt;M1067,"ACERTO VENCIDO","EM CONSIGNAÇÃO")))))</f>
        <v/>
      </c>
      <c r="S1067" s="17" t="n"/>
    </row>
    <row r="1068">
      <c r="A1068" s="16" t="n"/>
      <c r="B1068" s="17" t="n"/>
      <c r="C1068" s="17" t="n"/>
      <c r="D1068" s="17" t="n"/>
      <c r="E1068" s="17" t="n"/>
      <c r="F1068" s="17">
        <f>IF($E1068="","",IFERROR(INDEX(Produtos!$B$6:$B$305,MATCH($E1068,Produtos!$A$6:$A$305,0)),"Código não cadastrado"))</f>
        <v/>
      </c>
      <c r="G1068" s="18" t="n"/>
      <c r="H1068" s="19">
        <f>IF($E1068="","",IFERROR(INDEX(Produtos!$C$6:$C$305,MATCH($E1068,Produtos!$A$6:$A$305,0)),0))</f>
        <v/>
      </c>
      <c r="I1068" s="17" t="n"/>
      <c r="J1068" s="17">
        <f>IF(OR($E1068="",D1068=""),"",IF(D1068=$C$4,"5917","6917"))</f>
        <v/>
      </c>
      <c r="K1068" s="18" t="n"/>
      <c r="L1068" s="18" t="n"/>
      <c r="M1068" s="16" t="n"/>
      <c r="N1068" s="18">
        <f>IF(OR($E1068="",G1068=""),"",G1068-N(K1068)-N(L1068))</f>
        <v/>
      </c>
      <c r="O1068" s="19">
        <f>IF(N1068="","",N1068*H1068)</f>
        <v/>
      </c>
      <c r="P1068" s="19">
        <f>IF($E1068="","",N(K1068)*H1068)</f>
        <v/>
      </c>
      <c r="Q1068" s="17" t="n"/>
      <c r="R1068" s="17">
        <f>IF(N1068="","",IF(N1068&lt;0,"CONFERIR",IF(N1068=0,"ACERTADO",IF(M1068="","EM CONSIGNAÇÃO",IF(TODAY()&gt;M1068,"ACERTO VENCIDO","EM CONSIGNAÇÃO")))))</f>
        <v/>
      </c>
      <c r="S1068" s="17" t="n"/>
    </row>
    <row r="1069">
      <c r="A1069" s="16" t="n"/>
      <c r="B1069" s="17" t="n"/>
      <c r="C1069" s="17" t="n"/>
      <c r="D1069" s="17" t="n"/>
      <c r="E1069" s="17" t="n"/>
      <c r="F1069" s="17">
        <f>IF($E1069="","",IFERROR(INDEX(Produtos!$B$6:$B$305,MATCH($E1069,Produtos!$A$6:$A$305,0)),"Código não cadastrado"))</f>
        <v/>
      </c>
      <c r="G1069" s="18" t="n"/>
      <c r="H1069" s="19">
        <f>IF($E1069="","",IFERROR(INDEX(Produtos!$C$6:$C$305,MATCH($E1069,Produtos!$A$6:$A$305,0)),0))</f>
        <v/>
      </c>
      <c r="I1069" s="17" t="n"/>
      <c r="J1069" s="17">
        <f>IF(OR($E1069="",D1069=""),"",IF(D1069=$C$4,"5917","6917"))</f>
        <v/>
      </c>
      <c r="K1069" s="18" t="n"/>
      <c r="L1069" s="18" t="n"/>
      <c r="M1069" s="16" t="n"/>
      <c r="N1069" s="18">
        <f>IF(OR($E1069="",G1069=""),"",G1069-N(K1069)-N(L1069))</f>
        <v/>
      </c>
      <c r="O1069" s="19">
        <f>IF(N1069="","",N1069*H1069)</f>
        <v/>
      </c>
      <c r="P1069" s="19">
        <f>IF($E1069="","",N(K1069)*H1069)</f>
        <v/>
      </c>
      <c r="Q1069" s="17" t="n"/>
      <c r="R1069" s="17">
        <f>IF(N1069="","",IF(N1069&lt;0,"CONFERIR",IF(N1069=0,"ACERTADO",IF(M1069="","EM CONSIGNAÇÃO",IF(TODAY()&gt;M1069,"ACERTO VENCIDO","EM CONSIGNAÇÃO")))))</f>
        <v/>
      </c>
      <c r="S1069" s="17" t="n"/>
    </row>
    <row r="1070">
      <c r="A1070" s="16" t="n"/>
      <c r="B1070" s="17" t="n"/>
      <c r="C1070" s="17" t="n"/>
      <c r="D1070" s="17" t="n"/>
      <c r="E1070" s="17" t="n"/>
      <c r="F1070" s="17">
        <f>IF($E1070="","",IFERROR(INDEX(Produtos!$B$6:$B$305,MATCH($E1070,Produtos!$A$6:$A$305,0)),"Código não cadastrado"))</f>
        <v/>
      </c>
      <c r="G1070" s="18" t="n"/>
      <c r="H1070" s="19">
        <f>IF($E1070="","",IFERROR(INDEX(Produtos!$C$6:$C$305,MATCH($E1070,Produtos!$A$6:$A$305,0)),0))</f>
        <v/>
      </c>
      <c r="I1070" s="17" t="n"/>
      <c r="J1070" s="17">
        <f>IF(OR($E1070="",D1070=""),"",IF(D1070=$C$4,"5917","6917"))</f>
        <v/>
      </c>
      <c r="K1070" s="18" t="n"/>
      <c r="L1070" s="18" t="n"/>
      <c r="M1070" s="16" t="n"/>
      <c r="N1070" s="18">
        <f>IF(OR($E1070="",G1070=""),"",G1070-N(K1070)-N(L1070))</f>
        <v/>
      </c>
      <c r="O1070" s="19">
        <f>IF(N1070="","",N1070*H1070)</f>
        <v/>
      </c>
      <c r="P1070" s="19">
        <f>IF($E1070="","",N(K1070)*H1070)</f>
        <v/>
      </c>
      <c r="Q1070" s="17" t="n"/>
      <c r="R1070" s="17">
        <f>IF(N1070="","",IF(N1070&lt;0,"CONFERIR",IF(N1070=0,"ACERTADO",IF(M1070="","EM CONSIGNAÇÃO",IF(TODAY()&gt;M1070,"ACERTO VENCIDO","EM CONSIGNAÇÃO")))))</f>
        <v/>
      </c>
      <c r="S1070" s="17" t="n"/>
    </row>
    <row r="1071">
      <c r="A1071" s="16" t="n"/>
      <c r="B1071" s="17" t="n"/>
      <c r="C1071" s="17" t="n"/>
      <c r="D1071" s="17" t="n"/>
      <c r="E1071" s="17" t="n"/>
      <c r="F1071" s="17">
        <f>IF($E1071="","",IFERROR(INDEX(Produtos!$B$6:$B$305,MATCH($E1071,Produtos!$A$6:$A$305,0)),"Código não cadastrado"))</f>
        <v/>
      </c>
      <c r="G1071" s="18" t="n"/>
      <c r="H1071" s="19">
        <f>IF($E1071="","",IFERROR(INDEX(Produtos!$C$6:$C$305,MATCH($E1071,Produtos!$A$6:$A$305,0)),0))</f>
        <v/>
      </c>
      <c r="I1071" s="17" t="n"/>
      <c r="J1071" s="17">
        <f>IF(OR($E1071="",D1071=""),"",IF(D1071=$C$4,"5917","6917"))</f>
        <v/>
      </c>
      <c r="K1071" s="18" t="n"/>
      <c r="L1071" s="18" t="n"/>
      <c r="M1071" s="16" t="n"/>
      <c r="N1071" s="18">
        <f>IF(OR($E1071="",G1071=""),"",G1071-N(K1071)-N(L1071))</f>
        <v/>
      </c>
      <c r="O1071" s="19">
        <f>IF(N1071="","",N1071*H1071)</f>
        <v/>
      </c>
      <c r="P1071" s="19">
        <f>IF($E1071="","",N(K1071)*H1071)</f>
        <v/>
      </c>
      <c r="Q1071" s="17" t="n"/>
      <c r="R1071" s="17">
        <f>IF(N1071="","",IF(N1071&lt;0,"CONFERIR",IF(N1071=0,"ACERTADO",IF(M1071="","EM CONSIGNAÇÃO",IF(TODAY()&gt;M1071,"ACERTO VENCIDO","EM CONSIGNAÇÃO")))))</f>
        <v/>
      </c>
      <c r="S1071" s="17" t="n"/>
    </row>
    <row r="1072">
      <c r="A1072" s="16" t="n"/>
      <c r="B1072" s="17" t="n"/>
      <c r="C1072" s="17" t="n"/>
      <c r="D1072" s="17" t="n"/>
      <c r="E1072" s="17" t="n"/>
      <c r="F1072" s="17">
        <f>IF($E1072="","",IFERROR(INDEX(Produtos!$B$6:$B$305,MATCH($E1072,Produtos!$A$6:$A$305,0)),"Código não cadastrado"))</f>
        <v/>
      </c>
      <c r="G1072" s="18" t="n"/>
      <c r="H1072" s="19">
        <f>IF($E1072="","",IFERROR(INDEX(Produtos!$C$6:$C$305,MATCH($E1072,Produtos!$A$6:$A$305,0)),0))</f>
        <v/>
      </c>
      <c r="I1072" s="17" t="n"/>
      <c r="J1072" s="17">
        <f>IF(OR($E1072="",D1072=""),"",IF(D1072=$C$4,"5917","6917"))</f>
        <v/>
      </c>
      <c r="K1072" s="18" t="n"/>
      <c r="L1072" s="18" t="n"/>
      <c r="M1072" s="16" t="n"/>
      <c r="N1072" s="18">
        <f>IF(OR($E1072="",G1072=""),"",G1072-N(K1072)-N(L1072))</f>
        <v/>
      </c>
      <c r="O1072" s="19">
        <f>IF(N1072="","",N1072*H1072)</f>
        <v/>
      </c>
      <c r="P1072" s="19">
        <f>IF($E1072="","",N(K1072)*H1072)</f>
        <v/>
      </c>
      <c r="Q1072" s="17" t="n"/>
      <c r="R1072" s="17">
        <f>IF(N1072="","",IF(N1072&lt;0,"CONFERIR",IF(N1072=0,"ACERTADO",IF(M1072="","EM CONSIGNAÇÃO",IF(TODAY()&gt;M1072,"ACERTO VENCIDO","EM CONSIGNAÇÃO")))))</f>
        <v/>
      </c>
      <c r="S1072" s="17" t="n"/>
    </row>
    <row r="1073">
      <c r="A1073" s="16" t="n"/>
      <c r="B1073" s="17" t="n"/>
      <c r="C1073" s="17" t="n"/>
      <c r="D1073" s="17" t="n"/>
      <c r="E1073" s="17" t="n"/>
      <c r="F1073" s="17">
        <f>IF($E1073="","",IFERROR(INDEX(Produtos!$B$6:$B$305,MATCH($E1073,Produtos!$A$6:$A$305,0)),"Código não cadastrado"))</f>
        <v/>
      </c>
      <c r="G1073" s="18" t="n"/>
      <c r="H1073" s="19">
        <f>IF($E1073="","",IFERROR(INDEX(Produtos!$C$6:$C$305,MATCH($E1073,Produtos!$A$6:$A$305,0)),0))</f>
        <v/>
      </c>
      <c r="I1073" s="17" t="n"/>
      <c r="J1073" s="17">
        <f>IF(OR($E1073="",D1073=""),"",IF(D1073=$C$4,"5917","6917"))</f>
        <v/>
      </c>
      <c r="K1073" s="18" t="n"/>
      <c r="L1073" s="18" t="n"/>
      <c r="M1073" s="16" t="n"/>
      <c r="N1073" s="18">
        <f>IF(OR($E1073="",G1073=""),"",G1073-N(K1073)-N(L1073))</f>
        <v/>
      </c>
      <c r="O1073" s="19">
        <f>IF(N1073="","",N1073*H1073)</f>
        <v/>
      </c>
      <c r="P1073" s="19">
        <f>IF($E1073="","",N(K1073)*H1073)</f>
        <v/>
      </c>
      <c r="Q1073" s="17" t="n"/>
      <c r="R1073" s="17">
        <f>IF(N1073="","",IF(N1073&lt;0,"CONFERIR",IF(N1073=0,"ACERTADO",IF(M1073="","EM CONSIGNAÇÃO",IF(TODAY()&gt;M1073,"ACERTO VENCIDO","EM CONSIGNAÇÃO")))))</f>
        <v/>
      </c>
      <c r="S1073" s="17" t="n"/>
    </row>
    <row r="1074">
      <c r="A1074" s="16" t="n"/>
      <c r="B1074" s="17" t="n"/>
      <c r="C1074" s="17" t="n"/>
      <c r="D1074" s="17" t="n"/>
      <c r="E1074" s="17" t="n"/>
      <c r="F1074" s="17">
        <f>IF($E1074="","",IFERROR(INDEX(Produtos!$B$6:$B$305,MATCH($E1074,Produtos!$A$6:$A$305,0)),"Código não cadastrado"))</f>
        <v/>
      </c>
      <c r="G1074" s="18" t="n"/>
      <c r="H1074" s="19">
        <f>IF($E1074="","",IFERROR(INDEX(Produtos!$C$6:$C$305,MATCH($E1074,Produtos!$A$6:$A$305,0)),0))</f>
        <v/>
      </c>
      <c r="I1074" s="17" t="n"/>
      <c r="J1074" s="17">
        <f>IF(OR($E1074="",D1074=""),"",IF(D1074=$C$4,"5917","6917"))</f>
        <v/>
      </c>
      <c r="K1074" s="18" t="n"/>
      <c r="L1074" s="18" t="n"/>
      <c r="M1074" s="16" t="n"/>
      <c r="N1074" s="18">
        <f>IF(OR($E1074="",G1074=""),"",G1074-N(K1074)-N(L1074))</f>
        <v/>
      </c>
      <c r="O1074" s="19">
        <f>IF(N1074="","",N1074*H1074)</f>
        <v/>
      </c>
      <c r="P1074" s="19">
        <f>IF($E1074="","",N(K1074)*H1074)</f>
        <v/>
      </c>
      <c r="Q1074" s="17" t="n"/>
      <c r="R1074" s="17">
        <f>IF(N1074="","",IF(N1074&lt;0,"CONFERIR",IF(N1074=0,"ACERTADO",IF(M1074="","EM CONSIGNAÇÃO",IF(TODAY()&gt;M1074,"ACERTO VENCIDO","EM CONSIGNAÇÃO")))))</f>
        <v/>
      </c>
      <c r="S1074" s="17" t="n"/>
    </row>
    <row r="1075">
      <c r="A1075" s="16" t="n"/>
      <c r="B1075" s="17" t="n"/>
      <c r="C1075" s="17" t="n"/>
      <c r="D1075" s="17" t="n"/>
      <c r="E1075" s="17" t="n"/>
      <c r="F1075" s="17">
        <f>IF($E1075="","",IFERROR(INDEX(Produtos!$B$6:$B$305,MATCH($E1075,Produtos!$A$6:$A$305,0)),"Código não cadastrado"))</f>
        <v/>
      </c>
      <c r="G1075" s="18" t="n"/>
      <c r="H1075" s="19">
        <f>IF($E1075="","",IFERROR(INDEX(Produtos!$C$6:$C$305,MATCH($E1075,Produtos!$A$6:$A$305,0)),0))</f>
        <v/>
      </c>
      <c r="I1075" s="17" t="n"/>
      <c r="J1075" s="17">
        <f>IF(OR($E1075="",D1075=""),"",IF(D1075=$C$4,"5917","6917"))</f>
        <v/>
      </c>
      <c r="K1075" s="18" t="n"/>
      <c r="L1075" s="18" t="n"/>
      <c r="M1075" s="16" t="n"/>
      <c r="N1075" s="18">
        <f>IF(OR($E1075="",G1075=""),"",G1075-N(K1075)-N(L1075))</f>
        <v/>
      </c>
      <c r="O1075" s="19">
        <f>IF(N1075="","",N1075*H1075)</f>
        <v/>
      </c>
      <c r="P1075" s="19">
        <f>IF($E1075="","",N(K1075)*H1075)</f>
        <v/>
      </c>
      <c r="Q1075" s="17" t="n"/>
      <c r="R1075" s="17">
        <f>IF(N1075="","",IF(N1075&lt;0,"CONFERIR",IF(N1075=0,"ACERTADO",IF(M1075="","EM CONSIGNAÇÃO",IF(TODAY()&gt;M1075,"ACERTO VENCIDO","EM CONSIGNAÇÃO")))))</f>
        <v/>
      </c>
      <c r="S1075" s="17" t="n"/>
    </row>
    <row r="1076">
      <c r="A1076" s="16" t="n"/>
      <c r="B1076" s="17" t="n"/>
      <c r="C1076" s="17" t="n"/>
      <c r="D1076" s="17" t="n"/>
      <c r="E1076" s="17" t="n"/>
      <c r="F1076" s="17">
        <f>IF($E1076="","",IFERROR(INDEX(Produtos!$B$6:$B$305,MATCH($E1076,Produtos!$A$6:$A$305,0)),"Código não cadastrado"))</f>
        <v/>
      </c>
      <c r="G1076" s="18" t="n"/>
      <c r="H1076" s="19">
        <f>IF($E1076="","",IFERROR(INDEX(Produtos!$C$6:$C$305,MATCH($E1076,Produtos!$A$6:$A$305,0)),0))</f>
        <v/>
      </c>
      <c r="I1076" s="17" t="n"/>
      <c r="J1076" s="17">
        <f>IF(OR($E1076="",D1076=""),"",IF(D1076=$C$4,"5917","6917"))</f>
        <v/>
      </c>
      <c r="K1076" s="18" t="n"/>
      <c r="L1076" s="18" t="n"/>
      <c r="M1076" s="16" t="n"/>
      <c r="N1076" s="18">
        <f>IF(OR($E1076="",G1076=""),"",G1076-N(K1076)-N(L1076))</f>
        <v/>
      </c>
      <c r="O1076" s="19">
        <f>IF(N1076="","",N1076*H1076)</f>
        <v/>
      </c>
      <c r="P1076" s="19">
        <f>IF($E1076="","",N(K1076)*H1076)</f>
        <v/>
      </c>
      <c r="Q1076" s="17" t="n"/>
      <c r="R1076" s="17">
        <f>IF(N1076="","",IF(N1076&lt;0,"CONFERIR",IF(N1076=0,"ACERTADO",IF(M1076="","EM CONSIGNAÇÃO",IF(TODAY()&gt;M1076,"ACERTO VENCIDO","EM CONSIGNAÇÃO")))))</f>
        <v/>
      </c>
      <c r="S1076" s="17" t="n"/>
    </row>
    <row r="1077">
      <c r="A1077" s="16" t="n"/>
      <c r="B1077" s="17" t="n"/>
      <c r="C1077" s="17" t="n"/>
      <c r="D1077" s="17" t="n"/>
      <c r="E1077" s="17" t="n"/>
      <c r="F1077" s="17">
        <f>IF($E1077="","",IFERROR(INDEX(Produtos!$B$6:$B$305,MATCH($E1077,Produtos!$A$6:$A$305,0)),"Código não cadastrado"))</f>
        <v/>
      </c>
      <c r="G1077" s="18" t="n"/>
      <c r="H1077" s="19">
        <f>IF($E1077="","",IFERROR(INDEX(Produtos!$C$6:$C$305,MATCH($E1077,Produtos!$A$6:$A$305,0)),0))</f>
        <v/>
      </c>
      <c r="I1077" s="17" t="n"/>
      <c r="J1077" s="17">
        <f>IF(OR($E1077="",D1077=""),"",IF(D1077=$C$4,"5917","6917"))</f>
        <v/>
      </c>
      <c r="K1077" s="18" t="n"/>
      <c r="L1077" s="18" t="n"/>
      <c r="M1077" s="16" t="n"/>
      <c r="N1077" s="18">
        <f>IF(OR($E1077="",G1077=""),"",G1077-N(K1077)-N(L1077))</f>
        <v/>
      </c>
      <c r="O1077" s="19">
        <f>IF(N1077="","",N1077*H1077)</f>
        <v/>
      </c>
      <c r="P1077" s="19">
        <f>IF($E1077="","",N(K1077)*H1077)</f>
        <v/>
      </c>
      <c r="Q1077" s="17" t="n"/>
      <c r="R1077" s="17">
        <f>IF(N1077="","",IF(N1077&lt;0,"CONFERIR",IF(N1077=0,"ACERTADO",IF(M1077="","EM CONSIGNAÇÃO",IF(TODAY()&gt;M1077,"ACERTO VENCIDO","EM CONSIGNAÇÃO")))))</f>
        <v/>
      </c>
      <c r="S1077" s="17" t="n"/>
    </row>
    <row r="1078">
      <c r="A1078" s="16" t="n"/>
      <c r="B1078" s="17" t="n"/>
      <c r="C1078" s="17" t="n"/>
      <c r="D1078" s="17" t="n"/>
      <c r="E1078" s="17" t="n"/>
      <c r="F1078" s="17">
        <f>IF($E1078="","",IFERROR(INDEX(Produtos!$B$6:$B$305,MATCH($E1078,Produtos!$A$6:$A$305,0)),"Código não cadastrado"))</f>
        <v/>
      </c>
      <c r="G1078" s="18" t="n"/>
      <c r="H1078" s="19">
        <f>IF($E1078="","",IFERROR(INDEX(Produtos!$C$6:$C$305,MATCH($E1078,Produtos!$A$6:$A$305,0)),0))</f>
        <v/>
      </c>
      <c r="I1078" s="17" t="n"/>
      <c r="J1078" s="17">
        <f>IF(OR($E1078="",D1078=""),"",IF(D1078=$C$4,"5917","6917"))</f>
        <v/>
      </c>
      <c r="K1078" s="18" t="n"/>
      <c r="L1078" s="18" t="n"/>
      <c r="M1078" s="16" t="n"/>
      <c r="N1078" s="18">
        <f>IF(OR($E1078="",G1078=""),"",G1078-N(K1078)-N(L1078))</f>
        <v/>
      </c>
      <c r="O1078" s="19">
        <f>IF(N1078="","",N1078*H1078)</f>
        <v/>
      </c>
      <c r="P1078" s="19">
        <f>IF($E1078="","",N(K1078)*H1078)</f>
        <v/>
      </c>
      <c r="Q1078" s="17" t="n"/>
      <c r="R1078" s="17">
        <f>IF(N1078="","",IF(N1078&lt;0,"CONFERIR",IF(N1078=0,"ACERTADO",IF(M1078="","EM CONSIGNAÇÃO",IF(TODAY()&gt;M1078,"ACERTO VENCIDO","EM CONSIGNAÇÃO")))))</f>
        <v/>
      </c>
      <c r="S1078" s="17" t="n"/>
    </row>
    <row r="1079">
      <c r="A1079" s="16" t="n"/>
      <c r="B1079" s="17" t="n"/>
      <c r="C1079" s="17" t="n"/>
      <c r="D1079" s="17" t="n"/>
      <c r="E1079" s="17" t="n"/>
      <c r="F1079" s="17">
        <f>IF($E1079="","",IFERROR(INDEX(Produtos!$B$6:$B$305,MATCH($E1079,Produtos!$A$6:$A$305,0)),"Código não cadastrado"))</f>
        <v/>
      </c>
      <c r="G1079" s="18" t="n"/>
      <c r="H1079" s="19">
        <f>IF($E1079="","",IFERROR(INDEX(Produtos!$C$6:$C$305,MATCH($E1079,Produtos!$A$6:$A$305,0)),0))</f>
        <v/>
      </c>
      <c r="I1079" s="17" t="n"/>
      <c r="J1079" s="17">
        <f>IF(OR($E1079="",D1079=""),"",IF(D1079=$C$4,"5917","6917"))</f>
        <v/>
      </c>
      <c r="K1079" s="18" t="n"/>
      <c r="L1079" s="18" t="n"/>
      <c r="M1079" s="16" t="n"/>
      <c r="N1079" s="18">
        <f>IF(OR($E1079="",G1079=""),"",G1079-N(K1079)-N(L1079))</f>
        <v/>
      </c>
      <c r="O1079" s="19">
        <f>IF(N1079="","",N1079*H1079)</f>
        <v/>
      </c>
      <c r="P1079" s="19">
        <f>IF($E1079="","",N(K1079)*H1079)</f>
        <v/>
      </c>
      <c r="Q1079" s="17" t="n"/>
      <c r="R1079" s="17">
        <f>IF(N1079="","",IF(N1079&lt;0,"CONFERIR",IF(N1079=0,"ACERTADO",IF(M1079="","EM CONSIGNAÇÃO",IF(TODAY()&gt;M1079,"ACERTO VENCIDO","EM CONSIGNAÇÃO")))))</f>
        <v/>
      </c>
      <c r="S1079" s="17" t="n"/>
    </row>
    <row r="1080">
      <c r="A1080" s="16" t="n"/>
      <c r="B1080" s="17" t="n"/>
      <c r="C1080" s="17" t="n"/>
      <c r="D1080" s="17" t="n"/>
      <c r="E1080" s="17" t="n"/>
      <c r="F1080" s="17">
        <f>IF($E1080="","",IFERROR(INDEX(Produtos!$B$6:$B$305,MATCH($E1080,Produtos!$A$6:$A$305,0)),"Código não cadastrado"))</f>
        <v/>
      </c>
      <c r="G1080" s="18" t="n"/>
      <c r="H1080" s="19">
        <f>IF($E1080="","",IFERROR(INDEX(Produtos!$C$6:$C$305,MATCH($E1080,Produtos!$A$6:$A$305,0)),0))</f>
        <v/>
      </c>
      <c r="I1080" s="17" t="n"/>
      <c r="J1080" s="17">
        <f>IF(OR($E1080="",D1080=""),"",IF(D1080=$C$4,"5917","6917"))</f>
        <v/>
      </c>
      <c r="K1080" s="18" t="n"/>
      <c r="L1080" s="18" t="n"/>
      <c r="M1080" s="16" t="n"/>
      <c r="N1080" s="18">
        <f>IF(OR($E1080="",G1080=""),"",G1080-N(K1080)-N(L1080))</f>
        <v/>
      </c>
      <c r="O1080" s="19">
        <f>IF(N1080="","",N1080*H1080)</f>
        <v/>
      </c>
      <c r="P1080" s="19">
        <f>IF($E1080="","",N(K1080)*H1080)</f>
        <v/>
      </c>
      <c r="Q1080" s="17" t="n"/>
      <c r="R1080" s="17">
        <f>IF(N1080="","",IF(N1080&lt;0,"CONFERIR",IF(N1080=0,"ACERTADO",IF(M1080="","EM CONSIGNAÇÃO",IF(TODAY()&gt;M1080,"ACERTO VENCIDO","EM CONSIGNAÇÃO")))))</f>
        <v/>
      </c>
      <c r="S1080" s="17" t="n"/>
    </row>
    <row r="1081">
      <c r="A1081" s="16" t="n"/>
      <c r="B1081" s="17" t="n"/>
      <c r="C1081" s="17" t="n"/>
      <c r="D1081" s="17" t="n"/>
      <c r="E1081" s="17" t="n"/>
      <c r="F1081" s="17">
        <f>IF($E1081="","",IFERROR(INDEX(Produtos!$B$6:$B$305,MATCH($E1081,Produtos!$A$6:$A$305,0)),"Código não cadastrado"))</f>
        <v/>
      </c>
      <c r="G1081" s="18" t="n"/>
      <c r="H1081" s="19">
        <f>IF($E1081="","",IFERROR(INDEX(Produtos!$C$6:$C$305,MATCH($E1081,Produtos!$A$6:$A$305,0)),0))</f>
        <v/>
      </c>
      <c r="I1081" s="17" t="n"/>
      <c r="J1081" s="17">
        <f>IF(OR($E1081="",D1081=""),"",IF(D1081=$C$4,"5917","6917"))</f>
        <v/>
      </c>
      <c r="K1081" s="18" t="n"/>
      <c r="L1081" s="18" t="n"/>
      <c r="M1081" s="16" t="n"/>
      <c r="N1081" s="18">
        <f>IF(OR($E1081="",G1081=""),"",G1081-N(K1081)-N(L1081))</f>
        <v/>
      </c>
      <c r="O1081" s="19">
        <f>IF(N1081="","",N1081*H1081)</f>
        <v/>
      </c>
      <c r="P1081" s="19">
        <f>IF($E1081="","",N(K1081)*H1081)</f>
        <v/>
      </c>
      <c r="Q1081" s="17" t="n"/>
      <c r="R1081" s="17">
        <f>IF(N1081="","",IF(N1081&lt;0,"CONFERIR",IF(N1081=0,"ACERTADO",IF(M1081="","EM CONSIGNAÇÃO",IF(TODAY()&gt;M1081,"ACERTO VENCIDO","EM CONSIGNAÇÃO")))))</f>
        <v/>
      </c>
      <c r="S1081" s="17" t="n"/>
    </row>
    <row r="1082">
      <c r="A1082" s="16" t="n"/>
      <c r="B1082" s="17" t="n"/>
      <c r="C1082" s="17" t="n"/>
      <c r="D1082" s="17" t="n"/>
      <c r="E1082" s="17" t="n"/>
      <c r="F1082" s="17">
        <f>IF($E1082="","",IFERROR(INDEX(Produtos!$B$6:$B$305,MATCH($E1082,Produtos!$A$6:$A$305,0)),"Código não cadastrado"))</f>
        <v/>
      </c>
      <c r="G1082" s="18" t="n"/>
      <c r="H1082" s="19">
        <f>IF($E1082="","",IFERROR(INDEX(Produtos!$C$6:$C$305,MATCH($E1082,Produtos!$A$6:$A$305,0)),0))</f>
        <v/>
      </c>
      <c r="I1082" s="17" t="n"/>
      <c r="J1082" s="17">
        <f>IF(OR($E1082="",D1082=""),"",IF(D1082=$C$4,"5917","6917"))</f>
        <v/>
      </c>
      <c r="K1082" s="18" t="n"/>
      <c r="L1082" s="18" t="n"/>
      <c r="M1082" s="16" t="n"/>
      <c r="N1082" s="18">
        <f>IF(OR($E1082="",G1082=""),"",G1082-N(K1082)-N(L1082))</f>
        <v/>
      </c>
      <c r="O1082" s="19">
        <f>IF(N1082="","",N1082*H1082)</f>
        <v/>
      </c>
      <c r="P1082" s="19">
        <f>IF($E1082="","",N(K1082)*H1082)</f>
        <v/>
      </c>
      <c r="Q1082" s="17" t="n"/>
      <c r="R1082" s="17">
        <f>IF(N1082="","",IF(N1082&lt;0,"CONFERIR",IF(N1082=0,"ACERTADO",IF(M1082="","EM CONSIGNAÇÃO",IF(TODAY()&gt;M1082,"ACERTO VENCIDO","EM CONSIGNAÇÃO")))))</f>
        <v/>
      </c>
      <c r="S1082" s="17" t="n"/>
    </row>
    <row r="1083">
      <c r="A1083" s="16" t="n"/>
      <c r="B1083" s="17" t="n"/>
      <c r="C1083" s="17" t="n"/>
      <c r="D1083" s="17" t="n"/>
      <c r="E1083" s="17" t="n"/>
      <c r="F1083" s="17">
        <f>IF($E1083="","",IFERROR(INDEX(Produtos!$B$6:$B$305,MATCH($E1083,Produtos!$A$6:$A$305,0)),"Código não cadastrado"))</f>
        <v/>
      </c>
      <c r="G1083" s="18" t="n"/>
      <c r="H1083" s="19">
        <f>IF($E1083="","",IFERROR(INDEX(Produtos!$C$6:$C$305,MATCH($E1083,Produtos!$A$6:$A$305,0)),0))</f>
        <v/>
      </c>
      <c r="I1083" s="17" t="n"/>
      <c r="J1083" s="17">
        <f>IF(OR($E1083="",D1083=""),"",IF(D1083=$C$4,"5917","6917"))</f>
        <v/>
      </c>
      <c r="K1083" s="18" t="n"/>
      <c r="L1083" s="18" t="n"/>
      <c r="M1083" s="16" t="n"/>
      <c r="N1083" s="18">
        <f>IF(OR($E1083="",G1083=""),"",G1083-N(K1083)-N(L1083))</f>
        <v/>
      </c>
      <c r="O1083" s="19">
        <f>IF(N1083="","",N1083*H1083)</f>
        <v/>
      </c>
      <c r="P1083" s="19">
        <f>IF($E1083="","",N(K1083)*H1083)</f>
        <v/>
      </c>
      <c r="Q1083" s="17" t="n"/>
      <c r="R1083" s="17">
        <f>IF(N1083="","",IF(N1083&lt;0,"CONFERIR",IF(N1083=0,"ACERTADO",IF(M1083="","EM CONSIGNAÇÃO",IF(TODAY()&gt;M1083,"ACERTO VENCIDO","EM CONSIGNAÇÃO")))))</f>
        <v/>
      </c>
      <c r="S1083" s="17" t="n"/>
    </row>
    <row r="1084">
      <c r="A1084" s="16" t="n"/>
      <c r="B1084" s="17" t="n"/>
      <c r="C1084" s="17" t="n"/>
      <c r="D1084" s="17" t="n"/>
      <c r="E1084" s="17" t="n"/>
      <c r="F1084" s="17">
        <f>IF($E1084="","",IFERROR(INDEX(Produtos!$B$6:$B$305,MATCH($E1084,Produtos!$A$6:$A$305,0)),"Código não cadastrado"))</f>
        <v/>
      </c>
      <c r="G1084" s="18" t="n"/>
      <c r="H1084" s="19">
        <f>IF($E1084="","",IFERROR(INDEX(Produtos!$C$6:$C$305,MATCH($E1084,Produtos!$A$6:$A$305,0)),0))</f>
        <v/>
      </c>
      <c r="I1084" s="17" t="n"/>
      <c r="J1084" s="17">
        <f>IF(OR($E1084="",D1084=""),"",IF(D1084=$C$4,"5917","6917"))</f>
        <v/>
      </c>
      <c r="K1084" s="18" t="n"/>
      <c r="L1084" s="18" t="n"/>
      <c r="M1084" s="16" t="n"/>
      <c r="N1084" s="18">
        <f>IF(OR($E1084="",G1084=""),"",G1084-N(K1084)-N(L1084))</f>
        <v/>
      </c>
      <c r="O1084" s="19">
        <f>IF(N1084="","",N1084*H1084)</f>
        <v/>
      </c>
      <c r="P1084" s="19">
        <f>IF($E1084="","",N(K1084)*H1084)</f>
        <v/>
      </c>
      <c r="Q1084" s="17" t="n"/>
      <c r="R1084" s="17">
        <f>IF(N1084="","",IF(N1084&lt;0,"CONFERIR",IF(N1084=0,"ACERTADO",IF(M1084="","EM CONSIGNAÇÃO",IF(TODAY()&gt;M1084,"ACERTO VENCIDO","EM CONSIGNAÇÃO")))))</f>
        <v/>
      </c>
      <c r="S1084" s="17" t="n"/>
    </row>
    <row r="1085">
      <c r="A1085" s="16" t="n"/>
      <c r="B1085" s="17" t="n"/>
      <c r="C1085" s="17" t="n"/>
      <c r="D1085" s="17" t="n"/>
      <c r="E1085" s="17" t="n"/>
      <c r="F1085" s="17">
        <f>IF($E1085="","",IFERROR(INDEX(Produtos!$B$6:$B$305,MATCH($E1085,Produtos!$A$6:$A$305,0)),"Código não cadastrado"))</f>
        <v/>
      </c>
      <c r="G1085" s="18" t="n"/>
      <c r="H1085" s="19">
        <f>IF($E1085="","",IFERROR(INDEX(Produtos!$C$6:$C$305,MATCH($E1085,Produtos!$A$6:$A$305,0)),0))</f>
        <v/>
      </c>
      <c r="I1085" s="17" t="n"/>
      <c r="J1085" s="17">
        <f>IF(OR($E1085="",D1085=""),"",IF(D1085=$C$4,"5917","6917"))</f>
        <v/>
      </c>
      <c r="K1085" s="18" t="n"/>
      <c r="L1085" s="18" t="n"/>
      <c r="M1085" s="16" t="n"/>
      <c r="N1085" s="18">
        <f>IF(OR($E1085="",G1085=""),"",G1085-N(K1085)-N(L1085))</f>
        <v/>
      </c>
      <c r="O1085" s="19">
        <f>IF(N1085="","",N1085*H1085)</f>
        <v/>
      </c>
      <c r="P1085" s="19">
        <f>IF($E1085="","",N(K1085)*H1085)</f>
        <v/>
      </c>
      <c r="Q1085" s="17" t="n"/>
      <c r="R1085" s="17">
        <f>IF(N1085="","",IF(N1085&lt;0,"CONFERIR",IF(N1085=0,"ACERTADO",IF(M1085="","EM CONSIGNAÇÃO",IF(TODAY()&gt;M1085,"ACERTO VENCIDO","EM CONSIGNAÇÃO")))))</f>
        <v/>
      </c>
      <c r="S1085" s="17" t="n"/>
    </row>
    <row r="1086">
      <c r="A1086" s="16" t="n"/>
      <c r="B1086" s="17" t="n"/>
      <c r="C1086" s="17" t="n"/>
      <c r="D1086" s="17" t="n"/>
      <c r="E1086" s="17" t="n"/>
      <c r="F1086" s="17">
        <f>IF($E1086="","",IFERROR(INDEX(Produtos!$B$6:$B$305,MATCH($E1086,Produtos!$A$6:$A$305,0)),"Código não cadastrado"))</f>
        <v/>
      </c>
      <c r="G1086" s="18" t="n"/>
      <c r="H1086" s="19">
        <f>IF($E1086="","",IFERROR(INDEX(Produtos!$C$6:$C$305,MATCH($E1086,Produtos!$A$6:$A$305,0)),0))</f>
        <v/>
      </c>
      <c r="I1086" s="17" t="n"/>
      <c r="J1086" s="17">
        <f>IF(OR($E1086="",D1086=""),"",IF(D1086=$C$4,"5917","6917"))</f>
        <v/>
      </c>
      <c r="K1086" s="18" t="n"/>
      <c r="L1086" s="18" t="n"/>
      <c r="M1086" s="16" t="n"/>
      <c r="N1086" s="18">
        <f>IF(OR($E1086="",G1086=""),"",G1086-N(K1086)-N(L1086))</f>
        <v/>
      </c>
      <c r="O1086" s="19">
        <f>IF(N1086="","",N1086*H1086)</f>
        <v/>
      </c>
      <c r="P1086" s="19">
        <f>IF($E1086="","",N(K1086)*H1086)</f>
        <v/>
      </c>
      <c r="Q1086" s="17" t="n"/>
      <c r="R1086" s="17">
        <f>IF(N1086="","",IF(N1086&lt;0,"CONFERIR",IF(N1086=0,"ACERTADO",IF(M1086="","EM CONSIGNAÇÃO",IF(TODAY()&gt;M1086,"ACERTO VENCIDO","EM CONSIGNAÇÃO")))))</f>
        <v/>
      </c>
      <c r="S1086" s="17" t="n"/>
    </row>
    <row r="1087">
      <c r="A1087" s="16" t="n"/>
      <c r="B1087" s="17" t="n"/>
      <c r="C1087" s="17" t="n"/>
      <c r="D1087" s="17" t="n"/>
      <c r="E1087" s="17" t="n"/>
      <c r="F1087" s="17">
        <f>IF($E1087="","",IFERROR(INDEX(Produtos!$B$6:$B$305,MATCH($E1087,Produtos!$A$6:$A$305,0)),"Código não cadastrado"))</f>
        <v/>
      </c>
      <c r="G1087" s="18" t="n"/>
      <c r="H1087" s="19">
        <f>IF($E1087="","",IFERROR(INDEX(Produtos!$C$6:$C$305,MATCH($E1087,Produtos!$A$6:$A$305,0)),0))</f>
        <v/>
      </c>
      <c r="I1087" s="17" t="n"/>
      <c r="J1087" s="17">
        <f>IF(OR($E1087="",D1087=""),"",IF(D1087=$C$4,"5917","6917"))</f>
        <v/>
      </c>
      <c r="K1087" s="18" t="n"/>
      <c r="L1087" s="18" t="n"/>
      <c r="M1087" s="16" t="n"/>
      <c r="N1087" s="18">
        <f>IF(OR($E1087="",G1087=""),"",G1087-N(K1087)-N(L1087))</f>
        <v/>
      </c>
      <c r="O1087" s="19">
        <f>IF(N1087="","",N1087*H1087)</f>
        <v/>
      </c>
      <c r="P1087" s="19">
        <f>IF($E1087="","",N(K1087)*H1087)</f>
        <v/>
      </c>
      <c r="Q1087" s="17" t="n"/>
      <c r="R1087" s="17">
        <f>IF(N1087="","",IF(N1087&lt;0,"CONFERIR",IF(N1087=0,"ACERTADO",IF(M1087="","EM CONSIGNAÇÃO",IF(TODAY()&gt;M1087,"ACERTO VENCIDO","EM CONSIGNAÇÃO")))))</f>
        <v/>
      </c>
      <c r="S1087" s="17" t="n"/>
    </row>
    <row r="1088">
      <c r="A1088" s="16" t="n"/>
      <c r="B1088" s="17" t="n"/>
      <c r="C1088" s="17" t="n"/>
      <c r="D1088" s="17" t="n"/>
      <c r="E1088" s="17" t="n"/>
      <c r="F1088" s="17">
        <f>IF($E1088="","",IFERROR(INDEX(Produtos!$B$6:$B$305,MATCH($E1088,Produtos!$A$6:$A$305,0)),"Código não cadastrado"))</f>
        <v/>
      </c>
      <c r="G1088" s="18" t="n"/>
      <c r="H1088" s="19">
        <f>IF($E1088="","",IFERROR(INDEX(Produtos!$C$6:$C$305,MATCH($E1088,Produtos!$A$6:$A$305,0)),0))</f>
        <v/>
      </c>
      <c r="I1088" s="17" t="n"/>
      <c r="J1088" s="17">
        <f>IF(OR($E1088="",D1088=""),"",IF(D1088=$C$4,"5917","6917"))</f>
        <v/>
      </c>
      <c r="K1088" s="18" t="n"/>
      <c r="L1088" s="18" t="n"/>
      <c r="M1088" s="16" t="n"/>
      <c r="N1088" s="18">
        <f>IF(OR($E1088="",G1088=""),"",G1088-N(K1088)-N(L1088))</f>
        <v/>
      </c>
      <c r="O1088" s="19">
        <f>IF(N1088="","",N1088*H1088)</f>
        <v/>
      </c>
      <c r="P1088" s="19">
        <f>IF($E1088="","",N(K1088)*H1088)</f>
        <v/>
      </c>
      <c r="Q1088" s="17" t="n"/>
      <c r="R1088" s="17">
        <f>IF(N1088="","",IF(N1088&lt;0,"CONFERIR",IF(N1088=0,"ACERTADO",IF(M1088="","EM CONSIGNAÇÃO",IF(TODAY()&gt;M1088,"ACERTO VENCIDO","EM CONSIGNAÇÃO")))))</f>
        <v/>
      </c>
      <c r="S1088" s="17" t="n"/>
    </row>
    <row r="1089">
      <c r="A1089" s="16" t="n"/>
      <c r="B1089" s="17" t="n"/>
      <c r="C1089" s="17" t="n"/>
      <c r="D1089" s="17" t="n"/>
      <c r="E1089" s="17" t="n"/>
      <c r="F1089" s="17">
        <f>IF($E1089="","",IFERROR(INDEX(Produtos!$B$6:$B$305,MATCH($E1089,Produtos!$A$6:$A$305,0)),"Código não cadastrado"))</f>
        <v/>
      </c>
      <c r="G1089" s="18" t="n"/>
      <c r="H1089" s="19">
        <f>IF($E1089="","",IFERROR(INDEX(Produtos!$C$6:$C$305,MATCH($E1089,Produtos!$A$6:$A$305,0)),0))</f>
        <v/>
      </c>
      <c r="I1089" s="17" t="n"/>
      <c r="J1089" s="17">
        <f>IF(OR($E1089="",D1089=""),"",IF(D1089=$C$4,"5917","6917"))</f>
        <v/>
      </c>
      <c r="K1089" s="18" t="n"/>
      <c r="L1089" s="18" t="n"/>
      <c r="M1089" s="16" t="n"/>
      <c r="N1089" s="18">
        <f>IF(OR($E1089="",G1089=""),"",G1089-N(K1089)-N(L1089))</f>
        <v/>
      </c>
      <c r="O1089" s="19">
        <f>IF(N1089="","",N1089*H1089)</f>
        <v/>
      </c>
      <c r="P1089" s="19">
        <f>IF($E1089="","",N(K1089)*H1089)</f>
        <v/>
      </c>
      <c r="Q1089" s="17" t="n"/>
      <c r="R1089" s="17">
        <f>IF(N1089="","",IF(N1089&lt;0,"CONFERIR",IF(N1089=0,"ACERTADO",IF(M1089="","EM CONSIGNAÇÃO",IF(TODAY()&gt;M1089,"ACERTO VENCIDO","EM CONSIGNAÇÃO")))))</f>
        <v/>
      </c>
      <c r="S1089" s="17" t="n"/>
    </row>
    <row r="1090">
      <c r="A1090" s="16" t="n"/>
      <c r="B1090" s="17" t="n"/>
      <c r="C1090" s="17" t="n"/>
      <c r="D1090" s="17" t="n"/>
      <c r="E1090" s="17" t="n"/>
      <c r="F1090" s="17">
        <f>IF($E1090="","",IFERROR(INDEX(Produtos!$B$6:$B$305,MATCH($E1090,Produtos!$A$6:$A$305,0)),"Código não cadastrado"))</f>
        <v/>
      </c>
      <c r="G1090" s="18" t="n"/>
      <c r="H1090" s="19">
        <f>IF($E1090="","",IFERROR(INDEX(Produtos!$C$6:$C$305,MATCH($E1090,Produtos!$A$6:$A$305,0)),0))</f>
        <v/>
      </c>
      <c r="I1090" s="17" t="n"/>
      <c r="J1090" s="17">
        <f>IF(OR($E1090="",D1090=""),"",IF(D1090=$C$4,"5917","6917"))</f>
        <v/>
      </c>
      <c r="K1090" s="18" t="n"/>
      <c r="L1090" s="18" t="n"/>
      <c r="M1090" s="16" t="n"/>
      <c r="N1090" s="18">
        <f>IF(OR($E1090="",G1090=""),"",G1090-N(K1090)-N(L1090))</f>
        <v/>
      </c>
      <c r="O1090" s="19">
        <f>IF(N1090="","",N1090*H1090)</f>
        <v/>
      </c>
      <c r="P1090" s="19">
        <f>IF($E1090="","",N(K1090)*H1090)</f>
        <v/>
      </c>
      <c r="Q1090" s="17" t="n"/>
      <c r="R1090" s="17">
        <f>IF(N1090="","",IF(N1090&lt;0,"CONFERIR",IF(N1090=0,"ACERTADO",IF(M1090="","EM CONSIGNAÇÃO",IF(TODAY()&gt;M1090,"ACERTO VENCIDO","EM CONSIGNAÇÃO")))))</f>
        <v/>
      </c>
      <c r="S1090" s="17" t="n"/>
    </row>
    <row r="1091">
      <c r="A1091" s="16" t="n"/>
      <c r="B1091" s="17" t="n"/>
      <c r="C1091" s="17" t="n"/>
      <c r="D1091" s="17" t="n"/>
      <c r="E1091" s="17" t="n"/>
      <c r="F1091" s="17">
        <f>IF($E1091="","",IFERROR(INDEX(Produtos!$B$6:$B$305,MATCH($E1091,Produtos!$A$6:$A$305,0)),"Código não cadastrado"))</f>
        <v/>
      </c>
      <c r="G1091" s="18" t="n"/>
      <c r="H1091" s="19">
        <f>IF($E1091="","",IFERROR(INDEX(Produtos!$C$6:$C$305,MATCH($E1091,Produtos!$A$6:$A$305,0)),0))</f>
        <v/>
      </c>
      <c r="I1091" s="17" t="n"/>
      <c r="J1091" s="17">
        <f>IF(OR($E1091="",D1091=""),"",IF(D1091=$C$4,"5917","6917"))</f>
        <v/>
      </c>
      <c r="K1091" s="18" t="n"/>
      <c r="L1091" s="18" t="n"/>
      <c r="M1091" s="16" t="n"/>
      <c r="N1091" s="18">
        <f>IF(OR($E1091="",G1091=""),"",G1091-N(K1091)-N(L1091))</f>
        <v/>
      </c>
      <c r="O1091" s="19">
        <f>IF(N1091="","",N1091*H1091)</f>
        <v/>
      </c>
      <c r="P1091" s="19">
        <f>IF($E1091="","",N(K1091)*H1091)</f>
        <v/>
      </c>
      <c r="Q1091" s="17" t="n"/>
      <c r="R1091" s="17">
        <f>IF(N1091="","",IF(N1091&lt;0,"CONFERIR",IF(N1091=0,"ACERTADO",IF(M1091="","EM CONSIGNAÇÃO",IF(TODAY()&gt;M1091,"ACERTO VENCIDO","EM CONSIGNAÇÃO")))))</f>
        <v/>
      </c>
      <c r="S1091" s="17" t="n"/>
    </row>
    <row r="1092">
      <c r="A1092" s="16" t="n"/>
      <c r="B1092" s="17" t="n"/>
      <c r="C1092" s="17" t="n"/>
      <c r="D1092" s="17" t="n"/>
      <c r="E1092" s="17" t="n"/>
      <c r="F1092" s="17">
        <f>IF($E1092="","",IFERROR(INDEX(Produtos!$B$6:$B$305,MATCH($E1092,Produtos!$A$6:$A$305,0)),"Código não cadastrado"))</f>
        <v/>
      </c>
      <c r="G1092" s="18" t="n"/>
      <c r="H1092" s="19">
        <f>IF($E1092="","",IFERROR(INDEX(Produtos!$C$6:$C$305,MATCH($E1092,Produtos!$A$6:$A$305,0)),0))</f>
        <v/>
      </c>
      <c r="I1092" s="17" t="n"/>
      <c r="J1092" s="17">
        <f>IF(OR($E1092="",D1092=""),"",IF(D1092=$C$4,"5917","6917"))</f>
        <v/>
      </c>
      <c r="K1092" s="18" t="n"/>
      <c r="L1092" s="18" t="n"/>
      <c r="M1092" s="16" t="n"/>
      <c r="N1092" s="18">
        <f>IF(OR($E1092="",G1092=""),"",G1092-N(K1092)-N(L1092))</f>
        <v/>
      </c>
      <c r="O1092" s="19">
        <f>IF(N1092="","",N1092*H1092)</f>
        <v/>
      </c>
      <c r="P1092" s="19">
        <f>IF($E1092="","",N(K1092)*H1092)</f>
        <v/>
      </c>
      <c r="Q1092" s="17" t="n"/>
      <c r="R1092" s="17">
        <f>IF(N1092="","",IF(N1092&lt;0,"CONFERIR",IF(N1092=0,"ACERTADO",IF(M1092="","EM CONSIGNAÇÃO",IF(TODAY()&gt;M1092,"ACERTO VENCIDO","EM CONSIGNAÇÃO")))))</f>
        <v/>
      </c>
      <c r="S1092" s="17" t="n"/>
    </row>
    <row r="1093">
      <c r="A1093" s="16" t="n"/>
      <c r="B1093" s="17" t="n"/>
      <c r="C1093" s="17" t="n"/>
      <c r="D1093" s="17" t="n"/>
      <c r="E1093" s="17" t="n"/>
      <c r="F1093" s="17">
        <f>IF($E1093="","",IFERROR(INDEX(Produtos!$B$6:$B$305,MATCH($E1093,Produtos!$A$6:$A$305,0)),"Código não cadastrado"))</f>
        <v/>
      </c>
      <c r="G1093" s="18" t="n"/>
      <c r="H1093" s="19">
        <f>IF($E1093="","",IFERROR(INDEX(Produtos!$C$6:$C$305,MATCH($E1093,Produtos!$A$6:$A$305,0)),0))</f>
        <v/>
      </c>
      <c r="I1093" s="17" t="n"/>
      <c r="J1093" s="17">
        <f>IF(OR($E1093="",D1093=""),"",IF(D1093=$C$4,"5917","6917"))</f>
        <v/>
      </c>
      <c r="K1093" s="18" t="n"/>
      <c r="L1093" s="18" t="n"/>
      <c r="M1093" s="16" t="n"/>
      <c r="N1093" s="18">
        <f>IF(OR($E1093="",G1093=""),"",G1093-N(K1093)-N(L1093))</f>
        <v/>
      </c>
      <c r="O1093" s="19">
        <f>IF(N1093="","",N1093*H1093)</f>
        <v/>
      </c>
      <c r="P1093" s="19">
        <f>IF($E1093="","",N(K1093)*H1093)</f>
        <v/>
      </c>
      <c r="Q1093" s="17" t="n"/>
      <c r="R1093" s="17">
        <f>IF(N1093="","",IF(N1093&lt;0,"CONFERIR",IF(N1093=0,"ACERTADO",IF(M1093="","EM CONSIGNAÇÃO",IF(TODAY()&gt;M1093,"ACERTO VENCIDO","EM CONSIGNAÇÃO")))))</f>
        <v/>
      </c>
      <c r="S1093" s="17" t="n"/>
    </row>
    <row r="1094">
      <c r="A1094" s="16" t="n"/>
      <c r="B1094" s="17" t="n"/>
      <c r="C1094" s="17" t="n"/>
      <c r="D1094" s="17" t="n"/>
      <c r="E1094" s="17" t="n"/>
      <c r="F1094" s="17">
        <f>IF($E1094="","",IFERROR(INDEX(Produtos!$B$6:$B$305,MATCH($E1094,Produtos!$A$6:$A$305,0)),"Código não cadastrado"))</f>
        <v/>
      </c>
      <c r="G1094" s="18" t="n"/>
      <c r="H1094" s="19">
        <f>IF($E1094="","",IFERROR(INDEX(Produtos!$C$6:$C$305,MATCH($E1094,Produtos!$A$6:$A$305,0)),0))</f>
        <v/>
      </c>
      <c r="I1094" s="17" t="n"/>
      <c r="J1094" s="17">
        <f>IF(OR($E1094="",D1094=""),"",IF(D1094=$C$4,"5917","6917"))</f>
        <v/>
      </c>
      <c r="K1094" s="18" t="n"/>
      <c r="L1094" s="18" t="n"/>
      <c r="M1094" s="16" t="n"/>
      <c r="N1094" s="18">
        <f>IF(OR($E1094="",G1094=""),"",G1094-N(K1094)-N(L1094))</f>
        <v/>
      </c>
      <c r="O1094" s="19">
        <f>IF(N1094="","",N1094*H1094)</f>
        <v/>
      </c>
      <c r="P1094" s="19">
        <f>IF($E1094="","",N(K1094)*H1094)</f>
        <v/>
      </c>
      <c r="Q1094" s="17" t="n"/>
      <c r="R1094" s="17">
        <f>IF(N1094="","",IF(N1094&lt;0,"CONFERIR",IF(N1094=0,"ACERTADO",IF(M1094="","EM CONSIGNAÇÃO",IF(TODAY()&gt;M1094,"ACERTO VENCIDO","EM CONSIGNAÇÃO")))))</f>
        <v/>
      </c>
      <c r="S1094" s="17" t="n"/>
    </row>
    <row r="1095">
      <c r="A1095" s="16" t="n"/>
      <c r="B1095" s="17" t="n"/>
      <c r="C1095" s="17" t="n"/>
      <c r="D1095" s="17" t="n"/>
      <c r="E1095" s="17" t="n"/>
      <c r="F1095" s="17">
        <f>IF($E1095="","",IFERROR(INDEX(Produtos!$B$6:$B$305,MATCH($E1095,Produtos!$A$6:$A$305,0)),"Código não cadastrado"))</f>
        <v/>
      </c>
      <c r="G1095" s="18" t="n"/>
      <c r="H1095" s="19">
        <f>IF($E1095="","",IFERROR(INDEX(Produtos!$C$6:$C$305,MATCH($E1095,Produtos!$A$6:$A$305,0)),0))</f>
        <v/>
      </c>
      <c r="I1095" s="17" t="n"/>
      <c r="J1095" s="17">
        <f>IF(OR($E1095="",D1095=""),"",IF(D1095=$C$4,"5917","6917"))</f>
        <v/>
      </c>
      <c r="K1095" s="18" t="n"/>
      <c r="L1095" s="18" t="n"/>
      <c r="M1095" s="16" t="n"/>
      <c r="N1095" s="18">
        <f>IF(OR($E1095="",G1095=""),"",G1095-N(K1095)-N(L1095))</f>
        <v/>
      </c>
      <c r="O1095" s="19">
        <f>IF(N1095="","",N1095*H1095)</f>
        <v/>
      </c>
      <c r="P1095" s="19">
        <f>IF($E1095="","",N(K1095)*H1095)</f>
        <v/>
      </c>
      <c r="Q1095" s="17" t="n"/>
      <c r="R1095" s="17">
        <f>IF(N1095="","",IF(N1095&lt;0,"CONFERIR",IF(N1095=0,"ACERTADO",IF(M1095="","EM CONSIGNAÇÃO",IF(TODAY()&gt;M1095,"ACERTO VENCIDO","EM CONSIGNAÇÃO")))))</f>
        <v/>
      </c>
      <c r="S1095" s="17" t="n"/>
    </row>
    <row r="1096">
      <c r="A1096" s="16" t="n"/>
      <c r="B1096" s="17" t="n"/>
      <c r="C1096" s="17" t="n"/>
      <c r="D1096" s="17" t="n"/>
      <c r="E1096" s="17" t="n"/>
      <c r="F1096" s="17">
        <f>IF($E1096="","",IFERROR(INDEX(Produtos!$B$6:$B$305,MATCH($E1096,Produtos!$A$6:$A$305,0)),"Código não cadastrado"))</f>
        <v/>
      </c>
      <c r="G1096" s="18" t="n"/>
      <c r="H1096" s="19">
        <f>IF($E1096="","",IFERROR(INDEX(Produtos!$C$6:$C$305,MATCH($E1096,Produtos!$A$6:$A$305,0)),0))</f>
        <v/>
      </c>
      <c r="I1096" s="17" t="n"/>
      <c r="J1096" s="17">
        <f>IF(OR($E1096="",D1096=""),"",IF(D1096=$C$4,"5917","6917"))</f>
        <v/>
      </c>
      <c r="K1096" s="18" t="n"/>
      <c r="L1096" s="18" t="n"/>
      <c r="M1096" s="16" t="n"/>
      <c r="N1096" s="18">
        <f>IF(OR($E1096="",G1096=""),"",G1096-N(K1096)-N(L1096))</f>
        <v/>
      </c>
      <c r="O1096" s="19">
        <f>IF(N1096="","",N1096*H1096)</f>
        <v/>
      </c>
      <c r="P1096" s="19">
        <f>IF($E1096="","",N(K1096)*H1096)</f>
        <v/>
      </c>
      <c r="Q1096" s="17" t="n"/>
      <c r="R1096" s="17">
        <f>IF(N1096="","",IF(N1096&lt;0,"CONFERIR",IF(N1096=0,"ACERTADO",IF(M1096="","EM CONSIGNAÇÃO",IF(TODAY()&gt;M1096,"ACERTO VENCIDO","EM CONSIGNAÇÃO")))))</f>
        <v/>
      </c>
      <c r="S1096" s="17" t="n"/>
    </row>
    <row r="1097">
      <c r="A1097" s="16" t="n"/>
      <c r="B1097" s="17" t="n"/>
      <c r="C1097" s="17" t="n"/>
      <c r="D1097" s="17" t="n"/>
      <c r="E1097" s="17" t="n"/>
      <c r="F1097" s="17">
        <f>IF($E1097="","",IFERROR(INDEX(Produtos!$B$6:$B$305,MATCH($E1097,Produtos!$A$6:$A$305,0)),"Código não cadastrado"))</f>
        <v/>
      </c>
      <c r="G1097" s="18" t="n"/>
      <c r="H1097" s="19">
        <f>IF($E1097="","",IFERROR(INDEX(Produtos!$C$6:$C$305,MATCH($E1097,Produtos!$A$6:$A$305,0)),0))</f>
        <v/>
      </c>
      <c r="I1097" s="17" t="n"/>
      <c r="J1097" s="17">
        <f>IF(OR($E1097="",D1097=""),"",IF(D1097=$C$4,"5917","6917"))</f>
        <v/>
      </c>
      <c r="K1097" s="18" t="n"/>
      <c r="L1097" s="18" t="n"/>
      <c r="M1097" s="16" t="n"/>
      <c r="N1097" s="18">
        <f>IF(OR($E1097="",G1097=""),"",G1097-N(K1097)-N(L1097))</f>
        <v/>
      </c>
      <c r="O1097" s="19">
        <f>IF(N1097="","",N1097*H1097)</f>
        <v/>
      </c>
      <c r="P1097" s="19">
        <f>IF($E1097="","",N(K1097)*H1097)</f>
        <v/>
      </c>
      <c r="Q1097" s="17" t="n"/>
      <c r="R1097" s="17">
        <f>IF(N1097="","",IF(N1097&lt;0,"CONFERIR",IF(N1097=0,"ACERTADO",IF(M1097="","EM CONSIGNAÇÃO",IF(TODAY()&gt;M1097,"ACERTO VENCIDO","EM CONSIGNAÇÃO")))))</f>
        <v/>
      </c>
      <c r="S1097" s="17" t="n"/>
    </row>
    <row r="1098">
      <c r="A1098" s="16" t="n"/>
      <c r="B1098" s="17" t="n"/>
      <c r="C1098" s="17" t="n"/>
      <c r="D1098" s="17" t="n"/>
      <c r="E1098" s="17" t="n"/>
      <c r="F1098" s="17">
        <f>IF($E1098="","",IFERROR(INDEX(Produtos!$B$6:$B$305,MATCH($E1098,Produtos!$A$6:$A$305,0)),"Código não cadastrado"))</f>
        <v/>
      </c>
      <c r="G1098" s="18" t="n"/>
      <c r="H1098" s="19">
        <f>IF($E1098="","",IFERROR(INDEX(Produtos!$C$6:$C$305,MATCH($E1098,Produtos!$A$6:$A$305,0)),0))</f>
        <v/>
      </c>
      <c r="I1098" s="17" t="n"/>
      <c r="J1098" s="17">
        <f>IF(OR($E1098="",D1098=""),"",IF(D1098=$C$4,"5917","6917"))</f>
        <v/>
      </c>
      <c r="K1098" s="18" t="n"/>
      <c r="L1098" s="18" t="n"/>
      <c r="M1098" s="16" t="n"/>
      <c r="N1098" s="18">
        <f>IF(OR($E1098="",G1098=""),"",G1098-N(K1098)-N(L1098))</f>
        <v/>
      </c>
      <c r="O1098" s="19">
        <f>IF(N1098="","",N1098*H1098)</f>
        <v/>
      </c>
      <c r="P1098" s="19">
        <f>IF($E1098="","",N(K1098)*H1098)</f>
        <v/>
      </c>
      <c r="Q1098" s="17" t="n"/>
      <c r="R1098" s="17">
        <f>IF(N1098="","",IF(N1098&lt;0,"CONFERIR",IF(N1098=0,"ACERTADO",IF(M1098="","EM CONSIGNAÇÃO",IF(TODAY()&gt;M1098,"ACERTO VENCIDO","EM CONSIGNAÇÃO")))))</f>
        <v/>
      </c>
      <c r="S1098" s="17" t="n"/>
    </row>
    <row r="1099">
      <c r="A1099" s="16" t="n"/>
      <c r="B1099" s="17" t="n"/>
      <c r="C1099" s="17" t="n"/>
      <c r="D1099" s="17" t="n"/>
      <c r="E1099" s="17" t="n"/>
      <c r="F1099" s="17">
        <f>IF($E1099="","",IFERROR(INDEX(Produtos!$B$6:$B$305,MATCH($E1099,Produtos!$A$6:$A$305,0)),"Código não cadastrado"))</f>
        <v/>
      </c>
      <c r="G1099" s="18" t="n"/>
      <c r="H1099" s="19">
        <f>IF($E1099="","",IFERROR(INDEX(Produtos!$C$6:$C$305,MATCH($E1099,Produtos!$A$6:$A$305,0)),0))</f>
        <v/>
      </c>
      <c r="I1099" s="17" t="n"/>
      <c r="J1099" s="17">
        <f>IF(OR($E1099="",D1099=""),"",IF(D1099=$C$4,"5917","6917"))</f>
        <v/>
      </c>
      <c r="K1099" s="18" t="n"/>
      <c r="L1099" s="18" t="n"/>
      <c r="M1099" s="16" t="n"/>
      <c r="N1099" s="18">
        <f>IF(OR($E1099="",G1099=""),"",G1099-N(K1099)-N(L1099))</f>
        <v/>
      </c>
      <c r="O1099" s="19">
        <f>IF(N1099="","",N1099*H1099)</f>
        <v/>
      </c>
      <c r="P1099" s="19">
        <f>IF($E1099="","",N(K1099)*H1099)</f>
        <v/>
      </c>
      <c r="Q1099" s="17" t="n"/>
      <c r="R1099" s="17">
        <f>IF(N1099="","",IF(N1099&lt;0,"CONFERIR",IF(N1099=0,"ACERTADO",IF(M1099="","EM CONSIGNAÇÃO",IF(TODAY()&gt;M1099,"ACERTO VENCIDO","EM CONSIGNAÇÃO")))))</f>
        <v/>
      </c>
      <c r="S1099" s="17" t="n"/>
    </row>
    <row r="1100">
      <c r="A1100" s="16" t="n"/>
      <c r="B1100" s="17" t="n"/>
      <c r="C1100" s="17" t="n"/>
      <c r="D1100" s="17" t="n"/>
      <c r="E1100" s="17" t="n"/>
      <c r="F1100" s="17">
        <f>IF($E1100="","",IFERROR(INDEX(Produtos!$B$6:$B$305,MATCH($E1100,Produtos!$A$6:$A$305,0)),"Código não cadastrado"))</f>
        <v/>
      </c>
      <c r="G1100" s="18" t="n"/>
      <c r="H1100" s="19">
        <f>IF($E1100="","",IFERROR(INDEX(Produtos!$C$6:$C$305,MATCH($E1100,Produtos!$A$6:$A$305,0)),0))</f>
        <v/>
      </c>
      <c r="I1100" s="17" t="n"/>
      <c r="J1100" s="17">
        <f>IF(OR($E1100="",D1100=""),"",IF(D1100=$C$4,"5917","6917"))</f>
        <v/>
      </c>
      <c r="K1100" s="18" t="n"/>
      <c r="L1100" s="18" t="n"/>
      <c r="M1100" s="16" t="n"/>
      <c r="N1100" s="18">
        <f>IF(OR($E1100="",G1100=""),"",G1100-N(K1100)-N(L1100))</f>
        <v/>
      </c>
      <c r="O1100" s="19">
        <f>IF(N1100="","",N1100*H1100)</f>
        <v/>
      </c>
      <c r="P1100" s="19">
        <f>IF($E1100="","",N(K1100)*H1100)</f>
        <v/>
      </c>
      <c r="Q1100" s="17" t="n"/>
      <c r="R1100" s="17">
        <f>IF(N1100="","",IF(N1100&lt;0,"CONFERIR",IF(N1100=0,"ACERTADO",IF(M1100="","EM CONSIGNAÇÃO",IF(TODAY()&gt;M1100,"ACERTO VENCIDO","EM CONSIGNAÇÃO")))))</f>
        <v/>
      </c>
      <c r="S1100" s="17" t="n"/>
    </row>
    <row r="1101">
      <c r="A1101" s="16" t="n"/>
      <c r="B1101" s="17" t="n"/>
      <c r="C1101" s="17" t="n"/>
      <c r="D1101" s="17" t="n"/>
      <c r="E1101" s="17" t="n"/>
      <c r="F1101" s="17">
        <f>IF($E1101="","",IFERROR(INDEX(Produtos!$B$6:$B$305,MATCH($E1101,Produtos!$A$6:$A$305,0)),"Código não cadastrado"))</f>
        <v/>
      </c>
      <c r="G1101" s="18" t="n"/>
      <c r="H1101" s="19">
        <f>IF($E1101="","",IFERROR(INDEX(Produtos!$C$6:$C$305,MATCH($E1101,Produtos!$A$6:$A$305,0)),0))</f>
        <v/>
      </c>
      <c r="I1101" s="17" t="n"/>
      <c r="J1101" s="17">
        <f>IF(OR($E1101="",D1101=""),"",IF(D1101=$C$4,"5917","6917"))</f>
        <v/>
      </c>
      <c r="K1101" s="18" t="n"/>
      <c r="L1101" s="18" t="n"/>
      <c r="M1101" s="16" t="n"/>
      <c r="N1101" s="18">
        <f>IF(OR($E1101="",G1101=""),"",G1101-N(K1101)-N(L1101))</f>
        <v/>
      </c>
      <c r="O1101" s="19">
        <f>IF(N1101="","",N1101*H1101)</f>
        <v/>
      </c>
      <c r="P1101" s="19">
        <f>IF($E1101="","",N(K1101)*H1101)</f>
        <v/>
      </c>
      <c r="Q1101" s="17" t="n"/>
      <c r="R1101" s="17">
        <f>IF(N1101="","",IF(N1101&lt;0,"CONFERIR",IF(N1101=0,"ACERTADO",IF(M1101="","EM CONSIGNAÇÃO",IF(TODAY()&gt;M1101,"ACERTO VENCIDO","EM CONSIGNAÇÃO")))))</f>
        <v/>
      </c>
      <c r="S1101" s="17" t="n"/>
    </row>
    <row r="1102">
      <c r="A1102" s="16" t="n"/>
      <c r="B1102" s="17" t="n"/>
      <c r="C1102" s="17" t="n"/>
      <c r="D1102" s="17" t="n"/>
      <c r="E1102" s="17" t="n"/>
      <c r="F1102" s="17">
        <f>IF($E1102="","",IFERROR(INDEX(Produtos!$B$6:$B$305,MATCH($E1102,Produtos!$A$6:$A$305,0)),"Código não cadastrado"))</f>
        <v/>
      </c>
      <c r="G1102" s="18" t="n"/>
      <c r="H1102" s="19">
        <f>IF($E1102="","",IFERROR(INDEX(Produtos!$C$6:$C$305,MATCH($E1102,Produtos!$A$6:$A$305,0)),0))</f>
        <v/>
      </c>
      <c r="I1102" s="17" t="n"/>
      <c r="J1102" s="17">
        <f>IF(OR($E1102="",D1102=""),"",IF(D1102=$C$4,"5917","6917"))</f>
        <v/>
      </c>
      <c r="K1102" s="18" t="n"/>
      <c r="L1102" s="18" t="n"/>
      <c r="M1102" s="16" t="n"/>
      <c r="N1102" s="18">
        <f>IF(OR($E1102="",G1102=""),"",G1102-N(K1102)-N(L1102))</f>
        <v/>
      </c>
      <c r="O1102" s="19">
        <f>IF(N1102="","",N1102*H1102)</f>
        <v/>
      </c>
      <c r="P1102" s="19">
        <f>IF($E1102="","",N(K1102)*H1102)</f>
        <v/>
      </c>
      <c r="Q1102" s="17" t="n"/>
      <c r="R1102" s="17">
        <f>IF(N1102="","",IF(N1102&lt;0,"CONFERIR",IF(N1102=0,"ACERTADO",IF(M1102="","EM CONSIGNAÇÃO",IF(TODAY()&gt;M1102,"ACERTO VENCIDO","EM CONSIGNAÇÃO")))))</f>
        <v/>
      </c>
      <c r="S1102" s="17" t="n"/>
    </row>
    <row r="1103">
      <c r="A1103" s="16" t="n"/>
      <c r="B1103" s="17" t="n"/>
      <c r="C1103" s="17" t="n"/>
      <c r="D1103" s="17" t="n"/>
      <c r="E1103" s="17" t="n"/>
      <c r="F1103" s="17">
        <f>IF($E1103="","",IFERROR(INDEX(Produtos!$B$6:$B$305,MATCH($E1103,Produtos!$A$6:$A$305,0)),"Código não cadastrado"))</f>
        <v/>
      </c>
      <c r="G1103" s="18" t="n"/>
      <c r="H1103" s="19">
        <f>IF($E1103="","",IFERROR(INDEX(Produtos!$C$6:$C$305,MATCH($E1103,Produtos!$A$6:$A$305,0)),0))</f>
        <v/>
      </c>
      <c r="I1103" s="17" t="n"/>
      <c r="J1103" s="17">
        <f>IF(OR($E1103="",D1103=""),"",IF(D1103=$C$4,"5917","6917"))</f>
        <v/>
      </c>
      <c r="K1103" s="18" t="n"/>
      <c r="L1103" s="18" t="n"/>
      <c r="M1103" s="16" t="n"/>
      <c r="N1103" s="18">
        <f>IF(OR($E1103="",G1103=""),"",G1103-N(K1103)-N(L1103))</f>
        <v/>
      </c>
      <c r="O1103" s="19">
        <f>IF(N1103="","",N1103*H1103)</f>
        <v/>
      </c>
      <c r="P1103" s="19">
        <f>IF($E1103="","",N(K1103)*H1103)</f>
        <v/>
      </c>
      <c r="Q1103" s="17" t="n"/>
      <c r="R1103" s="17">
        <f>IF(N1103="","",IF(N1103&lt;0,"CONFERIR",IF(N1103=0,"ACERTADO",IF(M1103="","EM CONSIGNAÇÃO",IF(TODAY()&gt;M1103,"ACERTO VENCIDO","EM CONSIGNAÇÃO")))))</f>
        <v/>
      </c>
      <c r="S1103" s="17" t="n"/>
    </row>
    <row r="1104">
      <c r="A1104" s="16" t="n"/>
      <c r="B1104" s="17" t="n"/>
      <c r="C1104" s="17" t="n"/>
      <c r="D1104" s="17" t="n"/>
      <c r="E1104" s="17" t="n"/>
      <c r="F1104" s="17">
        <f>IF($E1104="","",IFERROR(INDEX(Produtos!$B$6:$B$305,MATCH($E1104,Produtos!$A$6:$A$305,0)),"Código não cadastrado"))</f>
        <v/>
      </c>
      <c r="G1104" s="18" t="n"/>
      <c r="H1104" s="19">
        <f>IF($E1104="","",IFERROR(INDEX(Produtos!$C$6:$C$305,MATCH($E1104,Produtos!$A$6:$A$305,0)),0))</f>
        <v/>
      </c>
      <c r="I1104" s="17" t="n"/>
      <c r="J1104" s="17">
        <f>IF(OR($E1104="",D1104=""),"",IF(D1104=$C$4,"5917","6917"))</f>
        <v/>
      </c>
      <c r="K1104" s="18" t="n"/>
      <c r="L1104" s="18" t="n"/>
      <c r="M1104" s="16" t="n"/>
      <c r="N1104" s="18">
        <f>IF(OR($E1104="",G1104=""),"",G1104-N(K1104)-N(L1104))</f>
        <v/>
      </c>
      <c r="O1104" s="19">
        <f>IF(N1104="","",N1104*H1104)</f>
        <v/>
      </c>
      <c r="P1104" s="19">
        <f>IF($E1104="","",N(K1104)*H1104)</f>
        <v/>
      </c>
      <c r="Q1104" s="17" t="n"/>
      <c r="R1104" s="17">
        <f>IF(N1104="","",IF(N1104&lt;0,"CONFERIR",IF(N1104=0,"ACERTADO",IF(M1104="","EM CONSIGNAÇÃO",IF(TODAY()&gt;M1104,"ACERTO VENCIDO","EM CONSIGNAÇÃO")))))</f>
        <v/>
      </c>
      <c r="S1104" s="17" t="n"/>
    </row>
    <row r="1105">
      <c r="A1105" s="16" t="n"/>
      <c r="B1105" s="17" t="n"/>
      <c r="C1105" s="17" t="n"/>
      <c r="D1105" s="17" t="n"/>
      <c r="E1105" s="17" t="n"/>
      <c r="F1105" s="17">
        <f>IF($E1105="","",IFERROR(INDEX(Produtos!$B$6:$B$305,MATCH($E1105,Produtos!$A$6:$A$305,0)),"Código não cadastrado"))</f>
        <v/>
      </c>
      <c r="G1105" s="18" t="n"/>
      <c r="H1105" s="19">
        <f>IF($E1105="","",IFERROR(INDEX(Produtos!$C$6:$C$305,MATCH($E1105,Produtos!$A$6:$A$305,0)),0))</f>
        <v/>
      </c>
      <c r="I1105" s="17" t="n"/>
      <c r="J1105" s="17">
        <f>IF(OR($E1105="",D1105=""),"",IF(D1105=$C$4,"5917","6917"))</f>
        <v/>
      </c>
      <c r="K1105" s="18" t="n"/>
      <c r="L1105" s="18" t="n"/>
      <c r="M1105" s="16" t="n"/>
      <c r="N1105" s="18">
        <f>IF(OR($E1105="",G1105=""),"",G1105-N(K1105)-N(L1105))</f>
        <v/>
      </c>
      <c r="O1105" s="19">
        <f>IF(N1105="","",N1105*H1105)</f>
        <v/>
      </c>
      <c r="P1105" s="19">
        <f>IF($E1105="","",N(K1105)*H1105)</f>
        <v/>
      </c>
      <c r="Q1105" s="17" t="n"/>
      <c r="R1105" s="17">
        <f>IF(N1105="","",IF(N1105&lt;0,"CONFERIR",IF(N1105=0,"ACERTADO",IF(M1105="","EM CONSIGNAÇÃO",IF(TODAY()&gt;M1105,"ACERTO VENCIDO","EM CONSIGNAÇÃO")))))</f>
        <v/>
      </c>
      <c r="S1105" s="17" t="n"/>
    </row>
    <row r="1106">
      <c r="A1106" s="16" t="n"/>
      <c r="B1106" s="17" t="n"/>
      <c r="C1106" s="17" t="n"/>
      <c r="D1106" s="17" t="n"/>
      <c r="E1106" s="17" t="n"/>
      <c r="F1106" s="17">
        <f>IF($E1106="","",IFERROR(INDEX(Produtos!$B$6:$B$305,MATCH($E1106,Produtos!$A$6:$A$305,0)),"Código não cadastrado"))</f>
        <v/>
      </c>
      <c r="G1106" s="18" t="n"/>
      <c r="H1106" s="19">
        <f>IF($E1106="","",IFERROR(INDEX(Produtos!$C$6:$C$305,MATCH($E1106,Produtos!$A$6:$A$305,0)),0))</f>
        <v/>
      </c>
      <c r="I1106" s="17" t="n"/>
      <c r="J1106" s="17">
        <f>IF(OR($E1106="",D1106=""),"",IF(D1106=$C$4,"5917","6917"))</f>
        <v/>
      </c>
      <c r="K1106" s="18" t="n"/>
      <c r="L1106" s="18" t="n"/>
      <c r="M1106" s="16" t="n"/>
      <c r="N1106" s="18">
        <f>IF(OR($E1106="",G1106=""),"",G1106-N(K1106)-N(L1106))</f>
        <v/>
      </c>
      <c r="O1106" s="19">
        <f>IF(N1106="","",N1106*H1106)</f>
        <v/>
      </c>
      <c r="P1106" s="19">
        <f>IF($E1106="","",N(K1106)*H1106)</f>
        <v/>
      </c>
      <c r="Q1106" s="17" t="n"/>
      <c r="R1106" s="17">
        <f>IF(N1106="","",IF(N1106&lt;0,"CONFERIR",IF(N1106=0,"ACERTADO",IF(M1106="","EM CONSIGNAÇÃO",IF(TODAY()&gt;M1106,"ACERTO VENCIDO","EM CONSIGNAÇÃO")))))</f>
        <v/>
      </c>
      <c r="S1106" s="17" t="n"/>
    </row>
    <row r="1107">
      <c r="A1107" s="16" t="n"/>
      <c r="B1107" s="17" t="n"/>
      <c r="C1107" s="17" t="n"/>
      <c r="D1107" s="17" t="n"/>
      <c r="E1107" s="17" t="n"/>
      <c r="F1107" s="17">
        <f>IF($E1107="","",IFERROR(INDEX(Produtos!$B$6:$B$305,MATCH($E1107,Produtos!$A$6:$A$305,0)),"Código não cadastrado"))</f>
        <v/>
      </c>
      <c r="G1107" s="18" t="n"/>
      <c r="H1107" s="19">
        <f>IF($E1107="","",IFERROR(INDEX(Produtos!$C$6:$C$305,MATCH($E1107,Produtos!$A$6:$A$305,0)),0))</f>
        <v/>
      </c>
      <c r="I1107" s="17" t="n"/>
      <c r="J1107" s="17">
        <f>IF(OR($E1107="",D1107=""),"",IF(D1107=$C$4,"5917","6917"))</f>
        <v/>
      </c>
      <c r="K1107" s="18" t="n"/>
      <c r="L1107" s="18" t="n"/>
      <c r="M1107" s="16" t="n"/>
      <c r="N1107" s="18">
        <f>IF(OR($E1107="",G1107=""),"",G1107-N(K1107)-N(L1107))</f>
        <v/>
      </c>
      <c r="O1107" s="19">
        <f>IF(N1107="","",N1107*H1107)</f>
        <v/>
      </c>
      <c r="P1107" s="19">
        <f>IF($E1107="","",N(K1107)*H1107)</f>
        <v/>
      </c>
      <c r="Q1107" s="17" t="n"/>
      <c r="R1107" s="17">
        <f>IF(N1107="","",IF(N1107&lt;0,"CONFERIR",IF(N1107=0,"ACERTADO",IF(M1107="","EM CONSIGNAÇÃO",IF(TODAY()&gt;M1107,"ACERTO VENCIDO","EM CONSIGNAÇÃO")))))</f>
        <v/>
      </c>
      <c r="S1107" s="17" t="n"/>
    </row>
    <row r="1108">
      <c r="A1108" s="16" t="n"/>
      <c r="B1108" s="17" t="n"/>
      <c r="C1108" s="17" t="n"/>
      <c r="D1108" s="17" t="n"/>
      <c r="E1108" s="17" t="n"/>
      <c r="F1108" s="17">
        <f>IF($E1108="","",IFERROR(INDEX(Produtos!$B$6:$B$305,MATCH($E1108,Produtos!$A$6:$A$305,0)),"Código não cadastrado"))</f>
        <v/>
      </c>
      <c r="G1108" s="18" t="n"/>
      <c r="H1108" s="19">
        <f>IF($E1108="","",IFERROR(INDEX(Produtos!$C$6:$C$305,MATCH($E1108,Produtos!$A$6:$A$305,0)),0))</f>
        <v/>
      </c>
      <c r="I1108" s="17" t="n"/>
      <c r="J1108" s="17">
        <f>IF(OR($E1108="",D1108=""),"",IF(D1108=$C$4,"5917","6917"))</f>
        <v/>
      </c>
      <c r="K1108" s="18" t="n"/>
      <c r="L1108" s="18" t="n"/>
      <c r="M1108" s="16" t="n"/>
      <c r="N1108" s="18">
        <f>IF(OR($E1108="",G1108=""),"",G1108-N(K1108)-N(L1108))</f>
        <v/>
      </c>
      <c r="O1108" s="19">
        <f>IF(N1108="","",N1108*H1108)</f>
        <v/>
      </c>
      <c r="P1108" s="19">
        <f>IF($E1108="","",N(K1108)*H1108)</f>
        <v/>
      </c>
      <c r="Q1108" s="17" t="n"/>
      <c r="R1108" s="17">
        <f>IF(N1108="","",IF(N1108&lt;0,"CONFERIR",IF(N1108=0,"ACERTADO",IF(M1108="","EM CONSIGNAÇÃO",IF(TODAY()&gt;M1108,"ACERTO VENCIDO","EM CONSIGNAÇÃO")))))</f>
        <v/>
      </c>
      <c r="S1108" s="17" t="n"/>
    </row>
    <row r="1109">
      <c r="A1109" s="16" t="n"/>
      <c r="B1109" s="17" t="n"/>
      <c r="C1109" s="17" t="n"/>
      <c r="D1109" s="17" t="n"/>
      <c r="E1109" s="17" t="n"/>
      <c r="F1109" s="17">
        <f>IF($E1109="","",IFERROR(INDEX(Produtos!$B$6:$B$305,MATCH($E1109,Produtos!$A$6:$A$305,0)),"Código não cadastrado"))</f>
        <v/>
      </c>
      <c r="G1109" s="18" t="n"/>
      <c r="H1109" s="19">
        <f>IF($E1109="","",IFERROR(INDEX(Produtos!$C$6:$C$305,MATCH($E1109,Produtos!$A$6:$A$305,0)),0))</f>
        <v/>
      </c>
      <c r="I1109" s="17" t="n"/>
      <c r="J1109" s="17">
        <f>IF(OR($E1109="",D1109=""),"",IF(D1109=$C$4,"5917","6917"))</f>
        <v/>
      </c>
      <c r="K1109" s="18" t="n"/>
      <c r="L1109" s="18" t="n"/>
      <c r="M1109" s="16" t="n"/>
      <c r="N1109" s="18">
        <f>IF(OR($E1109="",G1109=""),"",G1109-N(K1109)-N(L1109))</f>
        <v/>
      </c>
      <c r="O1109" s="19">
        <f>IF(N1109="","",N1109*H1109)</f>
        <v/>
      </c>
      <c r="P1109" s="19">
        <f>IF($E1109="","",N(K1109)*H1109)</f>
        <v/>
      </c>
      <c r="Q1109" s="17" t="n"/>
      <c r="R1109" s="17">
        <f>IF(N1109="","",IF(N1109&lt;0,"CONFERIR",IF(N1109=0,"ACERTADO",IF(M1109="","EM CONSIGNAÇÃO",IF(TODAY()&gt;M1109,"ACERTO VENCIDO","EM CONSIGNAÇÃO")))))</f>
        <v/>
      </c>
      <c r="S1109" s="17" t="n"/>
    </row>
    <row r="1110">
      <c r="A1110" s="16" t="n"/>
      <c r="B1110" s="17" t="n"/>
      <c r="C1110" s="17" t="n"/>
      <c r="D1110" s="17" t="n"/>
      <c r="E1110" s="17" t="n"/>
      <c r="F1110" s="17">
        <f>IF($E1110="","",IFERROR(INDEX(Produtos!$B$6:$B$305,MATCH($E1110,Produtos!$A$6:$A$305,0)),"Código não cadastrado"))</f>
        <v/>
      </c>
      <c r="G1110" s="18" t="n"/>
      <c r="H1110" s="19">
        <f>IF($E1110="","",IFERROR(INDEX(Produtos!$C$6:$C$305,MATCH($E1110,Produtos!$A$6:$A$305,0)),0))</f>
        <v/>
      </c>
      <c r="I1110" s="17" t="n"/>
      <c r="J1110" s="17">
        <f>IF(OR($E1110="",D1110=""),"",IF(D1110=$C$4,"5917","6917"))</f>
        <v/>
      </c>
      <c r="K1110" s="18" t="n"/>
      <c r="L1110" s="18" t="n"/>
      <c r="M1110" s="16" t="n"/>
      <c r="N1110" s="18">
        <f>IF(OR($E1110="",G1110=""),"",G1110-N(K1110)-N(L1110))</f>
        <v/>
      </c>
      <c r="O1110" s="19">
        <f>IF(N1110="","",N1110*H1110)</f>
        <v/>
      </c>
      <c r="P1110" s="19">
        <f>IF($E1110="","",N(K1110)*H1110)</f>
        <v/>
      </c>
      <c r="Q1110" s="17" t="n"/>
      <c r="R1110" s="17">
        <f>IF(N1110="","",IF(N1110&lt;0,"CONFERIR",IF(N1110=0,"ACERTADO",IF(M1110="","EM CONSIGNAÇÃO",IF(TODAY()&gt;M1110,"ACERTO VENCIDO","EM CONSIGNAÇÃO")))))</f>
        <v/>
      </c>
      <c r="S1110" s="17" t="n"/>
    </row>
    <row r="1111">
      <c r="A1111" s="16" t="n"/>
      <c r="B1111" s="17" t="n"/>
      <c r="C1111" s="17" t="n"/>
      <c r="D1111" s="17" t="n"/>
      <c r="E1111" s="17" t="n"/>
      <c r="F1111" s="17">
        <f>IF($E1111="","",IFERROR(INDEX(Produtos!$B$6:$B$305,MATCH($E1111,Produtos!$A$6:$A$305,0)),"Código não cadastrado"))</f>
        <v/>
      </c>
      <c r="G1111" s="18" t="n"/>
      <c r="H1111" s="19">
        <f>IF($E1111="","",IFERROR(INDEX(Produtos!$C$6:$C$305,MATCH($E1111,Produtos!$A$6:$A$305,0)),0))</f>
        <v/>
      </c>
      <c r="I1111" s="17" t="n"/>
      <c r="J1111" s="17">
        <f>IF(OR($E1111="",D1111=""),"",IF(D1111=$C$4,"5917","6917"))</f>
        <v/>
      </c>
      <c r="K1111" s="18" t="n"/>
      <c r="L1111" s="18" t="n"/>
      <c r="M1111" s="16" t="n"/>
      <c r="N1111" s="18">
        <f>IF(OR($E1111="",G1111=""),"",G1111-N(K1111)-N(L1111))</f>
        <v/>
      </c>
      <c r="O1111" s="19">
        <f>IF(N1111="","",N1111*H1111)</f>
        <v/>
      </c>
      <c r="P1111" s="19">
        <f>IF($E1111="","",N(K1111)*H1111)</f>
        <v/>
      </c>
      <c r="Q1111" s="17" t="n"/>
      <c r="R1111" s="17">
        <f>IF(N1111="","",IF(N1111&lt;0,"CONFERIR",IF(N1111=0,"ACERTADO",IF(M1111="","EM CONSIGNAÇÃO",IF(TODAY()&gt;M1111,"ACERTO VENCIDO","EM CONSIGNAÇÃO")))))</f>
        <v/>
      </c>
      <c r="S1111" s="17" t="n"/>
    </row>
    <row r="1112">
      <c r="A1112" s="16" t="n"/>
      <c r="B1112" s="17" t="n"/>
      <c r="C1112" s="17" t="n"/>
      <c r="D1112" s="17" t="n"/>
      <c r="E1112" s="17" t="n"/>
      <c r="F1112" s="17">
        <f>IF($E1112="","",IFERROR(INDEX(Produtos!$B$6:$B$305,MATCH($E1112,Produtos!$A$6:$A$305,0)),"Código não cadastrado"))</f>
        <v/>
      </c>
      <c r="G1112" s="18" t="n"/>
      <c r="H1112" s="19">
        <f>IF($E1112="","",IFERROR(INDEX(Produtos!$C$6:$C$305,MATCH($E1112,Produtos!$A$6:$A$305,0)),0))</f>
        <v/>
      </c>
      <c r="I1112" s="17" t="n"/>
      <c r="J1112" s="17">
        <f>IF(OR($E1112="",D1112=""),"",IF(D1112=$C$4,"5917","6917"))</f>
        <v/>
      </c>
      <c r="K1112" s="18" t="n"/>
      <c r="L1112" s="18" t="n"/>
      <c r="M1112" s="16" t="n"/>
      <c r="N1112" s="18">
        <f>IF(OR($E1112="",G1112=""),"",G1112-N(K1112)-N(L1112))</f>
        <v/>
      </c>
      <c r="O1112" s="19">
        <f>IF(N1112="","",N1112*H1112)</f>
        <v/>
      </c>
      <c r="P1112" s="19">
        <f>IF($E1112="","",N(K1112)*H1112)</f>
        <v/>
      </c>
      <c r="Q1112" s="17" t="n"/>
      <c r="R1112" s="17">
        <f>IF(N1112="","",IF(N1112&lt;0,"CONFERIR",IF(N1112=0,"ACERTADO",IF(M1112="","EM CONSIGNAÇÃO",IF(TODAY()&gt;M1112,"ACERTO VENCIDO","EM CONSIGNAÇÃO")))))</f>
        <v/>
      </c>
      <c r="S1112" s="17" t="n"/>
    </row>
    <row r="1113">
      <c r="A1113" s="16" t="n"/>
      <c r="B1113" s="17" t="n"/>
      <c r="C1113" s="17" t="n"/>
      <c r="D1113" s="17" t="n"/>
      <c r="E1113" s="17" t="n"/>
      <c r="F1113" s="17">
        <f>IF($E1113="","",IFERROR(INDEX(Produtos!$B$6:$B$305,MATCH($E1113,Produtos!$A$6:$A$305,0)),"Código não cadastrado"))</f>
        <v/>
      </c>
      <c r="G1113" s="18" t="n"/>
      <c r="H1113" s="19">
        <f>IF($E1113="","",IFERROR(INDEX(Produtos!$C$6:$C$305,MATCH($E1113,Produtos!$A$6:$A$305,0)),0))</f>
        <v/>
      </c>
      <c r="I1113" s="17" t="n"/>
      <c r="J1113" s="17">
        <f>IF(OR($E1113="",D1113=""),"",IF(D1113=$C$4,"5917","6917"))</f>
        <v/>
      </c>
      <c r="K1113" s="18" t="n"/>
      <c r="L1113" s="18" t="n"/>
      <c r="M1113" s="16" t="n"/>
      <c r="N1113" s="18">
        <f>IF(OR($E1113="",G1113=""),"",G1113-N(K1113)-N(L1113))</f>
        <v/>
      </c>
      <c r="O1113" s="19">
        <f>IF(N1113="","",N1113*H1113)</f>
        <v/>
      </c>
      <c r="P1113" s="19">
        <f>IF($E1113="","",N(K1113)*H1113)</f>
        <v/>
      </c>
      <c r="Q1113" s="17" t="n"/>
      <c r="R1113" s="17">
        <f>IF(N1113="","",IF(N1113&lt;0,"CONFERIR",IF(N1113=0,"ACERTADO",IF(M1113="","EM CONSIGNAÇÃO",IF(TODAY()&gt;M1113,"ACERTO VENCIDO","EM CONSIGNAÇÃO")))))</f>
        <v/>
      </c>
      <c r="S1113" s="17" t="n"/>
    </row>
    <row r="1114">
      <c r="A1114" s="16" t="n"/>
      <c r="B1114" s="17" t="n"/>
      <c r="C1114" s="17" t="n"/>
      <c r="D1114" s="17" t="n"/>
      <c r="E1114" s="17" t="n"/>
      <c r="F1114" s="17">
        <f>IF($E1114="","",IFERROR(INDEX(Produtos!$B$6:$B$305,MATCH($E1114,Produtos!$A$6:$A$305,0)),"Código não cadastrado"))</f>
        <v/>
      </c>
      <c r="G1114" s="18" t="n"/>
      <c r="H1114" s="19">
        <f>IF($E1114="","",IFERROR(INDEX(Produtos!$C$6:$C$305,MATCH($E1114,Produtos!$A$6:$A$305,0)),0))</f>
        <v/>
      </c>
      <c r="I1114" s="17" t="n"/>
      <c r="J1114" s="17">
        <f>IF(OR($E1114="",D1114=""),"",IF(D1114=$C$4,"5917","6917"))</f>
        <v/>
      </c>
      <c r="K1114" s="18" t="n"/>
      <c r="L1114" s="18" t="n"/>
      <c r="M1114" s="16" t="n"/>
      <c r="N1114" s="18">
        <f>IF(OR($E1114="",G1114=""),"",G1114-N(K1114)-N(L1114))</f>
        <v/>
      </c>
      <c r="O1114" s="19">
        <f>IF(N1114="","",N1114*H1114)</f>
        <v/>
      </c>
      <c r="P1114" s="19">
        <f>IF($E1114="","",N(K1114)*H1114)</f>
        <v/>
      </c>
      <c r="Q1114" s="17" t="n"/>
      <c r="R1114" s="17">
        <f>IF(N1114="","",IF(N1114&lt;0,"CONFERIR",IF(N1114=0,"ACERTADO",IF(M1114="","EM CONSIGNAÇÃO",IF(TODAY()&gt;M1114,"ACERTO VENCIDO","EM CONSIGNAÇÃO")))))</f>
        <v/>
      </c>
      <c r="S1114" s="17" t="n"/>
    </row>
    <row r="1115">
      <c r="A1115" s="16" t="n"/>
      <c r="B1115" s="17" t="n"/>
      <c r="C1115" s="17" t="n"/>
      <c r="D1115" s="17" t="n"/>
      <c r="E1115" s="17" t="n"/>
      <c r="F1115" s="17">
        <f>IF($E1115="","",IFERROR(INDEX(Produtos!$B$6:$B$305,MATCH($E1115,Produtos!$A$6:$A$305,0)),"Código não cadastrado"))</f>
        <v/>
      </c>
      <c r="G1115" s="18" t="n"/>
      <c r="H1115" s="19">
        <f>IF($E1115="","",IFERROR(INDEX(Produtos!$C$6:$C$305,MATCH($E1115,Produtos!$A$6:$A$305,0)),0))</f>
        <v/>
      </c>
      <c r="I1115" s="17" t="n"/>
      <c r="J1115" s="17">
        <f>IF(OR($E1115="",D1115=""),"",IF(D1115=$C$4,"5917","6917"))</f>
        <v/>
      </c>
      <c r="K1115" s="18" t="n"/>
      <c r="L1115" s="18" t="n"/>
      <c r="M1115" s="16" t="n"/>
      <c r="N1115" s="18">
        <f>IF(OR($E1115="",G1115=""),"",G1115-N(K1115)-N(L1115))</f>
        <v/>
      </c>
      <c r="O1115" s="19">
        <f>IF(N1115="","",N1115*H1115)</f>
        <v/>
      </c>
      <c r="P1115" s="19">
        <f>IF($E1115="","",N(K1115)*H1115)</f>
        <v/>
      </c>
      <c r="Q1115" s="17" t="n"/>
      <c r="R1115" s="17">
        <f>IF(N1115="","",IF(N1115&lt;0,"CONFERIR",IF(N1115=0,"ACERTADO",IF(M1115="","EM CONSIGNAÇÃO",IF(TODAY()&gt;M1115,"ACERTO VENCIDO","EM CONSIGNAÇÃO")))))</f>
        <v/>
      </c>
      <c r="S1115" s="17" t="n"/>
    </row>
    <row r="1116">
      <c r="A1116" s="16" t="n"/>
      <c r="B1116" s="17" t="n"/>
      <c r="C1116" s="17" t="n"/>
      <c r="D1116" s="17" t="n"/>
      <c r="E1116" s="17" t="n"/>
      <c r="F1116" s="17">
        <f>IF($E1116="","",IFERROR(INDEX(Produtos!$B$6:$B$305,MATCH($E1116,Produtos!$A$6:$A$305,0)),"Código não cadastrado"))</f>
        <v/>
      </c>
      <c r="G1116" s="18" t="n"/>
      <c r="H1116" s="19">
        <f>IF($E1116="","",IFERROR(INDEX(Produtos!$C$6:$C$305,MATCH($E1116,Produtos!$A$6:$A$305,0)),0))</f>
        <v/>
      </c>
      <c r="I1116" s="17" t="n"/>
      <c r="J1116" s="17">
        <f>IF(OR($E1116="",D1116=""),"",IF(D1116=$C$4,"5917","6917"))</f>
        <v/>
      </c>
      <c r="K1116" s="18" t="n"/>
      <c r="L1116" s="18" t="n"/>
      <c r="M1116" s="16" t="n"/>
      <c r="N1116" s="18">
        <f>IF(OR($E1116="",G1116=""),"",G1116-N(K1116)-N(L1116))</f>
        <v/>
      </c>
      <c r="O1116" s="19">
        <f>IF(N1116="","",N1116*H1116)</f>
        <v/>
      </c>
      <c r="P1116" s="19">
        <f>IF($E1116="","",N(K1116)*H1116)</f>
        <v/>
      </c>
      <c r="Q1116" s="17" t="n"/>
      <c r="R1116" s="17">
        <f>IF(N1116="","",IF(N1116&lt;0,"CONFERIR",IF(N1116=0,"ACERTADO",IF(M1116="","EM CONSIGNAÇÃO",IF(TODAY()&gt;M1116,"ACERTO VENCIDO","EM CONSIGNAÇÃO")))))</f>
        <v/>
      </c>
      <c r="S1116" s="17" t="n"/>
    </row>
    <row r="1117">
      <c r="A1117" s="16" t="n"/>
      <c r="B1117" s="17" t="n"/>
      <c r="C1117" s="17" t="n"/>
      <c r="D1117" s="17" t="n"/>
      <c r="E1117" s="17" t="n"/>
      <c r="F1117" s="17">
        <f>IF($E1117="","",IFERROR(INDEX(Produtos!$B$6:$B$305,MATCH($E1117,Produtos!$A$6:$A$305,0)),"Código não cadastrado"))</f>
        <v/>
      </c>
      <c r="G1117" s="18" t="n"/>
      <c r="H1117" s="19">
        <f>IF($E1117="","",IFERROR(INDEX(Produtos!$C$6:$C$305,MATCH($E1117,Produtos!$A$6:$A$305,0)),0))</f>
        <v/>
      </c>
      <c r="I1117" s="17" t="n"/>
      <c r="J1117" s="17">
        <f>IF(OR($E1117="",D1117=""),"",IF(D1117=$C$4,"5917","6917"))</f>
        <v/>
      </c>
      <c r="K1117" s="18" t="n"/>
      <c r="L1117" s="18" t="n"/>
      <c r="M1117" s="16" t="n"/>
      <c r="N1117" s="18">
        <f>IF(OR($E1117="",G1117=""),"",G1117-N(K1117)-N(L1117))</f>
        <v/>
      </c>
      <c r="O1117" s="19">
        <f>IF(N1117="","",N1117*H1117)</f>
        <v/>
      </c>
      <c r="P1117" s="19">
        <f>IF($E1117="","",N(K1117)*H1117)</f>
        <v/>
      </c>
      <c r="Q1117" s="17" t="n"/>
      <c r="R1117" s="17">
        <f>IF(N1117="","",IF(N1117&lt;0,"CONFERIR",IF(N1117=0,"ACERTADO",IF(M1117="","EM CONSIGNAÇÃO",IF(TODAY()&gt;M1117,"ACERTO VENCIDO","EM CONSIGNAÇÃO")))))</f>
        <v/>
      </c>
      <c r="S1117" s="17" t="n"/>
    </row>
    <row r="1118">
      <c r="A1118" s="16" t="n"/>
      <c r="B1118" s="17" t="n"/>
      <c r="C1118" s="17" t="n"/>
      <c r="D1118" s="17" t="n"/>
      <c r="E1118" s="17" t="n"/>
      <c r="F1118" s="17">
        <f>IF($E1118="","",IFERROR(INDEX(Produtos!$B$6:$B$305,MATCH($E1118,Produtos!$A$6:$A$305,0)),"Código não cadastrado"))</f>
        <v/>
      </c>
      <c r="G1118" s="18" t="n"/>
      <c r="H1118" s="19">
        <f>IF($E1118="","",IFERROR(INDEX(Produtos!$C$6:$C$305,MATCH($E1118,Produtos!$A$6:$A$305,0)),0))</f>
        <v/>
      </c>
      <c r="I1118" s="17" t="n"/>
      <c r="J1118" s="17">
        <f>IF(OR($E1118="",D1118=""),"",IF(D1118=$C$4,"5917","6917"))</f>
        <v/>
      </c>
      <c r="K1118" s="18" t="n"/>
      <c r="L1118" s="18" t="n"/>
      <c r="M1118" s="16" t="n"/>
      <c r="N1118" s="18">
        <f>IF(OR($E1118="",G1118=""),"",G1118-N(K1118)-N(L1118))</f>
        <v/>
      </c>
      <c r="O1118" s="19">
        <f>IF(N1118="","",N1118*H1118)</f>
        <v/>
      </c>
      <c r="P1118" s="19">
        <f>IF($E1118="","",N(K1118)*H1118)</f>
        <v/>
      </c>
      <c r="Q1118" s="17" t="n"/>
      <c r="R1118" s="17">
        <f>IF(N1118="","",IF(N1118&lt;0,"CONFERIR",IF(N1118=0,"ACERTADO",IF(M1118="","EM CONSIGNAÇÃO",IF(TODAY()&gt;M1118,"ACERTO VENCIDO","EM CONSIGNAÇÃO")))))</f>
        <v/>
      </c>
      <c r="S1118" s="17" t="n"/>
    </row>
    <row r="1119">
      <c r="A1119" s="16" t="n"/>
      <c r="B1119" s="17" t="n"/>
      <c r="C1119" s="17" t="n"/>
      <c r="D1119" s="17" t="n"/>
      <c r="E1119" s="17" t="n"/>
      <c r="F1119" s="17">
        <f>IF($E1119="","",IFERROR(INDEX(Produtos!$B$6:$B$305,MATCH($E1119,Produtos!$A$6:$A$305,0)),"Código não cadastrado"))</f>
        <v/>
      </c>
      <c r="G1119" s="18" t="n"/>
      <c r="H1119" s="19">
        <f>IF($E1119="","",IFERROR(INDEX(Produtos!$C$6:$C$305,MATCH($E1119,Produtos!$A$6:$A$305,0)),0))</f>
        <v/>
      </c>
      <c r="I1119" s="17" t="n"/>
      <c r="J1119" s="17">
        <f>IF(OR($E1119="",D1119=""),"",IF(D1119=$C$4,"5917","6917"))</f>
        <v/>
      </c>
      <c r="K1119" s="18" t="n"/>
      <c r="L1119" s="18" t="n"/>
      <c r="M1119" s="16" t="n"/>
      <c r="N1119" s="18">
        <f>IF(OR($E1119="",G1119=""),"",G1119-N(K1119)-N(L1119))</f>
        <v/>
      </c>
      <c r="O1119" s="19">
        <f>IF(N1119="","",N1119*H1119)</f>
        <v/>
      </c>
      <c r="P1119" s="19">
        <f>IF($E1119="","",N(K1119)*H1119)</f>
        <v/>
      </c>
      <c r="Q1119" s="17" t="n"/>
      <c r="R1119" s="17">
        <f>IF(N1119="","",IF(N1119&lt;0,"CONFERIR",IF(N1119=0,"ACERTADO",IF(M1119="","EM CONSIGNAÇÃO",IF(TODAY()&gt;M1119,"ACERTO VENCIDO","EM CONSIGNAÇÃO")))))</f>
        <v/>
      </c>
      <c r="S1119" s="17" t="n"/>
    </row>
    <row r="1120">
      <c r="A1120" s="16" t="n"/>
      <c r="B1120" s="17" t="n"/>
      <c r="C1120" s="17" t="n"/>
      <c r="D1120" s="17" t="n"/>
      <c r="E1120" s="17" t="n"/>
      <c r="F1120" s="17">
        <f>IF($E1120="","",IFERROR(INDEX(Produtos!$B$6:$B$305,MATCH($E1120,Produtos!$A$6:$A$305,0)),"Código não cadastrado"))</f>
        <v/>
      </c>
      <c r="G1120" s="18" t="n"/>
      <c r="H1120" s="19">
        <f>IF($E1120="","",IFERROR(INDEX(Produtos!$C$6:$C$305,MATCH($E1120,Produtos!$A$6:$A$305,0)),0))</f>
        <v/>
      </c>
      <c r="I1120" s="17" t="n"/>
      <c r="J1120" s="17">
        <f>IF(OR($E1120="",D1120=""),"",IF(D1120=$C$4,"5917","6917"))</f>
        <v/>
      </c>
      <c r="K1120" s="18" t="n"/>
      <c r="L1120" s="18" t="n"/>
      <c r="M1120" s="16" t="n"/>
      <c r="N1120" s="18">
        <f>IF(OR($E1120="",G1120=""),"",G1120-N(K1120)-N(L1120))</f>
        <v/>
      </c>
      <c r="O1120" s="19">
        <f>IF(N1120="","",N1120*H1120)</f>
        <v/>
      </c>
      <c r="P1120" s="19">
        <f>IF($E1120="","",N(K1120)*H1120)</f>
        <v/>
      </c>
      <c r="Q1120" s="17" t="n"/>
      <c r="R1120" s="17">
        <f>IF(N1120="","",IF(N1120&lt;0,"CONFERIR",IF(N1120=0,"ACERTADO",IF(M1120="","EM CONSIGNAÇÃO",IF(TODAY()&gt;M1120,"ACERTO VENCIDO","EM CONSIGNAÇÃO")))))</f>
        <v/>
      </c>
      <c r="S1120" s="17" t="n"/>
    </row>
    <row r="1121">
      <c r="A1121" s="16" t="n"/>
      <c r="B1121" s="17" t="n"/>
      <c r="C1121" s="17" t="n"/>
      <c r="D1121" s="17" t="n"/>
      <c r="E1121" s="17" t="n"/>
      <c r="F1121" s="17">
        <f>IF($E1121="","",IFERROR(INDEX(Produtos!$B$6:$B$305,MATCH($E1121,Produtos!$A$6:$A$305,0)),"Código não cadastrado"))</f>
        <v/>
      </c>
      <c r="G1121" s="18" t="n"/>
      <c r="H1121" s="19">
        <f>IF($E1121="","",IFERROR(INDEX(Produtos!$C$6:$C$305,MATCH($E1121,Produtos!$A$6:$A$305,0)),0))</f>
        <v/>
      </c>
      <c r="I1121" s="17" t="n"/>
      <c r="J1121" s="17">
        <f>IF(OR($E1121="",D1121=""),"",IF(D1121=$C$4,"5917","6917"))</f>
        <v/>
      </c>
      <c r="K1121" s="18" t="n"/>
      <c r="L1121" s="18" t="n"/>
      <c r="M1121" s="16" t="n"/>
      <c r="N1121" s="18">
        <f>IF(OR($E1121="",G1121=""),"",G1121-N(K1121)-N(L1121))</f>
        <v/>
      </c>
      <c r="O1121" s="19">
        <f>IF(N1121="","",N1121*H1121)</f>
        <v/>
      </c>
      <c r="P1121" s="19">
        <f>IF($E1121="","",N(K1121)*H1121)</f>
        <v/>
      </c>
      <c r="Q1121" s="17" t="n"/>
      <c r="R1121" s="17">
        <f>IF(N1121="","",IF(N1121&lt;0,"CONFERIR",IF(N1121=0,"ACERTADO",IF(M1121="","EM CONSIGNAÇÃO",IF(TODAY()&gt;M1121,"ACERTO VENCIDO","EM CONSIGNAÇÃO")))))</f>
        <v/>
      </c>
      <c r="S1121" s="17" t="n"/>
    </row>
    <row r="1122">
      <c r="A1122" s="16" t="n"/>
      <c r="B1122" s="17" t="n"/>
      <c r="C1122" s="17" t="n"/>
      <c r="D1122" s="17" t="n"/>
      <c r="E1122" s="17" t="n"/>
      <c r="F1122" s="17">
        <f>IF($E1122="","",IFERROR(INDEX(Produtos!$B$6:$B$305,MATCH($E1122,Produtos!$A$6:$A$305,0)),"Código não cadastrado"))</f>
        <v/>
      </c>
      <c r="G1122" s="18" t="n"/>
      <c r="H1122" s="19">
        <f>IF($E1122="","",IFERROR(INDEX(Produtos!$C$6:$C$305,MATCH($E1122,Produtos!$A$6:$A$305,0)),0))</f>
        <v/>
      </c>
      <c r="I1122" s="17" t="n"/>
      <c r="J1122" s="17">
        <f>IF(OR($E1122="",D1122=""),"",IF(D1122=$C$4,"5917","6917"))</f>
        <v/>
      </c>
      <c r="K1122" s="18" t="n"/>
      <c r="L1122" s="18" t="n"/>
      <c r="M1122" s="16" t="n"/>
      <c r="N1122" s="18">
        <f>IF(OR($E1122="",G1122=""),"",G1122-N(K1122)-N(L1122))</f>
        <v/>
      </c>
      <c r="O1122" s="19">
        <f>IF(N1122="","",N1122*H1122)</f>
        <v/>
      </c>
      <c r="P1122" s="19">
        <f>IF($E1122="","",N(K1122)*H1122)</f>
        <v/>
      </c>
      <c r="Q1122" s="17" t="n"/>
      <c r="R1122" s="17">
        <f>IF(N1122="","",IF(N1122&lt;0,"CONFERIR",IF(N1122=0,"ACERTADO",IF(M1122="","EM CONSIGNAÇÃO",IF(TODAY()&gt;M1122,"ACERTO VENCIDO","EM CONSIGNAÇÃO")))))</f>
        <v/>
      </c>
      <c r="S1122" s="17" t="n"/>
    </row>
    <row r="1123">
      <c r="A1123" s="16" t="n"/>
      <c r="B1123" s="17" t="n"/>
      <c r="C1123" s="17" t="n"/>
      <c r="D1123" s="17" t="n"/>
      <c r="E1123" s="17" t="n"/>
      <c r="F1123" s="17">
        <f>IF($E1123="","",IFERROR(INDEX(Produtos!$B$6:$B$305,MATCH($E1123,Produtos!$A$6:$A$305,0)),"Código não cadastrado"))</f>
        <v/>
      </c>
      <c r="G1123" s="18" t="n"/>
      <c r="H1123" s="19">
        <f>IF($E1123="","",IFERROR(INDEX(Produtos!$C$6:$C$305,MATCH($E1123,Produtos!$A$6:$A$305,0)),0))</f>
        <v/>
      </c>
      <c r="I1123" s="17" t="n"/>
      <c r="J1123" s="17">
        <f>IF(OR($E1123="",D1123=""),"",IF(D1123=$C$4,"5917","6917"))</f>
        <v/>
      </c>
      <c r="K1123" s="18" t="n"/>
      <c r="L1123" s="18" t="n"/>
      <c r="M1123" s="16" t="n"/>
      <c r="N1123" s="18">
        <f>IF(OR($E1123="",G1123=""),"",G1123-N(K1123)-N(L1123))</f>
        <v/>
      </c>
      <c r="O1123" s="19">
        <f>IF(N1123="","",N1123*H1123)</f>
        <v/>
      </c>
      <c r="P1123" s="19">
        <f>IF($E1123="","",N(K1123)*H1123)</f>
        <v/>
      </c>
      <c r="Q1123" s="17" t="n"/>
      <c r="R1123" s="17">
        <f>IF(N1123="","",IF(N1123&lt;0,"CONFERIR",IF(N1123=0,"ACERTADO",IF(M1123="","EM CONSIGNAÇÃO",IF(TODAY()&gt;M1123,"ACERTO VENCIDO","EM CONSIGNAÇÃO")))))</f>
        <v/>
      </c>
      <c r="S1123" s="17" t="n"/>
    </row>
    <row r="1124">
      <c r="A1124" s="16" t="n"/>
      <c r="B1124" s="17" t="n"/>
      <c r="C1124" s="17" t="n"/>
      <c r="D1124" s="17" t="n"/>
      <c r="E1124" s="17" t="n"/>
      <c r="F1124" s="17">
        <f>IF($E1124="","",IFERROR(INDEX(Produtos!$B$6:$B$305,MATCH($E1124,Produtos!$A$6:$A$305,0)),"Código não cadastrado"))</f>
        <v/>
      </c>
      <c r="G1124" s="18" t="n"/>
      <c r="H1124" s="19">
        <f>IF($E1124="","",IFERROR(INDEX(Produtos!$C$6:$C$305,MATCH($E1124,Produtos!$A$6:$A$305,0)),0))</f>
        <v/>
      </c>
      <c r="I1124" s="17" t="n"/>
      <c r="J1124" s="17">
        <f>IF(OR($E1124="",D1124=""),"",IF(D1124=$C$4,"5917","6917"))</f>
        <v/>
      </c>
      <c r="K1124" s="18" t="n"/>
      <c r="L1124" s="18" t="n"/>
      <c r="M1124" s="16" t="n"/>
      <c r="N1124" s="18">
        <f>IF(OR($E1124="",G1124=""),"",G1124-N(K1124)-N(L1124))</f>
        <v/>
      </c>
      <c r="O1124" s="19">
        <f>IF(N1124="","",N1124*H1124)</f>
        <v/>
      </c>
      <c r="P1124" s="19">
        <f>IF($E1124="","",N(K1124)*H1124)</f>
        <v/>
      </c>
      <c r="Q1124" s="17" t="n"/>
      <c r="R1124" s="17">
        <f>IF(N1124="","",IF(N1124&lt;0,"CONFERIR",IF(N1124=0,"ACERTADO",IF(M1124="","EM CONSIGNAÇÃO",IF(TODAY()&gt;M1124,"ACERTO VENCIDO","EM CONSIGNAÇÃO")))))</f>
        <v/>
      </c>
      <c r="S1124" s="17" t="n"/>
    </row>
    <row r="1125">
      <c r="A1125" s="16" t="n"/>
      <c r="B1125" s="17" t="n"/>
      <c r="C1125" s="17" t="n"/>
      <c r="D1125" s="17" t="n"/>
      <c r="E1125" s="17" t="n"/>
      <c r="F1125" s="17">
        <f>IF($E1125="","",IFERROR(INDEX(Produtos!$B$6:$B$305,MATCH($E1125,Produtos!$A$6:$A$305,0)),"Código não cadastrado"))</f>
        <v/>
      </c>
      <c r="G1125" s="18" t="n"/>
      <c r="H1125" s="19">
        <f>IF($E1125="","",IFERROR(INDEX(Produtos!$C$6:$C$305,MATCH($E1125,Produtos!$A$6:$A$305,0)),0))</f>
        <v/>
      </c>
      <c r="I1125" s="17" t="n"/>
      <c r="J1125" s="17">
        <f>IF(OR($E1125="",D1125=""),"",IF(D1125=$C$4,"5917","6917"))</f>
        <v/>
      </c>
      <c r="K1125" s="18" t="n"/>
      <c r="L1125" s="18" t="n"/>
      <c r="M1125" s="16" t="n"/>
      <c r="N1125" s="18">
        <f>IF(OR($E1125="",G1125=""),"",G1125-N(K1125)-N(L1125))</f>
        <v/>
      </c>
      <c r="O1125" s="19">
        <f>IF(N1125="","",N1125*H1125)</f>
        <v/>
      </c>
      <c r="P1125" s="19">
        <f>IF($E1125="","",N(K1125)*H1125)</f>
        <v/>
      </c>
      <c r="Q1125" s="17" t="n"/>
      <c r="R1125" s="17">
        <f>IF(N1125="","",IF(N1125&lt;0,"CONFERIR",IF(N1125=0,"ACERTADO",IF(M1125="","EM CONSIGNAÇÃO",IF(TODAY()&gt;M1125,"ACERTO VENCIDO","EM CONSIGNAÇÃO")))))</f>
        <v/>
      </c>
      <c r="S1125" s="17" t="n"/>
    </row>
    <row r="1126">
      <c r="A1126" s="16" t="n"/>
      <c r="B1126" s="17" t="n"/>
      <c r="C1126" s="17" t="n"/>
      <c r="D1126" s="17" t="n"/>
      <c r="E1126" s="17" t="n"/>
      <c r="F1126" s="17">
        <f>IF($E1126="","",IFERROR(INDEX(Produtos!$B$6:$B$305,MATCH($E1126,Produtos!$A$6:$A$305,0)),"Código não cadastrado"))</f>
        <v/>
      </c>
      <c r="G1126" s="18" t="n"/>
      <c r="H1126" s="19">
        <f>IF($E1126="","",IFERROR(INDEX(Produtos!$C$6:$C$305,MATCH($E1126,Produtos!$A$6:$A$305,0)),0))</f>
        <v/>
      </c>
      <c r="I1126" s="17" t="n"/>
      <c r="J1126" s="17">
        <f>IF(OR($E1126="",D1126=""),"",IF(D1126=$C$4,"5917","6917"))</f>
        <v/>
      </c>
      <c r="K1126" s="18" t="n"/>
      <c r="L1126" s="18" t="n"/>
      <c r="M1126" s="16" t="n"/>
      <c r="N1126" s="18">
        <f>IF(OR($E1126="",G1126=""),"",G1126-N(K1126)-N(L1126))</f>
        <v/>
      </c>
      <c r="O1126" s="19">
        <f>IF(N1126="","",N1126*H1126)</f>
        <v/>
      </c>
      <c r="P1126" s="19">
        <f>IF($E1126="","",N(K1126)*H1126)</f>
        <v/>
      </c>
      <c r="Q1126" s="17" t="n"/>
      <c r="R1126" s="17">
        <f>IF(N1126="","",IF(N1126&lt;0,"CONFERIR",IF(N1126=0,"ACERTADO",IF(M1126="","EM CONSIGNAÇÃO",IF(TODAY()&gt;M1126,"ACERTO VENCIDO","EM CONSIGNAÇÃO")))))</f>
        <v/>
      </c>
      <c r="S1126" s="17" t="n"/>
    </row>
    <row r="1127">
      <c r="A1127" s="16" t="n"/>
      <c r="B1127" s="17" t="n"/>
      <c r="C1127" s="17" t="n"/>
      <c r="D1127" s="17" t="n"/>
      <c r="E1127" s="17" t="n"/>
      <c r="F1127" s="17">
        <f>IF($E1127="","",IFERROR(INDEX(Produtos!$B$6:$B$305,MATCH($E1127,Produtos!$A$6:$A$305,0)),"Código não cadastrado"))</f>
        <v/>
      </c>
      <c r="G1127" s="18" t="n"/>
      <c r="H1127" s="19">
        <f>IF($E1127="","",IFERROR(INDEX(Produtos!$C$6:$C$305,MATCH($E1127,Produtos!$A$6:$A$305,0)),0))</f>
        <v/>
      </c>
      <c r="I1127" s="17" t="n"/>
      <c r="J1127" s="17">
        <f>IF(OR($E1127="",D1127=""),"",IF(D1127=$C$4,"5917","6917"))</f>
        <v/>
      </c>
      <c r="K1127" s="18" t="n"/>
      <c r="L1127" s="18" t="n"/>
      <c r="M1127" s="16" t="n"/>
      <c r="N1127" s="18">
        <f>IF(OR($E1127="",G1127=""),"",G1127-N(K1127)-N(L1127))</f>
        <v/>
      </c>
      <c r="O1127" s="19">
        <f>IF(N1127="","",N1127*H1127)</f>
        <v/>
      </c>
      <c r="P1127" s="19">
        <f>IF($E1127="","",N(K1127)*H1127)</f>
        <v/>
      </c>
      <c r="Q1127" s="17" t="n"/>
      <c r="R1127" s="17">
        <f>IF(N1127="","",IF(N1127&lt;0,"CONFERIR",IF(N1127=0,"ACERTADO",IF(M1127="","EM CONSIGNAÇÃO",IF(TODAY()&gt;M1127,"ACERTO VENCIDO","EM CONSIGNAÇÃO")))))</f>
        <v/>
      </c>
      <c r="S1127" s="17" t="n"/>
    </row>
    <row r="1128">
      <c r="A1128" s="16" t="n"/>
      <c r="B1128" s="17" t="n"/>
      <c r="C1128" s="17" t="n"/>
      <c r="D1128" s="17" t="n"/>
      <c r="E1128" s="17" t="n"/>
      <c r="F1128" s="17">
        <f>IF($E1128="","",IFERROR(INDEX(Produtos!$B$6:$B$305,MATCH($E1128,Produtos!$A$6:$A$305,0)),"Código não cadastrado"))</f>
        <v/>
      </c>
      <c r="G1128" s="18" t="n"/>
      <c r="H1128" s="19">
        <f>IF($E1128="","",IFERROR(INDEX(Produtos!$C$6:$C$305,MATCH($E1128,Produtos!$A$6:$A$305,0)),0))</f>
        <v/>
      </c>
      <c r="I1128" s="17" t="n"/>
      <c r="J1128" s="17">
        <f>IF(OR($E1128="",D1128=""),"",IF(D1128=$C$4,"5917","6917"))</f>
        <v/>
      </c>
      <c r="K1128" s="18" t="n"/>
      <c r="L1128" s="18" t="n"/>
      <c r="M1128" s="16" t="n"/>
      <c r="N1128" s="18">
        <f>IF(OR($E1128="",G1128=""),"",G1128-N(K1128)-N(L1128))</f>
        <v/>
      </c>
      <c r="O1128" s="19">
        <f>IF(N1128="","",N1128*H1128)</f>
        <v/>
      </c>
      <c r="P1128" s="19">
        <f>IF($E1128="","",N(K1128)*H1128)</f>
        <v/>
      </c>
      <c r="Q1128" s="17" t="n"/>
      <c r="R1128" s="17">
        <f>IF(N1128="","",IF(N1128&lt;0,"CONFERIR",IF(N1128=0,"ACERTADO",IF(M1128="","EM CONSIGNAÇÃO",IF(TODAY()&gt;M1128,"ACERTO VENCIDO","EM CONSIGNAÇÃO")))))</f>
        <v/>
      </c>
      <c r="S1128" s="17" t="n"/>
    </row>
    <row r="1129">
      <c r="A1129" s="16" t="n"/>
      <c r="B1129" s="17" t="n"/>
      <c r="C1129" s="17" t="n"/>
      <c r="D1129" s="17" t="n"/>
      <c r="E1129" s="17" t="n"/>
      <c r="F1129" s="17">
        <f>IF($E1129="","",IFERROR(INDEX(Produtos!$B$6:$B$305,MATCH($E1129,Produtos!$A$6:$A$305,0)),"Código não cadastrado"))</f>
        <v/>
      </c>
      <c r="G1129" s="18" t="n"/>
      <c r="H1129" s="19">
        <f>IF($E1129="","",IFERROR(INDEX(Produtos!$C$6:$C$305,MATCH($E1129,Produtos!$A$6:$A$305,0)),0))</f>
        <v/>
      </c>
      <c r="I1129" s="17" t="n"/>
      <c r="J1129" s="17">
        <f>IF(OR($E1129="",D1129=""),"",IF(D1129=$C$4,"5917","6917"))</f>
        <v/>
      </c>
      <c r="K1129" s="18" t="n"/>
      <c r="L1129" s="18" t="n"/>
      <c r="M1129" s="16" t="n"/>
      <c r="N1129" s="18">
        <f>IF(OR($E1129="",G1129=""),"",G1129-N(K1129)-N(L1129))</f>
        <v/>
      </c>
      <c r="O1129" s="19">
        <f>IF(N1129="","",N1129*H1129)</f>
        <v/>
      </c>
      <c r="P1129" s="19">
        <f>IF($E1129="","",N(K1129)*H1129)</f>
        <v/>
      </c>
      <c r="Q1129" s="17" t="n"/>
      <c r="R1129" s="17">
        <f>IF(N1129="","",IF(N1129&lt;0,"CONFERIR",IF(N1129=0,"ACERTADO",IF(M1129="","EM CONSIGNAÇÃO",IF(TODAY()&gt;M1129,"ACERTO VENCIDO","EM CONSIGNAÇÃO")))))</f>
        <v/>
      </c>
      <c r="S1129" s="17" t="n"/>
    </row>
    <row r="1130">
      <c r="A1130" s="16" t="n"/>
      <c r="B1130" s="17" t="n"/>
      <c r="C1130" s="17" t="n"/>
      <c r="D1130" s="17" t="n"/>
      <c r="E1130" s="17" t="n"/>
      <c r="F1130" s="17">
        <f>IF($E1130="","",IFERROR(INDEX(Produtos!$B$6:$B$305,MATCH($E1130,Produtos!$A$6:$A$305,0)),"Código não cadastrado"))</f>
        <v/>
      </c>
      <c r="G1130" s="18" t="n"/>
      <c r="H1130" s="19">
        <f>IF($E1130="","",IFERROR(INDEX(Produtos!$C$6:$C$305,MATCH($E1130,Produtos!$A$6:$A$305,0)),0))</f>
        <v/>
      </c>
      <c r="I1130" s="17" t="n"/>
      <c r="J1130" s="17">
        <f>IF(OR($E1130="",D1130=""),"",IF(D1130=$C$4,"5917","6917"))</f>
        <v/>
      </c>
      <c r="K1130" s="18" t="n"/>
      <c r="L1130" s="18" t="n"/>
      <c r="M1130" s="16" t="n"/>
      <c r="N1130" s="18">
        <f>IF(OR($E1130="",G1130=""),"",G1130-N(K1130)-N(L1130))</f>
        <v/>
      </c>
      <c r="O1130" s="19">
        <f>IF(N1130="","",N1130*H1130)</f>
        <v/>
      </c>
      <c r="P1130" s="19">
        <f>IF($E1130="","",N(K1130)*H1130)</f>
        <v/>
      </c>
      <c r="Q1130" s="17" t="n"/>
      <c r="R1130" s="17">
        <f>IF(N1130="","",IF(N1130&lt;0,"CONFERIR",IF(N1130=0,"ACERTADO",IF(M1130="","EM CONSIGNAÇÃO",IF(TODAY()&gt;M1130,"ACERTO VENCIDO","EM CONSIGNAÇÃO")))))</f>
        <v/>
      </c>
      <c r="S1130" s="17" t="n"/>
    </row>
    <row r="1131">
      <c r="A1131" s="16" t="n"/>
      <c r="B1131" s="17" t="n"/>
      <c r="C1131" s="17" t="n"/>
      <c r="D1131" s="17" t="n"/>
      <c r="E1131" s="17" t="n"/>
      <c r="F1131" s="17">
        <f>IF($E1131="","",IFERROR(INDEX(Produtos!$B$6:$B$305,MATCH($E1131,Produtos!$A$6:$A$305,0)),"Código não cadastrado"))</f>
        <v/>
      </c>
      <c r="G1131" s="18" t="n"/>
      <c r="H1131" s="19">
        <f>IF($E1131="","",IFERROR(INDEX(Produtos!$C$6:$C$305,MATCH($E1131,Produtos!$A$6:$A$305,0)),0))</f>
        <v/>
      </c>
      <c r="I1131" s="17" t="n"/>
      <c r="J1131" s="17">
        <f>IF(OR($E1131="",D1131=""),"",IF(D1131=$C$4,"5917","6917"))</f>
        <v/>
      </c>
      <c r="K1131" s="18" t="n"/>
      <c r="L1131" s="18" t="n"/>
      <c r="M1131" s="16" t="n"/>
      <c r="N1131" s="18">
        <f>IF(OR($E1131="",G1131=""),"",G1131-N(K1131)-N(L1131))</f>
        <v/>
      </c>
      <c r="O1131" s="19">
        <f>IF(N1131="","",N1131*H1131)</f>
        <v/>
      </c>
      <c r="P1131" s="19">
        <f>IF($E1131="","",N(K1131)*H1131)</f>
        <v/>
      </c>
      <c r="Q1131" s="17" t="n"/>
      <c r="R1131" s="17">
        <f>IF(N1131="","",IF(N1131&lt;0,"CONFERIR",IF(N1131=0,"ACERTADO",IF(M1131="","EM CONSIGNAÇÃO",IF(TODAY()&gt;M1131,"ACERTO VENCIDO","EM CONSIGNAÇÃO")))))</f>
        <v/>
      </c>
      <c r="S1131" s="17" t="n"/>
    </row>
    <row r="1132">
      <c r="A1132" s="16" t="n"/>
      <c r="B1132" s="17" t="n"/>
      <c r="C1132" s="17" t="n"/>
      <c r="D1132" s="17" t="n"/>
      <c r="E1132" s="17" t="n"/>
      <c r="F1132" s="17">
        <f>IF($E1132="","",IFERROR(INDEX(Produtos!$B$6:$B$305,MATCH($E1132,Produtos!$A$6:$A$305,0)),"Código não cadastrado"))</f>
        <v/>
      </c>
      <c r="G1132" s="18" t="n"/>
      <c r="H1132" s="19">
        <f>IF($E1132="","",IFERROR(INDEX(Produtos!$C$6:$C$305,MATCH($E1132,Produtos!$A$6:$A$305,0)),0))</f>
        <v/>
      </c>
      <c r="I1132" s="17" t="n"/>
      <c r="J1132" s="17">
        <f>IF(OR($E1132="",D1132=""),"",IF(D1132=$C$4,"5917","6917"))</f>
        <v/>
      </c>
      <c r="K1132" s="18" t="n"/>
      <c r="L1132" s="18" t="n"/>
      <c r="M1132" s="16" t="n"/>
      <c r="N1132" s="18">
        <f>IF(OR($E1132="",G1132=""),"",G1132-N(K1132)-N(L1132))</f>
        <v/>
      </c>
      <c r="O1132" s="19">
        <f>IF(N1132="","",N1132*H1132)</f>
        <v/>
      </c>
      <c r="P1132" s="19">
        <f>IF($E1132="","",N(K1132)*H1132)</f>
        <v/>
      </c>
      <c r="Q1132" s="17" t="n"/>
      <c r="R1132" s="17">
        <f>IF(N1132="","",IF(N1132&lt;0,"CONFERIR",IF(N1132=0,"ACERTADO",IF(M1132="","EM CONSIGNAÇÃO",IF(TODAY()&gt;M1132,"ACERTO VENCIDO","EM CONSIGNAÇÃO")))))</f>
        <v/>
      </c>
      <c r="S1132" s="17" t="n"/>
    </row>
    <row r="1133">
      <c r="A1133" s="16" t="n"/>
      <c r="B1133" s="17" t="n"/>
      <c r="C1133" s="17" t="n"/>
      <c r="D1133" s="17" t="n"/>
      <c r="E1133" s="17" t="n"/>
      <c r="F1133" s="17">
        <f>IF($E1133="","",IFERROR(INDEX(Produtos!$B$6:$B$305,MATCH($E1133,Produtos!$A$6:$A$305,0)),"Código não cadastrado"))</f>
        <v/>
      </c>
      <c r="G1133" s="18" t="n"/>
      <c r="H1133" s="19">
        <f>IF($E1133="","",IFERROR(INDEX(Produtos!$C$6:$C$305,MATCH($E1133,Produtos!$A$6:$A$305,0)),0))</f>
        <v/>
      </c>
      <c r="I1133" s="17" t="n"/>
      <c r="J1133" s="17">
        <f>IF(OR($E1133="",D1133=""),"",IF(D1133=$C$4,"5917","6917"))</f>
        <v/>
      </c>
      <c r="K1133" s="18" t="n"/>
      <c r="L1133" s="18" t="n"/>
      <c r="M1133" s="16" t="n"/>
      <c r="N1133" s="18">
        <f>IF(OR($E1133="",G1133=""),"",G1133-N(K1133)-N(L1133))</f>
        <v/>
      </c>
      <c r="O1133" s="19">
        <f>IF(N1133="","",N1133*H1133)</f>
        <v/>
      </c>
      <c r="P1133" s="19">
        <f>IF($E1133="","",N(K1133)*H1133)</f>
        <v/>
      </c>
      <c r="Q1133" s="17" t="n"/>
      <c r="R1133" s="17">
        <f>IF(N1133="","",IF(N1133&lt;0,"CONFERIR",IF(N1133=0,"ACERTADO",IF(M1133="","EM CONSIGNAÇÃO",IF(TODAY()&gt;M1133,"ACERTO VENCIDO","EM CONSIGNAÇÃO")))))</f>
        <v/>
      </c>
      <c r="S1133" s="17" t="n"/>
    </row>
    <row r="1134">
      <c r="A1134" s="16" t="n"/>
      <c r="B1134" s="17" t="n"/>
      <c r="C1134" s="17" t="n"/>
      <c r="D1134" s="17" t="n"/>
      <c r="E1134" s="17" t="n"/>
      <c r="F1134" s="17">
        <f>IF($E1134="","",IFERROR(INDEX(Produtos!$B$6:$B$305,MATCH($E1134,Produtos!$A$6:$A$305,0)),"Código não cadastrado"))</f>
        <v/>
      </c>
      <c r="G1134" s="18" t="n"/>
      <c r="H1134" s="19">
        <f>IF($E1134="","",IFERROR(INDEX(Produtos!$C$6:$C$305,MATCH($E1134,Produtos!$A$6:$A$305,0)),0))</f>
        <v/>
      </c>
      <c r="I1134" s="17" t="n"/>
      <c r="J1134" s="17">
        <f>IF(OR($E1134="",D1134=""),"",IF(D1134=$C$4,"5917","6917"))</f>
        <v/>
      </c>
      <c r="K1134" s="18" t="n"/>
      <c r="L1134" s="18" t="n"/>
      <c r="M1134" s="16" t="n"/>
      <c r="N1134" s="18">
        <f>IF(OR($E1134="",G1134=""),"",G1134-N(K1134)-N(L1134))</f>
        <v/>
      </c>
      <c r="O1134" s="19">
        <f>IF(N1134="","",N1134*H1134)</f>
        <v/>
      </c>
      <c r="P1134" s="19">
        <f>IF($E1134="","",N(K1134)*H1134)</f>
        <v/>
      </c>
      <c r="Q1134" s="17" t="n"/>
      <c r="R1134" s="17">
        <f>IF(N1134="","",IF(N1134&lt;0,"CONFERIR",IF(N1134=0,"ACERTADO",IF(M1134="","EM CONSIGNAÇÃO",IF(TODAY()&gt;M1134,"ACERTO VENCIDO","EM CONSIGNAÇÃO")))))</f>
        <v/>
      </c>
      <c r="S1134" s="17" t="n"/>
    </row>
    <row r="1135">
      <c r="A1135" s="16" t="n"/>
      <c r="B1135" s="17" t="n"/>
      <c r="C1135" s="17" t="n"/>
      <c r="D1135" s="17" t="n"/>
      <c r="E1135" s="17" t="n"/>
      <c r="F1135" s="17">
        <f>IF($E1135="","",IFERROR(INDEX(Produtos!$B$6:$B$305,MATCH($E1135,Produtos!$A$6:$A$305,0)),"Código não cadastrado"))</f>
        <v/>
      </c>
      <c r="G1135" s="18" t="n"/>
      <c r="H1135" s="19">
        <f>IF($E1135="","",IFERROR(INDEX(Produtos!$C$6:$C$305,MATCH($E1135,Produtos!$A$6:$A$305,0)),0))</f>
        <v/>
      </c>
      <c r="I1135" s="17" t="n"/>
      <c r="J1135" s="17">
        <f>IF(OR($E1135="",D1135=""),"",IF(D1135=$C$4,"5917","6917"))</f>
        <v/>
      </c>
      <c r="K1135" s="18" t="n"/>
      <c r="L1135" s="18" t="n"/>
      <c r="M1135" s="16" t="n"/>
      <c r="N1135" s="18">
        <f>IF(OR($E1135="",G1135=""),"",G1135-N(K1135)-N(L1135))</f>
        <v/>
      </c>
      <c r="O1135" s="19">
        <f>IF(N1135="","",N1135*H1135)</f>
        <v/>
      </c>
      <c r="P1135" s="19">
        <f>IF($E1135="","",N(K1135)*H1135)</f>
        <v/>
      </c>
      <c r="Q1135" s="17" t="n"/>
      <c r="R1135" s="17">
        <f>IF(N1135="","",IF(N1135&lt;0,"CONFERIR",IF(N1135=0,"ACERTADO",IF(M1135="","EM CONSIGNAÇÃO",IF(TODAY()&gt;M1135,"ACERTO VENCIDO","EM CONSIGNAÇÃO")))))</f>
        <v/>
      </c>
      <c r="S1135" s="17" t="n"/>
    </row>
    <row r="1136">
      <c r="A1136" s="16" t="n"/>
      <c r="B1136" s="17" t="n"/>
      <c r="C1136" s="17" t="n"/>
      <c r="D1136" s="17" t="n"/>
      <c r="E1136" s="17" t="n"/>
      <c r="F1136" s="17">
        <f>IF($E1136="","",IFERROR(INDEX(Produtos!$B$6:$B$305,MATCH($E1136,Produtos!$A$6:$A$305,0)),"Código não cadastrado"))</f>
        <v/>
      </c>
      <c r="G1136" s="18" t="n"/>
      <c r="H1136" s="19">
        <f>IF($E1136="","",IFERROR(INDEX(Produtos!$C$6:$C$305,MATCH($E1136,Produtos!$A$6:$A$305,0)),0))</f>
        <v/>
      </c>
      <c r="I1136" s="17" t="n"/>
      <c r="J1136" s="17">
        <f>IF(OR($E1136="",D1136=""),"",IF(D1136=$C$4,"5917","6917"))</f>
        <v/>
      </c>
      <c r="K1136" s="18" t="n"/>
      <c r="L1136" s="18" t="n"/>
      <c r="M1136" s="16" t="n"/>
      <c r="N1136" s="18">
        <f>IF(OR($E1136="",G1136=""),"",G1136-N(K1136)-N(L1136))</f>
        <v/>
      </c>
      <c r="O1136" s="19">
        <f>IF(N1136="","",N1136*H1136)</f>
        <v/>
      </c>
      <c r="P1136" s="19">
        <f>IF($E1136="","",N(K1136)*H1136)</f>
        <v/>
      </c>
      <c r="Q1136" s="17" t="n"/>
      <c r="R1136" s="17">
        <f>IF(N1136="","",IF(N1136&lt;0,"CONFERIR",IF(N1136=0,"ACERTADO",IF(M1136="","EM CONSIGNAÇÃO",IF(TODAY()&gt;M1136,"ACERTO VENCIDO","EM CONSIGNAÇÃO")))))</f>
        <v/>
      </c>
      <c r="S1136" s="17" t="n"/>
    </row>
    <row r="1137">
      <c r="A1137" s="16" t="n"/>
      <c r="B1137" s="17" t="n"/>
      <c r="C1137" s="17" t="n"/>
      <c r="D1137" s="17" t="n"/>
      <c r="E1137" s="17" t="n"/>
      <c r="F1137" s="17">
        <f>IF($E1137="","",IFERROR(INDEX(Produtos!$B$6:$B$305,MATCH($E1137,Produtos!$A$6:$A$305,0)),"Código não cadastrado"))</f>
        <v/>
      </c>
      <c r="G1137" s="18" t="n"/>
      <c r="H1137" s="19">
        <f>IF($E1137="","",IFERROR(INDEX(Produtos!$C$6:$C$305,MATCH($E1137,Produtos!$A$6:$A$305,0)),0))</f>
        <v/>
      </c>
      <c r="I1137" s="17" t="n"/>
      <c r="J1137" s="17">
        <f>IF(OR($E1137="",D1137=""),"",IF(D1137=$C$4,"5917","6917"))</f>
        <v/>
      </c>
      <c r="K1137" s="18" t="n"/>
      <c r="L1137" s="18" t="n"/>
      <c r="M1137" s="16" t="n"/>
      <c r="N1137" s="18">
        <f>IF(OR($E1137="",G1137=""),"",G1137-N(K1137)-N(L1137))</f>
        <v/>
      </c>
      <c r="O1137" s="19">
        <f>IF(N1137="","",N1137*H1137)</f>
        <v/>
      </c>
      <c r="P1137" s="19">
        <f>IF($E1137="","",N(K1137)*H1137)</f>
        <v/>
      </c>
      <c r="Q1137" s="17" t="n"/>
      <c r="R1137" s="17">
        <f>IF(N1137="","",IF(N1137&lt;0,"CONFERIR",IF(N1137=0,"ACERTADO",IF(M1137="","EM CONSIGNAÇÃO",IF(TODAY()&gt;M1137,"ACERTO VENCIDO","EM CONSIGNAÇÃO")))))</f>
        <v/>
      </c>
      <c r="S1137" s="17" t="n"/>
    </row>
    <row r="1138">
      <c r="A1138" s="16" t="n"/>
      <c r="B1138" s="17" t="n"/>
      <c r="C1138" s="17" t="n"/>
      <c r="D1138" s="17" t="n"/>
      <c r="E1138" s="17" t="n"/>
      <c r="F1138" s="17">
        <f>IF($E1138="","",IFERROR(INDEX(Produtos!$B$6:$B$305,MATCH($E1138,Produtos!$A$6:$A$305,0)),"Código não cadastrado"))</f>
        <v/>
      </c>
      <c r="G1138" s="18" t="n"/>
      <c r="H1138" s="19">
        <f>IF($E1138="","",IFERROR(INDEX(Produtos!$C$6:$C$305,MATCH($E1138,Produtos!$A$6:$A$305,0)),0))</f>
        <v/>
      </c>
      <c r="I1138" s="17" t="n"/>
      <c r="J1138" s="17">
        <f>IF(OR($E1138="",D1138=""),"",IF(D1138=$C$4,"5917","6917"))</f>
        <v/>
      </c>
      <c r="K1138" s="18" t="n"/>
      <c r="L1138" s="18" t="n"/>
      <c r="M1138" s="16" t="n"/>
      <c r="N1138" s="18">
        <f>IF(OR($E1138="",G1138=""),"",G1138-N(K1138)-N(L1138))</f>
        <v/>
      </c>
      <c r="O1138" s="19">
        <f>IF(N1138="","",N1138*H1138)</f>
        <v/>
      </c>
      <c r="P1138" s="19">
        <f>IF($E1138="","",N(K1138)*H1138)</f>
        <v/>
      </c>
      <c r="Q1138" s="17" t="n"/>
      <c r="R1138" s="17">
        <f>IF(N1138="","",IF(N1138&lt;0,"CONFERIR",IF(N1138=0,"ACERTADO",IF(M1138="","EM CONSIGNAÇÃO",IF(TODAY()&gt;M1138,"ACERTO VENCIDO","EM CONSIGNAÇÃO")))))</f>
        <v/>
      </c>
      <c r="S1138" s="17" t="n"/>
    </row>
    <row r="1139">
      <c r="A1139" s="16" t="n"/>
      <c r="B1139" s="17" t="n"/>
      <c r="C1139" s="17" t="n"/>
      <c r="D1139" s="17" t="n"/>
      <c r="E1139" s="17" t="n"/>
      <c r="F1139" s="17">
        <f>IF($E1139="","",IFERROR(INDEX(Produtos!$B$6:$B$305,MATCH($E1139,Produtos!$A$6:$A$305,0)),"Código não cadastrado"))</f>
        <v/>
      </c>
      <c r="G1139" s="18" t="n"/>
      <c r="H1139" s="19">
        <f>IF($E1139="","",IFERROR(INDEX(Produtos!$C$6:$C$305,MATCH($E1139,Produtos!$A$6:$A$305,0)),0))</f>
        <v/>
      </c>
      <c r="I1139" s="17" t="n"/>
      <c r="J1139" s="17">
        <f>IF(OR($E1139="",D1139=""),"",IF(D1139=$C$4,"5917","6917"))</f>
        <v/>
      </c>
      <c r="K1139" s="18" t="n"/>
      <c r="L1139" s="18" t="n"/>
      <c r="M1139" s="16" t="n"/>
      <c r="N1139" s="18">
        <f>IF(OR($E1139="",G1139=""),"",G1139-N(K1139)-N(L1139))</f>
        <v/>
      </c>
      <c r="O1139" s="19">
        <f>IF(N1139="","",N1139*H1139)</f>
        <v/>
      </c>
      <c r="P1139" s="19">
        <f>IF($E1139="","",N(K1139)*H1139)</f>
        <v/>
      </c>
      <c r="Q1139" s="17" t="n"/>
      <c r="R1139" s="17">
        <f>IF(N1139="","",IF(N1139&lt;0,"CONFERIR",IF(N1139=0,"ACERTADO",IF(M1139="","EM CONSIGNAÇÃO",IF(TODAY()&gt;M1139,"ACERTO VENCIDO","EM CONSIGNAÇÃO")))))</f>
        <v/>
      </c>
      <c r="S1139" s="17" t="n"/>
    </row>
    <row r="1140">
      <c r="A1140" s="16" t="n"/>
      <c r="B1140" s="17" t="n"/>
      <c r="C1140" s="17" t="n"/>
      <c r="D1140" s="17" t="n"/>
      <c r="E1140" s="17" t="n"/>
      <c r="F1140" s="17">
        <f>IF($E1140="","",IFERROR(INDEX(Produtos!$B$6:$B$305,MATCH($E1140,Produtos!$A$6:$A$305,0)),"Código não cadastrado"))</f>
        <v/>
      </c>
      <c r="G1140" s="18" t="n"/>
      <c r="H1140" s="19">
        <f>IF($E1140="","",IFERROR(INDEX(Produtos!$C$6:$C$305,MATCH($E1140,Produtos!$A$6:$A$305,0)),0))</f>
        <v/>
      </c>
      <c r="I1140" s="17" t="n"/>
      <c r="J1140" s="17">
        <f>IF(OR($E1140="",D1140=""),"",IF(D1140=$C$4,"5917","6917"))</f>
        <v/>
      </c>
      <c r="K1140" s="18" t="n"/>
      <c r="L1140" s="18" t="n"/>
      <c r="M1140" s="16" t="n"/>
      <c r="N1140" s="18">
        <f>IF(OR($E1140="",G1140=""),"",G1140-N(K1140)-N(L1140))</f>
        <v/>
      </c>
      <c r="O1140" s="19">
        <f>IF(N1140="","",N1140*H1140)</f>
        <v/>
      </c>
      <c r="P1140" s="19">
        <f>IF($E1140="","",N(K1140)*H1140)</f>
        <v/>
      </c>
      <c r="Q1140" s="17" t="n"/>
      <c r="R1140" s="17">
        <f>IF(N1140="","",IF(N1140&lt;0,"CONFERIR",IF(N1140=0,"ACERTADO",IF(M1140="","EM CONSIGNAÇÃO",IF(TODAY()&gt;M1140,"ACERTO VENCIDO","EM CONSIGNAÇÃO")))))</f>
        <v/>
      </c>
      <c r="S1140" s="17" t="n"/>
    </row>
    <row r="1141">
      <c r="A1141" s="16" t="n"/>
      <c r="B1141" s="17" t="n"/>
      <c r="C1141" s="17" t="n"/>
      <c r="D1141" s="17" t="n"/>
      <c r="E1141" s="17" t="n"/>
      <c r="F1141" s="17">
        <f>IF($E1141="","",IFERROR(INDEX(Produtos!$B$6:$B$305,MATCH($E1141,Produtos!$A$6:$A$305,0)),"Código não cadastrado"))</f>
        <v/>
      </c>
      <c r="G1141" s="18" t="n"/>
      <c r="H1141" s="19">
        <f>IF($E1141="","",IFERROR(INDEX(Produtos!$C$6:$C$305,MATCH($E1141,Produtos!$A$6:$A$305,0)),0))</f>
        <v/>
      </c>
      <c r="I1141" s="17" t="n"/>
      <c r="J1141" s="17">
        <f>IF(OR($E1141="",D1141=""),"",IF(D1141=$C$4,"5917","6917"))</f>
        <v/>
      </c>
      <c r="K1141" s="18" t="n"/>
      <c r="L1141" s="18" t="n"/>
      <c r="M1141" s="16" t="n"/>
      <c r="N1141" s="18">
        <f>IF(OR($E1141="",G1141=""),"",G1141-N(K1141)-N(L1141))</f>
        <v/>
      </c>
      <c r="O1141" s="19">
        <f>IF(N1141="","",N1141*H1141)</f>
        <v/>
      </c>
      <c r="P1141" s="19">
        <f>IF($E1141="","",N(K1141)*H1141)</f>
        <v/>
      </c>
      <c r="Q1141" s="17" t="n"/>
      <c r="R1141" s="17">
        <f>IF(N1141="","",IF(N1141&lt;0,"CONFERIR",IF(N1141=0,"ACERTADO",IF(M1141="","EM CONSIGNAÇÃO",IF(TODAY()&gt;M1141,"ACERTO VENCIDO","EM CONSIGNAÇÃO")))))</f>
        <v/>
      </c>
      <c r="S1141" s="17" t="n"/>
    </row>
    <row r="1142">
      <c r="A1142" s="16" t="n"/>
      <c r="B1142" s="17" t="n"/>
      <c r="C1142" s="17" t="n"/>
      <c r="D1142" s="17" t="n"/>
      <c r="E1142" s="17" t="n"/>
      <c r="F1142" s="17">
        <f>IF($E1142="","",IFERROR(INDEX(Produtos!$B$6:$B$305,MATCH($E1142,Produtos!$A$6:$A$305,0)),"Código não cadastrado"))</f>
        <v/>
      </c>
      <c r="G1142" s="18" t="n"/>
      <c r="H1142" s="19">
        <f>IF($E1142="","",IFERROR(INDEX(Produtos!$C$6:$C$305,MATCH($E1142,Produtos!$A$6:$A$305,0)),0))</f>
        <v/>
      </c>
      <c r="I1142" s="17" t="n"/>
      <c r="J1142" s="17">
        <f>IF(OR($E1142="",D1142=""),"",IF(D1142=$C$4,"5917","6917"))</f>
        <v/>
      </c>
      <c r="K1142" s="18" t="n"/>
      <c r="L1142" s="18" t="n"/>
      <c r="M1142" s="16" t="n"/>
      <c r="N1142" s="18">
        <f>IF(OR($E1142="",G1142=""),"",G1142-N(K1142)-N(L1142))</f>
        <v/>
      </c>
      <c r="O1142" s="19">
        <f>IF(N1142="","",N1142*H1142)</f>
        <v/>
      </c>
      <c r="P1142" s="19">
        <f>IF($E1142="","",N(K1142)*H1142)</f>
        <v/>
      </c>
      <c r="Q1142" s="17" t="n"/>
      <c r="R1142" s="17">
        <f>IF(N1142="","",IF(N1142&lt;0,"CONFERIR",IF(N1142=0,"ACERTADO",IF(M1142="","EM CONSIGNAÇÃO",IF(TODAY()&gt;M1142,"ACERTO VENCIDO","EM CONSIGNAÇÃO")))))</f>
        <v/>
      </c>
      <c r="S1142" s="17" t="n"/>
    </row>
    <row r="1143">
      <c r="A1143" s="16" t="n"/>
      <c r="B1143" s="17" t="n"/>
      <c r="C1143" s="17" t="n"/>
      <c r="D1143" s="17" t="n"/>
      <c r="E1143" s="17" t="n"/>
      <c r="F1143" s="17">
        <f>IF($E1143="","",IFERROR(INDEX(Produtos!$B$6:$B$305,MATCH($E1143,Produtos!$A$6:$A$305,0)),"Código não cadastrado"))</f>
        <v/>
      </c>
      <c r="G1143" s="18" t="n"/>
      <c r="H1143" s="19">
        <f>IF($E1143="","",IFERROR(INDEX(Produtos!$C$6:$C$305,MATCH($E1143,Produtos!$A$6:$A$305,0)),0))</f>
        <v/>
      </c>
      <c r="I1143" s="17" t="n"/>
      <c r="J1143" s="17">
        <f>IF(OR($E1143="",D1143=""),"",IF(D1143=$C$4,"5917","6917"))</f>
        <v/>
      </c>
      <c r="K1143" s="18" t="n"/>
      <c r="L1143" s="18" t="n"/>
      <c r="M1143" s="16" t="n"/>
      <c r="N1143" s="18">
        <f>IF(OR($E1143="",G1143=""),"",G1143-N(K1143)-N(L1143))</f>
        <v/>
      </c>
      <c r="O1143" s="19">
        <f>IF(N1143="","",N1143*H1143)</f>
        <v/>
      </c>
      <c r="P1143" s="19">
        <f>IF($E1143="","",N(K1143)*H1143)</f>
        <v/>
      </c>
      <c r="Q1143" s="17" t="n"/>
      <c r="R1143" s="17">
        <f>IF(N1143="","",IF(N1143&lt;0,"CONFERIR",IF(N1143=0,"ACERTADO",IF(M1143="","EM CONSIGNAÇÃO",IF(TODAY()&gt;M1143,"ACERTO VENCIDO","EM CONSIGNAÇÃO")))))</f>
        <v/>
      </c>
      <c r="S1143" s="17" t="n"/>
    </row>
    <row r="1144">
      <c r="A1144" s="16" t="n"/>
      <c r="B1144" s="17" t="n"/>
      <c r="C1144" s="17" t="n"/>
      <c r="D1144" s="17" t="n"/>
      <c r="E1144" s="17" t="n"/>
      <c r="F1144" s="17">
        <f>IF($E1144="","",IFERROR(INDEX(Produtos!$B$6:$B$305,MATCH($E1144,Produtos!$A$6:$A$305,0)),"Código não cadastrado"))</f>
        <v/>
      </c>
      <c r="G1144" s="18" t="n"/>
      <c r="H1144" s="19">
        <f>IF($E1144="","",IFERROR(INDEX(Produtos!$C$6:$C$305,MATCH($E1144,Produtos!$A$6:$A$305,0)),0))</f>
        <v/>
      </c>
      <c r="I1144" s="17" t="n"/>
      <c r="J1144" s="17">
        <f>IF(OR($E1144="",D1144=""),"",IF(D1144=$C$4,"5917","6917"))</f>
        <v/>
      </c>
      <c r="K1144" s="18" t="n"/>
      <c r="L1144" s="18" t="n"/>
      <c r="M1144" s="16" t="n"/>
      <c r="N1144" s="18">
        <f>IF(OR($E1144="",G1144=""),"",G1144-N(K1144)-N(L1144))</f>
        <v/>
      </c>
      <c r="O1144" s="19">
        <f>IF(N1144="","",N1144*H1144)</f>
        <v/>
      </c>
      <c r="P1144" s="19">
        <f>IF($E1144="","",N(K1144)*H1144)</f>
        <v/>
      </c>
      <c r="Q1144" s="17" t="n"/>
      <c r="R1144" s="17">
        <f>IF(N1144="","",IF(N1144&lt;0,"CONFERIR",IF(N1144=0,"ACERTADO",IF(M1144="","EM CONSIGNAÇÃO",IF(TODAY()&gt;M1144,"ACERTO VENCIDO","EM CONSIGNAÇÃO")))))</f>
        <v/>
      </c>
      <c r="S1144" s="17" t="n"/>
    </row>
    <row r="1145">
      <c r="A1145" s="16" t="n"/>
      <c r="B1145" s="17" t="n"/>
      <c r="C1145" s="17" t="n"/>
      <c r="D1145" s="17" t="n"/>
      <c r="E1145" s="17" t="n"/>
      <c r="F1145" s="17">
        <f>IF($E1145="","",IFERROR(INDEX(Produtos!$B$6:$B$305,MATCH($E1145,Produtos!$A$6:$A$305,0)),"Código não cadastrado"))</f>
        <v/>
      </c>
      <c r="G1145" s="18" t="n"/>
      <c r="H1145" s="19">
        <f>IF($E1145="","",IFERROR(INDEX(Produtos!$C$6:$C$305,MATCH($E1145,Produtos!$A$6:$A$305,0)),0))</f>
        <v/>
      </c>
      <c r="I1145" s="17" t="n"/>
      <c r="J1145" s="17">
        <f>IF(OR($E1145="",D1145=""),"",IF(D1145=$C$4,"5917","6917"))</f>
        <v/>
      </c>
      <c r="K1145" s="18" t="n"/>
      <c r="L1145" s="18" t="n"/>
      <c r="M1145" s="16" t="n"/>
      <c r="N1145" s="18">
        <f>IF(OR($E1145="",G1145=""),"",G1145-N(K1145)-N(L1145))</f>
        <v/>
      </c>
      <c r="O1145" s="19">
        <f>IF(N1145="","",N1145*H1145)</f>
        <v/>
      </c>
      <c r="P1145" s="19">
        <f>IF($E1145="","",N(K1145)*H1145)</f>
        <v/>
      </c>
      <c r="Q1145" s="17" t="n"/>
      <c r="R1145" s="17">
        <f>IF(N1145="","",IF(N1145&lt;0,"CONFERIR",IF(N1145=0,"ACERTADO",IF(M1145="","EM CONSIGNAÇÃO",IF(TODAY()&gt;M1145,"ACERTO VENCIDO","EM CONSIGNAÇÃO")))))</f>
        <v/>
      </c>
      <c r="S1145" s="17" t="n"/>
    </row>
    <row r="1146">
      <c r="A1146" s="16" t="n"/>
      <c r="B1146" s="17" t="n"/>
      <c r="C1146" s="17" t="n"/>
      <c r="D1146" s="17" t="n"/>
      <c r="E1146" s="17" t="n"/>
      <c r="F1146" s="17">
        <f>IF($E1146="","",IFERROR(INDEX(Produtos!$B$6:$B$305,MATCH($E1146,Produtos!$A$6:$A$305,0)),"Código não cadastrado"))</f>
        <v/>
      </c>
      <c r="G1146" s="18" t="n"/>
      <c r="H1146" s="19">
        <f>IF($E1146="","",IFERROR(INDEX(Produtos!$C$6:$C$305,MATCH($E1146,Produtos!$A$6:$A$305,0)),0))</f>
        <v/>
      </c>
      <c r="I1146" s="17" t="n"/>
      <c r="J1146" s="17">
        <f>IF(OR($E1146="",D1146=""),"",IF(D1146=$C$4,"5917","6917"))</f>
        <v/>
      </c>
      <c r="K1146" s="18" t="n"/>
      <c r="L1146" s="18" t="n"/>
      <c r="M1146" s="16" t="n"/>
      <c r="N1146" s="18">
        <f>IF(OR($E1146="",G1146=""),"",G1146-N(K1146)-N(L1146))</f>
        <v/>
      </c>
      <c r="O1146" s="19">
        <f>IF(N1146="","",N1146*H1146)</f>
        <v/>
      </c>
      <c r="P1146" s="19">
        <f>IF($E1146="","",N(K1146)*H1146)</f>
        <v/>
      </c>
      <c r="Q1146" s="17" t="n"/>
      <c r="R1146" s="17">
        <f>IF(N1146="","",IF(N1146&lt;0,"CONFERIR",IF(N1146=0,"ACERTADO",IF(M1146="","EM CONSIGNAÇÃO",IF(TODAY()&gt;M1146,"ACERTO VENCIDO","EM CONSIGNAÇÃO")))))</f>
        <v/>
      </c>
      <c r="S1146" s="17" t="n"/>
    </row>
    <row r="1147">
      <c r="A1147" s="16" t="n"/>
      <c r="B1147" s="17" t="n"/>
      <c r="C1147" s="17" t="n"/>
      <c r="D1147" s="17" t="n"/>
      <c r="E1147" s="17" t="n"/>
      <c r="F1147" s="17">
        <f>IF($E1147="","",IFERROR(INDEX(Produtos!$B$6:$B$305,MATCH($E1147,Produtos!$A$6:$A$305,0)),"Código não cadastrado"))</f>
        <v/>
      </c>
      <c r="G1147" s="18" t="n"/>
      <c r="H1147" s="19">
        <f>IF($E1147="","",IFERROR(INDEX(Produtos!$C$6:$C$305,MATCH($E1147,Produtos!$A$6:$A$305,0)),0))</f>
        <v/>
      </c>
      <c r="I1147" s="17" t="n"/>
      <c r="J1147" s="17">
        <f>IF(OR($E1147="",D1147=""),"",IF(D1147=$C$4,"5917","6917"))</f>
        <v/>
      </c>
      <c r="K1147" s="18" t="n"/>
      <c r="L1147" s="18" t="n"/>
      <c r="M1147" s="16" t="n"/>
      <c r="N1147" s="18">
        <f>IF(OR($E1147="",G1147=""),"",G1147-N(K1147)-N(L1147))</f>
        <v/>
      </c>
      <c r="O1147" s="19">
        <f>IF(N1147="","",N1147*H1147)</f>
        <v/>
      </c>
      <c r="P1147" s="19">
        <f>IF($E1147="","",N(K1147)*H1147)</f>
        <v/>
      </c>
      <c r="Q1147" s="17" t="n"/>
      <c r="R1147" s="17">
        <f>IF(N1147="","",IF(N1147&lt;0,"CONFERIR",IF(N1147=0,"ACERTADO",IF(M1147="","EM CONSIGNAÇÃO",IF(TODAY()&gt;M1147,"ACERTO VENCIDO","EM CONSIGNAÇÃO")))))</f>
        <v/>
      </c>
      <c r="S1147" s="17" t="n"/>
    </row>
    <row r="1148">
      <c r="A1148" s="16" t="n"/>
      <c r="B1148" s="17" t="n"/>
      <c r="C1148" s="17" t="n"/>
      <c r="D1148" s="17" t="n"/>
      <c r="E1148" s="17" t="n"/>
      <c r="F1148" s="17">
        <f>IF($E1148="","",IFERROR(INDEX(Produtos!$B$6:$B$305,MATCH($E1148,Produtos!$A$6:$A$305,0)),"Código não cadastrado"))</f>
        <v/>
      </c>
      <c r="G1148" s="18" t="n"/>
      <c r="H1148" s="19">
        <f>IF($E1148="","",IFERROR(INDEX(Produtos!$C$6:$C$305,MATCH($E1148,Produtos!$A$6:$A$305,0)),0))</f>
        <v/>
      </c>
      <c r="I1148" s="17" t="n"/>
      <c r="J1148" s="17">
        <f>IF(OR($E1148="",D1148=""),"",IF(D1148=$C$4,"5917","6917"))</f>
        <v/>
      </c>
      <c r="K1148" s="18" t="n"/>
      <c r="L1148" s="18" t="n"/>
      <c r="M1148" s="16" t="n"/>
      <c r="N1148" s="18">
        <f>IF(OR($E1148="",G1148=""),"",G1148-N(K1148)-N(L1148))</f>
        <v/>
      </c>
      <c r="O1148" s="19">
        <f>IF(N1148="","",N1148*H1148)</f>
        <v/>
      </c>
      <c r="P1148" s="19">
        <f>IF($E1148="","",N(K1148)*H1148)</f>
        <v/>
      </c>
      <c r="Q1148" s="17" t="n"/>
      <c r="R1148" s="17">
        <f>IF(N1148="","",IF(N1148&lt;0,"CONFERIR",IF(N1148=0,"ACERTADO",IF(M1148="","EM CONSIGNAÇÃO",IF(TODAY()&gt;M1148,"ACERTO VENCIDO","EM CONSIGNAÇÃO")))))</f>
        <v/>
      </c>
      <c r="S1148" s="17" t="n"/>
    </row>
    <row r="1149">
      <c r="A1149" s="16" t="n"/>
      <c r="B1149" s="17" t="n"/>
      <c r="C1149" s="17" t="n"/>
      <c r="D1149" s="17" t="n"/>
      <c r="E1149" s="17" t="n"/>
      <c r="F1149" s="17">
        <f>IF($E1149="","",IFERROR(INDEX(Produtos!$B$6:$B$305,MATCH($E1149,Produtos!$A$6:$A$305,0)),"Código não cadastrado"))</f>
        <v/>
      </c>
      <c r="G1149" s="18" t="n"/>
      <c r="H1149" s="19">
        <f>IF($E1149="","",IFERROR(INDEX(Produtos!$C$6:$C$305,MATCH($E1149,Produtos!$A$6:$A$305,0)),0))</f>
        <v/>
      </c>
      <c r="I1149" s="17" t="n"/>
      <c r="J1149" s="17">
        <f>IF(OR($E1149="",D1149=""),"",IF(D1149=$C$4,"5917","6917"))</f>
        <v/>
      </c>
      <c r="K1149" s="18" t="n"/>
      <c r="L1149" s="18" t="n"/>
      <c r="M1149" s="16" t="n"/>
      <c r="N1149" s="18">
        <f>IF(OR($E1149="",G1149=""),"",G1149-N(K1149)-N(L1149))</f>
        <v/>
      </c>
      <c r="O1149" s="19">
        <f>IF(N1149="","",N1149*H1149)</f>
        <v/>
      </c>
      <c r="P1149" s="19">
        <f>IF($E1149="","",N(K1149)*H1149)</f>
        <v/>
      </c>
      <c r="Q1149" s="17" t="n"/>
      <c r="R1149" s="17">
        <f>IF(N1149="","",IF(N1149&lt;0,"CONFERIR",IF(N1149=0,"ACERTADO",IF(M1149="","EM CONSIGNAÇÃO",IF(TODAY()&gt;M1149,"ACERTO VENCIDO","EM CONSIGNAÇÃO")))))</f>
        <v/>
      </c>
      <c r="S1149" s="17" t="n"/>
    </row>
    <row r="1150">
      <c r="A1150" s="16" t="n"/>
      <c r="B1150" s="17" t="n"/>
      <c r="C1150" s="17" t="n"/>
      <c r="D1150" s="17" t="n"/>
      <c r="E1150" s="17" t="n"/>
      <c r="F1150" s="17">
        <f>IF($E1150="","",IFERROR(INDEX(Produtos!$B$6:$B$305,MATCH($E1150,Produtos!$A$6:$A$305,0)),"Código não cadastrado"))</f>
        <v/>
      </c>
      <c r="G1150" s="18" t="n"/>
      <c r="H1150" s="19">
        <f>IF($E1150="","",IFERROR(INDEX(Produtos!$C$6:$C$305,MATCH($E1150,Produtos!$A$6:$A$305,0)),0))</f>
        <v/>
      </c>
      <c r="I1150" s="17" t="n"/>
      <c r="J1150" s="17">
        <f>IF(OR($E1150="",D1150=""),"",IF(D1150=$C$4,"5917","6917"))</f>
        <v/>
      </c>
      <c r="K1150" s="18" t="n"/>
      <c r="L1150" s="18" t="n"/>
      <c r="M1150" s="16" t="n"/>
      <c r="N1150" s="18">
        <f>IF(OR($E1150="",G1150=""),"",G1150-N(K1150)-N(L1150))</f>
        <v/>
      </c>
      <c r="O1150" s="19">
        <f>IF(N1150="","",N1150*H1150)</f>
        <v/>
      </c>
      <c r="P1150" s="19">
        <f>IF($E1150="","",N(K1150)*H1150)</f>
        <v/>
      </c>
      <c r="Q1150" s="17" t="n"/>
      <c r="R1150" s="17">
        <f>IF(N1150="","",IF(N1150&lt;0,"CONFERIR",IF(N1150=0,"ACERTADO",IF(M1150="","EM CONSIGNAÇÃO",IF(TODAY()&gt;M1150,"ACERTO VENCIDO","EM CONSIGNAÇÃO")))))</f>
        <v/>
      </c>
      <c r="S1150" s="17" t="n"/>
    </row>
    <row r="1151">
      <c r="A1151" s="16" t="n"/>
      <c r="B1151" s="17" t="n"/>
      <c r="C1151" s="17" t="n"/>
      <c r="D1151" s="17" t="n"/>
      <c r="E1151" s="17" t="n"/>
      <c r="F1151" s="17">
        <f>IF($E1151="","",IFERROR(INDEX(Produtos!$B$6:$B$305,MATCH($E1151,Produtos!$A$6:$A$305,0)),"Código não cadastrado"))</f>
        <v/>
      </c>
      <c r="G1151" s="18" t="n"/>
      <c r="H1151" s="19">
        <f>IF($E1151="","",IFERROR(INDEX(Produtos!$C$6:$C$305,MATCH($E1151,Produtos!$A$6:$A$305,0)),0))</f>
        <v/>
      </c>
      <c r="I1151" s="17" t="n"/>
      <c r="J1151" s="17">
        <f>IF(OR($E1151="",D1151=""),"",IF(D1151=$C$4,"5917","6917"))</f>
        <v/>
      </c>
      <c r="K1151" s="18" t="n"/>
      <c r="L1151" s="18" t="n"/>
      <c r="M1151" s="16" t="n"/>
      <c r="N1151" s="18">
        <f>IF(OR($E1151="",G1151=""),"",G1151-N(K1151)-N(L1151))</f>
        <v/>
      </c>
      <c r="O1151" s="19">
        <f>IF(N1151="","",N1151*H1151)</f>
        <v/>
      </c>
      <c r="P1151" s="19">
        <f>IF($E1151="","",N(K1151)*H1151)</f>
        <v/>
      </c>
      <c r="Q1151" s="17" t="n"/>
      <c r="R1151" s="17">
        <f>IF(N1151="","",IF(N1151&lt;0,"CONFERIR",IF(N1151=0,"ACERTADO",IF(M1151="","EM CONSIGNAÇÃO",IF(TODAY()&gt;M1151,"ACERTO VENCIDO","EM CONSIGNAÇÃO")))))</f>
        <v/>
      </c>
      <c r="S1151" s="17" t="n"/>
    </row>
    <row r="1152">
      <c r="A1152" s="16" t="n"/>
      <c r="B1152" s="17" t="n"/>
      <c r="C1152" s="17" t="n"/>
      <c r="D1152" s="17" t="n"/>
      <c r="E1152" s="17" t="n"/>
      <c r="F1152" s="17">
        <f>IF($E1152="","",IFERROR(INDEX(Produtos!$B$6:$B$305,MATCH($E1152,Produtos!$A$6:$A$305,0)),"Código não cadastrado"))</f>
        <v/>
      </c>
      <c r="G1152" s="18" t="n"/>
      <c r="H1152" s="19">
        <f>IF($E1152="","",IFERROR(INDEX(Produtos!$C$6:$C$305,MATCH($E1152,Produtos!$A$6:$A$305,0)),0))</f>
        <v/>
      </c>
      <c r="I1152" s="17" t="n"/>
      <c r="J1152" s="17">
        <f>IF(OR($E1152="",D1152=""),"",IF(D1152=$C$4,"5917","6917"))</f>
        <v/>
      </c>
      <c r="K1152" s="18" t="n"/>
      <c r="L1152" s="18" t="n"/>
      <c r="M1152" s="16" t="n"/>
      <c r="N1152" s="18">
        <f>IF(OR($E1152="",G1152=""),"",G1152-N(K1152)-N(L1152))</f>
        <v/>
      </c>
      <c r="O1152" s="19">
        <f>IF(N1152="","",N1152*H1152)</f>
        <v/>
      </c>
      <c r="P1152" s="19">
        <f>IF($E1152="","",N(K1152)*H1152)</f>
        <v/>
      </c>
      <c r="Q1152" s="17" t="n"/>
      <c r="R1152" s="17">
        <f>IF(N1152="","",IF(N1152&lt;0,"CONFERIR",IF(N1152=0,"ACERTADO",IF(M1152="","EM CONSIGNAÇÃO",IF(TODAY()&gt;M1152,"ACERTO VENCIDO","EM CONSIGNAÇÃO")))))</f>
        <v/>
      </c>
      <c r="S1152" s="17" t="n"/>
    </row>
    <row r="1153">
      <c r="A1153" s="16" t="n"/>
      <c r="B1153" s="17" t="n"/>
      <c r="C1153" s="17" t="n"/>
      <c r="D1153" s="17" t="n"/>
      <c r="E1153" s="17" t="n"/>
      <c r="F1153" s="17">
        <f>IF($E1153="","",IFERROR(INDEX(Produtos!$B$6:$B$305,MATCH($E1153,Produtos!$A$6:$A$305,0)),"Código não cadastrado"))</f>
        <v/>
      </c>
      <c r="G1153" s="18" t="n"/>
      <c r="H1153" s="19">
        <f>IF($E1153="","",IFERROR(INDEX(Produtos!$C$6:$C$305,MATCH($E1153,Produtos!$A$6:$A$305,0)),0))</f>
        <v/>
      </c>
      <c r="I1153" s="17" t="n"/>
      <c r="J1153" s="17">
        <f>IF(OR($E1153="",D1153=""),"",IF(D1153=$C$4,"5917","6917"))</f>
        <v/>
      </c>
      <c r="K1153" s="18" t="n"/>
      <c r="L1153" s="18" t="n"/>
      <c r="M1153" s="16" t="n"/>
      <c r="N1153" s="18">
        <f>IF(OR($E1153="",G1153=""),"",G1153-N(K1153)-N(L1153))</f>
        <v/>
      </c>
      <c r="O1153" s="19">
        <f>IF(N1153="","",N1153*H1153)</f>
        <v/>
      </c>
      <c r="P1153" s="19">
        <f>IF($E1153="","",N(K1153)*H1153)</f>
        <v/>
      </c>
      <c r="Q1153" s="17" t="n"/>
      <c r="R1153" s="17">
        <f>IF(N1153="","",IF(N1153&lt;0,"CONFERIR",IF(N1153=0,"ACERTADO",IF(M1153="","EM CONSIGNAÇÃO",IF(TODAY()&gt;M1153,"ACERTO VENCIDO","EM CONSIGNAÇÃO")))))</f>
        <v/>
      </c>
      <c r="S1153" s="17" t="n"/>
    </row>
    <row r="1154">
      <c r="A1154" s="16" t="n"/>
      <c r="B1154" s="17" t="n"/>
      <c r="C1154" s="17" t="n"/>
      <c r="D1154" s="17" t="n"/>
      <c r="E1154" s="17" t="n"/>
      <c r="F1154" s="17">
        <f>IF($E1154="","",IFERROR(INDEX(Produtos!$B$6:$B$305,MATCH($E1154,Produtos!$A$6:$A$305,0)),"Código não cadastrado"))</f>
        <v/>
      </c>
      <c r="G1154" s="18" t="n"/>
      <c r="H1154" s="19">
        <f>IF($E1154="","",IFERROR(INDEX(Produtos!$C$6:$C$305,MATCH($E1154,Produtos!$A$6:$A$305,0)),0))</f>
        <v/>
      </c>
      <c r="I1154" s="17" t="n"/>
      <c r="J1154" s="17">
        <f>IF(OR($E1154="",D1154=""),"",IF(D1154=$C$4,"5917","6917"))</f>
        <v/>
      </c>
      <c r="K1154" s="18" t="n"/>
      <c r="L1154" s="18" t="n"/>
      <c r="M1154" s="16" t="n"/>
      <c r="N1154" s="18">
        <f>IF(OR($E1154="",G1154=""),"",G1154-N(K1154)-N(L1154))</f>
        <v/>
      </c>
      <c r="O1154" s="19">
        <f>IF(N1154="","",N1154*H1154)</f>
        <v/>
      </c>
      <c r="P1154" s="19">
        <f>IF($E1154="","",N(K1154)*H1154)</f>
        <v/>
      </c>
      <c r="Q1154" s="17" t="n"/>
      <c r="R1154" s="17">
        <f>IF(N1154="","",IF(N1154&lt;0,"CONFERIR",IF(N1154=0,"ACERTADO",IF(M1154="","EM CONSIGNAÇÃO",IF(TODAY()&gt;M1154,"ACERTO VENCIDO","EM CONSIGNAÇÃO")))))</f>
        <v/>
      </c>
      <c r="S1154" s="17" t="n"/>
    </row>
    <row r="1155">
      <c r="A1155" s="16" t="n"/>
      <c r="B1155" s="17" t="n"/>
      <c r="C1155" s="17" t="n"/>
      <c r="D1155" s="17" t="n"/>
      <c r="E1155" s="17" t="n"/>
      <c r="F1155" s="17">
        <f>IF($E1155="","",IFERROR(INDEX(Produtos!$B$6:$B$305,MATCH($E1155,Produtos!$A$6:$A$305,0)),"Código não cadastrado"))</f>
        <v/>
      </c>
      <c r="G1155" s="18" t="n"/>
      <c r="H1155" s="19">
        <f>IF($E1155="","",IFERROR(INDEX(Produtos!$C$6:$C$305,MATCH($E1155,Produtos!$A$6:$A$305,0)),0))</f>
        <v/>
      </c>
      <c r="I1155" s="17" t="n"/>
      <c r="J1155" s="17">
        <f>IF(OR($E1155="",D1155=""),"",IF(D1155=$C$4,"5917","6917"))</f>
        <v/>
      </c>
      <c r="K1155" s="18" t="n"/>
      <c r="L1155" s="18" t="n"/>
      <c r="M1155" s="16" t="n"/>
      <c r="N1155" s="18">
        <f>IF(OR($E1155="",G1155=""),"",G1155-N(K1155)-N(L1155))</f>
        <v/>
      </c>
      <c r="O1155" s="19">
        <f>IF(N1155="","",N1155*H1155)</f>
        <v/>
      </c>
      <c r="P1155" s="19">
        <f>IF($E1155="","",N(K1155)*H1155)</f>
        <v/>
      </c>
      <c r="Q1155" s="17" t="n"/>
      <c r="R1155" s="17">
        <f>IF(N1155="","",IF(N1155&lt;0,"CONFERIR",IF(N1155=0,"ACERTADO",IF(M1155="","EM CONSIGNAÇÃO",IF(TODAY()&gt;M1155,"ACERTO VENCIDO","EM CONSIGNAÇÃO")))))</f>
        <v/>
      </c>
      <c r="S1155" s="17" t="n"/>
    </row>
    <row r="1156">
      <c r="A1156" s="16" t="n"/>
      <c r="B1156" s="17" t="n"/>
      <c r="C1156" s="17" t="n"/>
      <c r="D1156" s="17" t="n"/>
      <c r="E1156" s="17" t="n"/>
      <c r="F1156" s="17">
        <f>IF($E1156="","",IFERROR(INDEX(Produtos!$B$6:$B$305,MATCH($E1156,Produtos!$A$6:$A$305,0)),"Código não cadastrado"))</f>
        <v/>
      </c>
      <c r="G1156" s="18" t="n"/>
      <c r="H1156" s="19">
        <f>IF($E1156="","",IFERROR(INDEX(Produtos!$C$6:$C$305,MATCH($E1156,Produtos!$A$6:$A$305,0)),0))</f>
        <v/>
      </c>
      <c r="I1156" s="17" t="n"/>
      <c r="J1156" s="17">
        <f>IF(OR($E1156="",D1156=""),"",IF(D1156=$C$4,"5917","6917"))</f>
        <v/>
      </c>
      <c r="K1156" s="18" t="n"/>
      <c r="L1156" s="18" t="n"/>
      <c r="M1156" s="16" t="n"/>
      <c r="N1156" s="18">
        <f>IF(OR($E1156="",G1156=""),"",G1156-N(K1156)-N(L1156))</f>
        <v/>
      </c>
      <c r="O1156" s="19">
        <f>IF(N1156="","",N1156*H1156)</f>
        <v/>
      </c>
      <c r="P1156" s="19">
        <f>IF($E1156="","",N(K1156)*H1156)</f>
        <v/>
      </c>
      <c r="Q1156" s="17" t="n"/>
      <c r="R1156" s="17">
        <f>IF(N1156="","",IF(N1156&lt;0,"CONFERIR",IF(N1156=0,"ACERTADO",IF(M1156="","EM CONSIGNAÇÃO",IF(TODAY()&gt;M1156,"ACERTO VENCIDO","EM CONSIGNAÇÃO")))))</f>
        <v/>
      </c>
      <c r="S1156" s="17" t="n"/>
    </row>
    <row r="1157">
      <c r="A1157" s="16" t="n"/>
      <c r="B1157" s="17" t="n"/>
      <c r="C1157" s="17" t="n"/>
      <c r="D1157" s="17" t="n"/>
      <c r="E1157" s="17" t="n"/>
      <c r="F1157" s="17">
        <f>IF($E1157="","",IFERROR(INDEX(Produtos!$B$6:$B$305,MATCH($E1157,Produtos!$A$6:$A$305,0)),"Código não cadastrado"))</f>
        <v/>
      </c>
      <c r="G1157" s="18" t="n"/>
      <c r="H1157" s="19">
        <f>IF($E1157="","",IFERROR(INDEX(Produtos!$C$6:$C$305,MATCH($E1157,Produtos!$A$6:$A$305,0)),0))</f>
        <v/>
      </c>
      <c r="I1157" s="17" t="n"/>
      <c r="J1157" s="17">
        <f>IF(OR($E1157="",D1157=""),"",IF(D1157=$C$4,"5917","6917"))</f>
        <v/>
      </c>
      <c r="K1157" s="18" t="n"/>
      <c r="L1157" s="18" t="n"/>
      <c r="M1157" s="16" t="n"/>
      <c r="N1157" s="18">
        <f>IF(OR($E1157="",G1157=""),"",G1157-N(K1157)-N(L1157))</f>
        <v/>
      </c>
      <c r="O1157" s="19">
        <f>IF(N1157="","",N1157*H1157)</f>
        <v/>
      </c>
      <c r="P1157" s="19">
        <f>IF($E1157="","",N(K1157)*H1157)</f>
        <v/>
      </c>
      <c r="Q1157" s="17" t="n"/>
      <c r="R1157" s="17">
        <f>IF(N1157="","",IF(N1157&lt;0,"CONFERIR",IF(N1157=0,"ACERTADO",IF(M1157="","EM CONSIGNAÇÃO",IF(TODAY()&gt;M1157,"ACERTO VENCIDO","EM CONSIGNAÇÃO")))))</f>
        <v/>
      </c>
      <c r="S1157" s="17" t="n"/>
    </row>
    <row r="1158">
      <c r="A1158" s="16" t="n"/>
      <c r="B1158" s="17" t="n"/>
      <c r="C1158" s="17" t="n"/>
      <c r="D1158" s="17" t="n"/>
      <c r="E1158" s="17" t="n"/>
      <c r="F1158" s="17">
        <f>IF($E1158="","",IFERROR(INDEX(Produtos!$B$6:$B$305,MATCH($E1158,Produtos!$A$6:$A$305,0)),"Código não cadastrado"))</f>
        <v/>
      </c>
      <c r="G1158" s="18" t="n"/>
      <c r="H1158" s="19">
        <f>IF($E1158="","",IFERROR(INDEX(Produtos!$C$6:$C$305,MATCH($E1158,Produtos!$A$6:$A$305,0)),0))</f>
        <v/>
      </c>
      <c r="I1158" s="17" t="n"/>
      <c r="J1158" s="17">
        <f>IF(OR($E1158="",D1158=""),"",IF(D1158=$C$4,"5917","6917"))</f>
        <v/>
      </c>
      <c r="K1158" s="18" t="n"/>
      <c r="L1158" s="18" t="n"/>
      <c r="M1158" s="16" t="n"/>
      <c r="N1158" s="18">
        <f>IF(OR($E1158="",G1158=""),"",G1158-N(K1158)-N(L1158))</f>
        <v/>
      </c>
      <c r="O1158" s="19">
        <f>IF(N1158="","",N1158*H1158)</f>
        <v/>
      </c>
      <c r="P1158" s="19">
        <f>IF($E1158="","",N(K1158)*H1158)</f>
        <v/>
      </c>
      <c r="Q1158" s="17" t="n"/>
      <c r="R1158" s="17">
        <f>IF(N1158="","",IF(N1158&lt;0,"CONFERIR",IF(N1158=0,"ACERTADO",IF(M1158="","EM CONSIGNAÇÃO",IF(TODAY()&gt;M1158,"ACERTO VENCIDO","EM CONSIGNAÇÃO")))))</f>
        <v/>
      </c>
      <c r="S1158" s="17" t="n"/>
    </row>
    <row r="1159">
      <c r="A1159" s="16" t="n"/>
      <c r="B1159" s="17" t="n"/>
      <c r="C1159" s="17" t="n"/>
      <c r="D1159" s="17" t="n"/>
      <c r="E1159" s="17" t="n"/>
      <c r="F1159" s="17">
        <f>IF($E1159="","",IFERROR(INDEX(Produtos!$B$6:$B$305,MATCH($E1159,Produtos!$A$6:$A$305,0)),"Código não cadastrado"))</f>
        <v/>
      </c>
      <c r="G1159" s="18" t="n"/>
      <c r="H1159" s="19">
        <f>IF($E1159="","",IFERROR(INDEX(Produtos!$C$6:$C$305,MATCH($E1159,Produtos!$A$6:$A$305,0)),0))</f>
        <v/>
      </c>
      <c r="I1159" s="17" t="n"/>
      <c r="J1159" s="17">
        <f>IF(OR($E1159="",D1159=""),"",IF(D1159=$C$4,"5917","6917"))</f>
        <v/>
      </c>
      <c r="K1159" s="18" t="n"/>
      <c r="L1159" s="18" t="n"/>
      <c r="M1159" s="16" t="n"/>
      <c r="N1159" s="18">
        <f>IF(OR($E1159="",G1159=""),"",G1159-N(K1159)-N(L1159))</f>
        <v/>
      </c>
      <c r="O1159" s="19">
        <f>IF(N1159="","",N1159*H1159)</f>
        <v/>
      </c>
      <c r="P1159" s="19">
        <f>IF($E1159="","",N(K1159)*H1159)</f>
        <v/>
      </c>
      <c r="Q1159" s="17" t="n"/>
      <c r="R1159" s="17">
        <f>IF(N1159="","",IF(N1159&lt;0,"CONFERIR",IF(N1159=0,"ACERTADO",IF(M1159="","EM CONSIGNAÇÃO",IF(TODAY()&gt;M1159,"ACERTO VENCIDO","EM CONSIGNAÇÃO")))))</f>
        <v/>
      </c>
      <c r="S1159" s="17" t="n"/>
    </row>
    <row r="1160">
      <c r="A1160" s="16" t="n"/>
      <c r="B1160" s="17" t="n"/>
      <c r="C1160" s="17" t="n"/>
      <c r="D1160" s="17" t="n"/>
      <c r="E1160" s="17" t="n"/>
      <c r="F1160" s="17">
        <f>IF($E1160="","",IFERROR(INDEX(Produtos!$B$6:$B$305,MATCH($E1160,Produtos!$A$6:$A$305,0)),"Código não cadastrado"))</f>
        <v/>
      </c>
      <c r="G1160" s="18" t="n"/>
      <c r="H1160" s="19">
        <f>IF($E1160="","",IFERROR(INDEX(Produtos!$C$6:$C$305,MATCH($E1160,Produtos!$A$6:$A$305,0)),0))</f>
        <v/>
      </c>
      <c r="I1160" s="17" t="n"/>
      <c r="J1160" s="17">
        <f>IF(OR($E1160="",D1160=""),"",IF(D1160=$C$4,"5917","6917"))</f>
        <v/>
      </c>
      <c r="K1160" s="18" t="n"/>
      <c r="L1160" s="18" t="n"/>
      <c r="M1160" s="16" t="n"/>
      <c r="N1160" s="18">
        <f>IF(OR($E1160="",G1160=""),"",G1160-N(K1160)-N(L1160))</f>
        <v/>
      </c>
      <c r="O1160" s="19">
        <f>IF(N1160="","",N1160*H1160)</f>
        <v/>
      </c>
      <c r="P1160" s="19">
        <f>IF($E1160="","",N(K1160)*H1160)</f>
        <v/>
      </c>
      <c r="Q1160" s="17" t="n"/>
      <c r="R1160" s="17">
        <f>IF(N1160="","",IF(N1160&lt;0,"CONFERIR",IF(N1160=0,"ACERTADO",IF(M1160="","EM CONSIGNAÇÃO",IF(TODAY()&gt;M1160,"ACERTO VENCIDO","EM CONSIGNAÇÃO")))))</f>
        <v/>
      </c>
      <c r="S1160" s="17" t="n"/>
    </row>
    <row r="1161">
      <c r="A1161" s="16" t="n"/>
      <c r="B1161" s="17" t="n"/>
      <c r="C1161" s="17" t="n"/>
      <c r="D1161" s="17" t="n"/>
      <c r="E1161" s="17" t="n"/>
      <c r="F1161" s="17">
        <f>IF($E1161="","",IFERROR(INDEX(Produtos!$B$6:$B$305,MATCH($E1161,Produtos!$A$6:$A$305,0)),"Código não cadastrado"))</f>
        <v/>
      </c>
      <c r="G1161" s="18" t="n"/>
      <c r="H1161" s="19">
        <f>IF($E1161="","",IFERROR(INDEX(Produtos!$C$6:$C$305,MATCH($E1161,Produtos!$A$6:$A$305,0)),0))</f>
        <v/>
      </c>
      <c r="I1161" s="17" t="n"/>
      <c r="J1161" s="17">
        <f>IF(OR($E1161="",D1161=""),"",IF(D1161=$C$4,"5917","6917"))</f>
        <v/>
      </c>
      <c r="K1161" s="18" t="n"/>
      <c r="L1161" s="18" t="n"/>
      <c r="M1161" s="16" t="n"/>
      <c r="N1161" s="18">
        <f>IF(OR($E1161="",G1161=""),"",G1161-N(K1161)-N(L1161))</f>
        <v/>
      </c>
      <c r="O1161" s="19">
        <f>IF(N1161="","",N1161*H1161)</f>
        <v/>
      </c>
      <c r="P1161" s="19">
        <f>IF($E1161="","",N(K1161)*H1161)</f>
        <v/>
      </c>
      <c r="Q1161" s="17" t="n"/>
      <c r="R1161" s="17">
        <f>IF(N1161="","",IF(N1161&lt;0,"CONFERIR",IF(N1161=0,"ACERTADO",IF(M1161="","EM CONSIGNAÇÃO",IF(TODAY()&gt;M1161,"ACERTO VENCIDO","EM CONSIGNAÇÃO")))))</f>
        <v/>
      </c>
      <c r="S1161" s="17" t="n"/>
    </row>
    <row r="1162">
      <c r="A1162" s="16" t="n"/>
      <c r="B1162" s="17" t="n"/>
      <c r="C1162" s="17" t="n"/>
      <c r="D1162" s="17" t="n"/>
      <c r="E1162" s="17" t="n"/>
      <c r="F1162" s="17">
        <f>IF($E1162="","",IFERROR(INDEX(Produtos!$B$6:$B$305,MATCH($E1162,Produtos!$A$6:$A$305,0)),"Código não cadastrado"))</f>
        <v/>
      </c>
      <c r="G1162" s="18" t="n"/>
      <c r="H1162" s="19">
        <f>IF($E1162="","",IFERROR(INDEX(Produtos!$C$6:$C$305,MATCH($E1162,Produtos!$A$6:$A$305,0)),0))</f>
        <v/>
      </c>
      <c r="I1162" s="17" t="n"/>
      <c r="J1162" s="17">
        <f>IF(OR($E1162="",D1162=""),"",IF(D1162=$C$4,"5917","6917"))</f>
        <v/>
      </c>
      <c r="K1162" s="18" t="n"/>
      <c r="L1162" s="18" t="n"/>
      <c r="M1162" s="16" t="n"/>
      <c r="N1162" s="18">
        <f>IF(OR($E1162="",G1162=""),"",G1162-N(K1162)-N(L1162))</f>
        <v/>
      </c>
      <c r="O1162" s="19">
        <f>IF(N1162="","",N1162*H1162)</f>
        <v/>
      </c>
      <c r="P1162" s="19">
        <f>IF($E1162="","",N(K1162)*H1162)</f>
        <v/>
      </c>
      <c r="Q1162" s="17" t="n"/>
      <c r="R1162" s="17">
        <f>IF(N1162="","",IF(N1162&lt;0,"CONFERIR",IF(N1162=0,"ACERTADO",IF(M1162="","EM CONSIGNAÇÃO",IF(TODAY()&gt;M1162,"ACERTO VENCIDO","EM CONSIGNAÇÃO")))))</f>
        <v/>
      </c>
      <c r="S1162" s="17" t="n"/>
    </row>
    <row r="1163">
      <c r="A1163" s="16" t="n"/>
      <c r="B1163" s="17" t="n"/>
      <c r="C1163" s="17" t="n"/>
      <c r="D1163" s="17" t="n"/>
      <c r="E1163" s="17" t="n"/>
      <c r="F1163" s="17">
        <f>IF($E1163="","",IFERROR(INDEX(Produtos!$B$6:$B$305,MATCH($E1163,Produtos!$A$6:$A$305,0)),"Código não cadastrado"))</f>
        <v/>
      </c>
      <c r="G1163" s="18" t="n"/>
      <c r="H1163" s="19">
        <f>IF($E1163="","",IFERROR(INDEX(Produtos!$C$6:$C$305,MATCH($E1163,Produtos!$A$6:$A$305,0)),0))</f>
        <v/>
      </c>
      <c r="I1163" s="17" t="n"/>
      <c r="J1163" s="17">
        <f>IF(OR($E1163="",D1163=""),"",IF(D1163=$C$4,"5917","6917"))</f>
        <v/>
      </c>
      <c r="K1163" s="18" t="n"/>
      <c r="L1163" s="18" t="n"/>
      <c r="M1163" s="16" t="n"/>
      <c r="N1163" s="18">
        <f>IF(OR($E1163="",G1163=""),"",G1163-N(K1163)-N(L1163))</f>
        <v/>
      </c>
      <c r="O1163" s="19">
        <f>IF(N1163="","",N1163*H1163)</f>
        <v/>
      </c>
      <c r="P1163" s="19">
        <f>IF($E1163="","",N(K1163)*H1163)</f>
        <v/>
      </c>
      <c r="Q1163" s="17" t="n"/>
      <c r="R1163" s="17">
        <f>IF(N1163="","",IF(N1163&lt;0,"CONFERIR",IF(N1163=0,"ACERTADO",IF(M1163="","EM CONSIGNAÇÃO",IF(TODAY()&gt;M1163,"ACERTO VENCIDO","EM CONSIGNAÇÃO")))))</f>
        <v/>
      </c>
      <c r="S1163" s="17" t="n"/>
    </row>
    <row r="1164">
      <c r="A1164" s="16" t="n"/>
      <c r="B1164" s="17" t="n"/>
      <c r="C1164" s="17" t="n"/>
      <c r="D1164" s="17" t="n"/>
      <c r="E1164" s="17" t="n"/>
      <c r="F1164" s="17">
        <f>IF($E1164="","",IFERROR(INDEX(Produtos!$B$6:$B$305,MATCH($E1164,Produtos!$A$6:$A$305,0)),"Código não cadastrado"))</f>
        <v/>
      </c>
      <c r="G1164" s="18" t="n"/>
      <c r="H1164" s="19">
        <f>IF($E1164="","",IFERROR(INDEX(Produtos!$C$6:$C$305,MATCH($E1164,Produtos!$A$6:$A$305,0)),0))</f>
        <v/>
      </c>
      <c r="I1164" s="17" t="n"/>
      <c r="J1164" s="17">
        <f>IF(OR($E1164="",D1164=""),"",IF(D1164=$C$4,"5917","6917"))</f>
        <v/>
      </c>
      <c r="K1164" s="18" t="n"/>
      <c r="L1164" s="18" t="n"/>
      <c r="M1164" s="16" t="n"/>
      <c r="N1164" s="18">
        <f>IF(OR($E1164="",G1164=""),"",G1164-N(K1164)-N(L1164))</f>
        <v/>
      </c>
      <c r="O1164" s="19">
        <f>IF(N1164="","",N1164*H1164)</f>
        <v/>
      </c>
      <c r="P1164" s="19">
        <f>IF($E1164="","",N(K1164)*H1164)</f>
        <v/>
      </c>
      <c r="Q1164" s="17" t="n"/>
      <c r="R1164" s="17">
        <f>IF(N1164="","",IF(N1164&lt;0,"CONFERIR",IF(N1164=0,"ACERTADO",IF(M1164="","EM CONSIGNAÇÃO",IF(TODAY()&gt;M1164,"ACERTO VENCIDO","EM CONSIGNAÇÃO")))))</f>
        <v/>
      </c>
      <c r="S1164" s="17" t="n"/>
    </row>
    <row r="1165">
      <c r="A1165" s="16" t="n"/>
      <c r="B1165" s="17" t="n"/>
      <c r="C1165" s="17" t="n"/>
      <c r="D1165" s="17" t="n"/>
      <c r="E1165" s="17" t="n"/>
      <c r="F1165" s="17">
        <f>IF($E1165="","",IFERROR(INDEX(Produtos!$B$6:$B$305,MATCH($E1165,Produtos!$A$6:$A$305,0)),"Código não cadastrado"))</f>
        <v/>
      </c>
      <c r="G1165" s="18" t="n"/>
      <c r="H1165" s="19">
        <f>IF($E1165="","",IFERROR(INDEX(Produtos!$C$6:$C$305,MATCH($E1165,Produtos!$A$6:$A$305,0)),0))</f>
        <v/>
      </c>
      <c r="I1165" s="17" t="n"/>
      <c r="J1165" s="17">
        <f>IF(OR($E1165="",D1165=""),"",IF(D1165=$C$4,"5917","6917"))</f>
        <v/>
      </c>
      <c r="K1165" s="18" t="n"/>
      <c r="L1165" s="18" t="n"/>
      <c r="M1165" s="16" t="n"/>
      <c r="N1165" s="18">
        <f>IF(OR($E1165="",G1165=""),"",G1165-N(K1165)-N(L1165))</f>
        <v/>
      </c>
      <c r="O1165" s="19">
        <f>IF(N1165="","",N1165*H1165)</f>
        <v/>
      </c>
      <c r="P1165" s="19">
        <f>IF($E1165="","",N(K1165)*H1165)</f>
        <v/>
      </c>
      <c r="Q1165" s="17" t="n"/>
      <c r="R1165" s="17">
        <f>IF(N1165="","",IF(N1165&lt;0,"CONFERIR",IF(N1165=0,"ACERTADO",IF(M1165="","EM CONSIGNAÇÃO",IF(TODAY()&gt;M1165,"ACERTO VENCIDO","EM CONSIGNAÇÃO")))))</f>
        <v/>
      </c>
      <c r="S1165" s="17" t="n"/>
    </row>
    <row r="1166">
      <c r="A1166" s="16" t="n"/>
      <c r="B1166" s="17" t="n"/>
      <c r="C1166" s="17" t="n"/>
      <c r="D1166" s="17" t="n"/>
      <c r="E1166" s="17" t="n"/>
      <c r="F1166" s="17">
        <f>IF($E1166="","",IFERROR(INDEX(Produtos!$B$6:$B$305,MATCH($E1166,Produtos!$A$6:$A$305,0)),"Código não cadastrado"))</f>
        <v/>
      </c>
      <c r="G1166" s="18" t="n"/>
      <c r="H1166" s="19">
        <f>IF($E1166="","",IFERROR(INDEX(Produtos!$C$6:$C$305,MATCH($E1166,Produtos!$A$6:$A$305,0)),0))</f>
        <v/>
      </c>
      <c r="I1166" s="17" t="n"/>
      <c r="J1166" s="17">
        <f>IF(OR($E1166="",D1166=""),"",IF(D1166=$C$4,"5917","6917"))</f>
        <v/>
      </c>
      <c r="K1166" s="18" t="n"/>
      <c r="L1166" s="18" t="n"/>
      <c r="M1166" s="16" t="n"/>
      <c r="N1166" s="18">
        <f>IF(OR($E1166="",G1166=""),"",G1166-N(K1166)-N(L1166))</f>
        <v/>
      </c>
      <c r="O1166" s="19">
        <f>IF(N1166="","",N1166*H1166)</f>
        <v/>
      </c>
      <c r="P1166" s="19">
        <f>IF($E1166="","",N(K1166)*H1166)</f>
        <v/>
      </c>
      <c r="Q1166" s="17" t="n"/>
      <c r="R1166" s="17">
        <f>IF(N1166="","",IF(N1166&lt;0,"CONFERIR",IF(N1166=0,"ACERTADO",IF(M1166="","EM CONSIGNAÇÃO",IF(TODAY()&gt;M1166,"ACERTO VENCIDO","EM CONSIGNAÇÃO")))))</f>
        <v/>
      </c>
      <c r="S1166" s="17" t="n"/>
    </row>
    <row r="1167">
      <c r="A1167" s="16" t="n"/>
      <c r="B1167" s="17" t="n"/>
      <c r="C1167" s="17" t="n"/>
      <c r="D1167" s="17" t="n"/>
      <c r="E1167" s="17" t="n"/>
      <c r="F1167" s="17">
        <f>IF($E1167="","",IFERROR(INDEX(Produtos!$B$6:$B$305,MATCH($E1167,Produtos!$A$6:$A$305,0)),"Código não cadastrado"))</f>
        <v/>
      </c>
      <c r="G1167" s="18" t="n"/>
      <c r="H1167" s="19">
        <f>IF($E1167="","",IFERROR(INDEX(Produtos!$C$6:$C$305,MATCH($E1167,Produtos!$A$6:$A$305,0)),0))</f>
        <v/>
      </c>
      <c r="I1167" s="17" t="n"/>
      <c r="J1167" s="17">
        <f>IF(OR($E1167="",D1167=""),"",IF(D1167=$C$4,"5917","6917"))</f>
        <v/>
      </c>
      <c r="K1167" s="18" t="n"/>
      <c r="L1167" s="18" t="n"/>
      <c r="M1167" s="16" t="n"/>
      <c r="N1167" s="18">
        <f>IF(OR($E1167="",G1167=""),"",G1167-N(K1167)-N(L1167))</f>
        <v/>
      </c>
      <c r="O1167" s="19">
        <f>IF(N1167="","",N1167*H1167)</f>
        <v/>
      </c>
      <c r="P1167" s="19">
        <f>IF($E1167="","",N(K1167)*H1167)</f>
        <v/>
      </c>
      <c r="Q1167" s="17" t="n"/>
      <c r="R1167" s="17">
        <f>IF(N1167="","",IF(N1167&lt;0,"CONFERIR",IF(N1167=0,"ACERTADO",IF(M1167="","EM CONSIGNAÇÃO",IF(TODAY()&gt;M1167,"ACERTO VENCIDO","EM CONSIGNAÇÃO")))))</f>
        <v/>
      </c>
      <c r="S1167" s="17" t="n"/>
    </row>
    <row r="1168">
      <c r="A1168" s="16" t="n"/>
      <c r="B1168" s="17" t="n"/>
      <c r="C1168" s="17" t="n"/>
      <c r="D1168" s="17" t="n"/>
      <c r="E1168" s="17" t="n"/>
      <c r="F1168" s="17">
        <f>IF($E1168="","",IFERROR(INDEX(Produtos!$B$6:$B$305,MATCH($E1168,Produtos!$A$6:$A$305,0)),"Código não cadastrado"))</f>
        <v/>
      </c>
      <c r="G1168" s="18" t="n"/>
      <c r="H1168" s="19">
        <f>IF($E1168="","",IFERROR(INDEX(Produtos!$C$6:$C$305,MATCH($E1168,Produtos!$A$6:$A$305,0)),0))</f>
        <v/>
      </c>
      <c r="I1168" s="17" t="n"/>
      <c r="J1168" s="17">
        <f>IF(OR($E1168="",D1168=""),"",IF(D1168=$C$4,"5917","6917"))</f>
        <v/>
      </c>
      <c r="K1168" s="18" t="n"/>
      <c r="L1168" s="18" t="n"/>
      <c r="M1168" s="16" t="n"/>
      <c r="N1168" s="18">
        <f>IF(OR($E1168="",G1168=""),"",G1168-N(K1168)-N(L1168))</f>
        <v/>
      </c>
      <c r="O1168" s="19">
        <f>IF(N1168="","",N1168*H1168)</f>
        <v/>
      </c>
      <c r="P1168" s="19">
        <f>IF($E1168="","",N(K1168)*H1168)</f>
        <v/>
      </c>
      <c r="Q1168" s="17" t="n"/>
      <c r="R1168" s="17">
        <f>IF(N1168="","",IF(N1168&lt;0,"CONFERIR",IF(N1168=0,"ACERTADO",IF(M1168="","EM CONSIGNAÇÃO",IF(TODAY()&gt;M1168,"ACERTO VENCIDO","EM CONSIGNAÇÃO")))))</f>
        <v/>
      </c>
      <c r="S1168" s="17" t="n"/>
    </row>
    <row r="1169">
      <c r="A1169" s="16" t="n"/>
      <c r="B1169" s="17" t="n"/>
      <c r="C1169" s="17" t="n"/>
      <c r="D1169" s="17" t="n"/>
      <c r="E1169" s="17" t="n"/>
      <c r="F1169" s="17">
        <f>IF($E1169="","",IFERROR(INDEX(Produtos!$B$6:$B$305,MATCH($E1169,Produtos!$A$6:$A$305,0)),"Código não cadastrado"))</f>
        <v/>
      </c>
      <c r="G1169" s="18" t="n"/>
      <c r="H1169" s="19">
        <f>IF($E1169="","",IFERROR(INDEX(Produtos!$C$6:$C$305,MATCH($E1169,Produtos!$A$6:$A$305,0)),0))</f>
        <v/>
      </c>
      <c r="I1169" s="17" t="n"/>
      <c r="J1169" s="17">
        <f>IF(OR($E1169="",D1169=""),"",IF(D1169=$C$4,"5917","6917"))</f>
        <v/>
      </c>
      <c r="K1169" s="18" t="n"/>
      <c r="L1169" s="18" t="n"/>
      <c r="M1169" s="16" t="n"/>
      <c r="N1169" s="18">
        <f>IF(OR($E1169="",G1169=""),"",G1169-N(K1169)-N(L1169))</f>
        <v/>
      </c>
      <c r="O1169" s="19">
        <f>IF(N1169="","",N1169*H1169)</f>
        <v/>
      </c>
      <c r="P1169" s="19">
        <f>IF($E1169="","",N(K1169)*H1169)</f>
        <v/>
      </c>
      <c r="Q1169" s="17" t="n"/>
      <c r="R1169" s="17">
        <f>IF(N1169="","",IF(N1169&lt;0,"CONFERIR",IF(N1169=0,"ACERTADO",IF(M1169="","EM CONSIGNAÇÃO",IF(TODAY()&gt;M1169,"ACERTO VENCIDO","EM CONSIGNAÇÃO")))))</f>
        <v/>
      </c>
      <c r="S1169" s="17" t="n"/>
    </row>
    <row r="1170">
      <c r="A1170" s="16" t="n"/>
      <c r="B1170" s="17" t="n"/>
      <c r="C1170" s="17" t="n"/>
      <c r="D1170" s="17" t="n"/>
      <c r="E1170" s="17" t="n"/>
      <c r="F1170" s="17">
        <f>IF($E1170="","",IFERROR(INDEX(Produtos!$B$6:$B$305,MATCH($E1170,Produtos!$A$6:$A$305,0)),"Código não cadastrado"))</f>
        <v/>
      </c>
      <c r="G1170" s="18" t="n"/>
      <c r="H1170" s="19">
        <f>IF($E1170="","",IFERROR(INDEX(Produtos!$C$6:$C$305,MATCH($E1170,Produtos!$A$6:$A$305,0)),0))</f>
        <v/>
      </c>
      <c r="I1170" s="17" t="n"/>
      <c r="J1170" s="17">
        <f>IF(OR($E1170="",D1170=""),"",IF(D1170=$C$4,"5917","6917"))</f>
        <v/>
      </c>
      <c r="K1170" s="18" t="n"/>
      <c r="L1170" s="18" t="n"/>
      <c r="M1170" s="16" t="n"/>
      <c r="N1170" s="18">
        <f>IF(OR($E1170="",G1170=""),"",G1170-N(K1170)-N(L1170))</f>
        <v/>
      </c>
      <c r="O1170" s="19">
        <f>IF(N1170="","",N1170*H1170)</f>
        <v/>
      </c>
      <c r="P1170" s="19">
        <f>IF($E1170="","",N(K1170)*H1170)</f>
        <v/>
      </c>
      <c r="Q1170" s="17" t="n"/>
      <c r="R1170" s="17">
        <f>IF(N1170="","",IF(N1170&lt;0,"CONFERIR",IF(N1170=0,"ACERTADO",IF(M1170="","EM CONSIGNAÇÃO",IF(TODAY()&gt;M1170,"ACERTO VENCIDO","EM CONSIGNAÇÃO")))))</f>
        <v/>
      </c>
      <c r="S1170" s="17" t="n"/>
    </row>
    <row r="1171">
      <c r="A1171" s="16" t="n"/>
      <c r="B1171" s="17" t="n"/>
      <c r="C1171" s="17" t="n"/>
      <c r="D1171" s="17" t="n"/>
      <c r="E1171" s="17" t="n"/>
      <c r="F1171" s="17">
        <f>IF($E1171="","",IFERROR(INDEX(Produtos!$B$6:$B$305,MATCH($E1171,Produtos!$A$6:$A$305,0)),"Código não cadastrado"))</f>
        <v/>
      </c>
      <c r="G1171" s="18" t="n"/>
      <c r="H1171" s="19">
        <f>IF($E1171="","",IFERROR(INDEX(Produtos!$C$6:$C$305,MATCH($E1171,Produtos!$A$6:$A$305,0)),0))</f>
        <v/>
      </c>
      <c r="I1171" s="17" t="n"/>
      <c r="J1171" s="17">
        <f>IF(OR($E1171="",D1171=""),"",IF(D1171=$C$4,"5917","6917"))</f>
        <v/>
      </c>
      <c r="K1171" s="18" t="n"/>
      <c r="L1171" s="18" t="n"/>
      <c r="M1171" s="16" t="n"/>
      <c r="N1171" s="18">
        <f>IF(OR($E1171="",G1171=""),"",G1171-N(K1171)-N(L1171))</f>
        <v/>
      </c>
      <c r="O1171" s="19">
        <f>IF(N1171="","",N1171*H1171)</f>
        <v/>
      </c>
      <c r="P1171" s="19">
        <f>IF($E1171="","",N(K1171)*H1171)</f>
        <v/>
      </c>
      <c r="Q1171" s="17" t="n"/>
      <c r="R1171" s="17">
        <f>IF(N1171="","",IF(N1171&lt;0,"CONFERIR",IF(N1171=0,"ACERTADO",IF(M1171="","EM CONSIGNAÇÃO",IF(TODAY()&gt;M1171,"ACERTO VENCIDO","EM CONSIGNAÇÃO")))))</f>
        <v/>
      </c>
      <c r="S1171" s="17" t="n"/>
    </row>
    <row r="1172">
      <c r="A1172" s="16" t="n"/>
      <c r="B1172" s="17" t="n"/>
      <c r="C1172" s="17" t="n"/>
      <c r="D1172" s="17" t="n"/>
      <c r="E1172" s="17" t="n"/>
      <c r="F1172" s="17">
        <f>IF($E1172="","",IFERROR(INDEX(Produtos!$B$6:$B$305,MATCH($E1172,Produtos!$A$6:$A$305,0)),"Código não cadastrado"))</f>
        <v/>
      </c>
      <c r="G1172" s="18" t="n"/>
      <c r="H1172" s="19">
        <f>IF($E1172="","",IFERROR(INDEX(Produtos!$C$6:$C$305,MATCH($E1172,Produtos!$A$6:$A$305,0)),0))</f>
        <v/>
      </c>
      <c r="I1172" s="17" t="n"/>
      <c r="J1172" s="17">
        <f>IF(OR($E1172="",D1172=""),"",IF(D1172=$C$4,"5917","6917"))</f>
        <v/>
      </c>
      <c r="K1172" s="18" t="n"/>
      <c r="L1172" s="18" t="n"/>
      <c r="M1172" s="16" t="n"/>
      <c r="N1172" s="18">
        <f>IF(OR($E1172="",G1172=""),"",G1172-N(K1172)-N(L1172))</f>
        <v/>
      </c>
      <c r="O1172" s="19">
        <f>IF(N1172="","",N1172*H1172)</f>
        <v/>
      </c>
      <c r="P1172" s="19">
        <f>IF($E1172="","",N(K1172)*H1172)</f>
        <v/>
      </c>
      <c r="Q1172" s="17" t="n"/>
      <c r="R1172" s="17">
        <f>IF(N1172="","",IF(N1172&lt;0,"CONFERIR",IF(N1172=0,"ACERTADO",IF(M1172="","EM CONSIGNAÇÃO",IF(TODAY()&gt;M1172,"ACERTO VENCIDO","EM CONSIGNAÇÃO")))))</f>
        <v/>
      </c>
      <c r="S1172" s="17" t="n"/>
    </row>
    <row r="1173">
      <c r="A1173" s="16" t="n"/>
      <c r="B1173" s="17" t="n"/>
      <c r="C1173" s="17" t="n"/>
      <c r="D1173" s="17" t="n"/>
      <c r="E1173" s="17" t="n"/>
      <c r="F1173" s="17">
        <f>IF($E1173="","",IFERROR(INDEX(Produtos!$B$6:$B$305,MATCH($E1173,Produtos!$A$6:$A$305,0)),"Código não cadastrado"))</f>
        <v/>
      </c>
      <c r="G1173" s="18" t="n"/>
      <c r="H1173" s="19">
        <f>IF($E1173="","",IFERROR(INDEX(Produtos!$C$6:$C$305,MATCH($E1173,Produtos!$A$6:$A$305,0)),0))</f>
        <v/>
      </c>
      <c r="I1173" s="17" t="n"/>
      <c r="J1173" s="17">
        <f>IF(OR($E1173="",D1173=""),"",IF(D1173=$C$4,"5917","6917"))</f>
        <v/>
      </c>
      <c r="K1173" s="18" t="n"/>
      <c r="L1173" s="18" t="n"/>
      <c r="M1173" s="16" t="n"/>
      <c r="N1173" s="18">
        <f>IF(OR($E1173="",G1173=""),"",G1173-N(K1173)-N(L1173))</f>
        <v/>
      </c>
      <c r="O1173" s="19">
        <f>IF(N1173="","",N1173*H1173)</f>
        <v/>
      </c>
      <c r="P1173" s="19">
        <f>IF($E1173="","",N(K1173)*H1173)</f>
        <v/>
      </c>
      <c r="Q1173" s="17" t="n"/>
      <c r="R1173" s="17">
        <f>IF(N1173="","",IF(N1173&lt;0,"CONFERIR",IF(N1173=0,"ACERTADO",IF(M1173="","EM CONSIGNAÇÃO",IF(TODAY()&gt;M1173,"ACERTO VENCIDO","EM CONSIGNAÇÃO")))))</f>
        <v/>
      </c>
      <c r="S1173" s="17" t="n"/>
    </row>
    <row r="1174">
      <c r="A1174" s="16" t="n"/>
      <c r="B1174" s="17" t="n"/>
      <c r="C1174" s="17" t="n"/>
      <c r="D1174" s="17" t="n"/>
      <c r="E1174" s="17" t="n"/>
      <c r="F1174" s="17">
        <f>IF($E1174="","",IFERROR(INDEX(Produtos!$B$6:$B$305,MATCH($E1174,Produtos!$A$6:$A$305,0)),"Código não cadastrado"))</f>
        <v/>
      </c>
      <c r="G1174" s="18" t="n"/>
      <c r="H1174" s="19">
        <f>IF($E1174="","",IFERROR(INDEX(Produtos!$C$6:$C$305,MATCH($E1174,Produtos!$A$6:$A$305,0)),0))</f>
        <v/>
      </c>
      <c r="I1174" s="17" t="n"/>
      <c r="J1174" s="17">
        <f>IF(OR($E1174="",D1174=""),"",IF(D1174=$C$4,"5917","6917"))</f>
        <v/>
      </c>
      <c r="K1174" s="18" t="n"/>
      <c r="L1174" s="18" t="n"/>
      <c r="M1174" s="16" t="n"/>
      <c r="N1174" s="18">
        <f>IF(OR($E1174="",G1174=""),"",G1174-N(K1174)-N(L1174))</f>
        <v/>
      </c>
      <c r="O1174" s="19">
        <f>IF(N1174="","",N1174*H1174)</f>
        <v/>
      </c>
      <c r="P1174" s="19">
        <f>IF($E1174="","",N(K1174)*H1174)</f>
        <v/>
      </c>
      <c r="Q1174" s="17" t="n"/>
      <c r="R1174" s="17">
        <f>IF(N1174="","",IF(N1174&lt;0,"CONFERIR",IF(N1174=0,"ACERTADO",IF(M1174="","EM CONSIGNAÇÃO",IF(TODAY()&gt;M1174,"ACERTO VENCIDO","EM CONSIGNAÇÃO")))))</f>
        <v/>
      </c>
      <c r="S1174" s="17" t="n"/>
    </row>
    <row r="1175">
      <c r="A1175" s="16" t="n"/>
      <c r="B1175" s="17" t="n"/>
      <c r="C1175" s="17" t="n"/>
      <c r="D1175" s="17" t="n"/>
      <c r="E1175" s="17" t="n"/>
      <c r="F1175" s="17">
        <f>IF($E1175="","",IFERROR(INDEX(Produtos!$B$6:$B$305,MATCH($E1175,Produtos!$A$6:$A$305,0)),"Código não cadastrado"))</f>
        <v/>
      </c>
      <c r="G1175" s="18" t="n"/>
      <c r="H1175" s="19">
        <f>IF($E1175="","",IFERROR(INDEX(Produtos!$C$6:$C$305,MATCH($E1175,Produtos!$A$6:$A$305,0)),0))</f>
        <v/>
      </c>
      <c r="I1175" s="17" t="n"/>
      <c r="J1175" s="17">
        <f>IF(OR($E1175="",D1175=""),"",IF(D1175=$C$4,"5917","6917"))</f>
        <v/>
      </c>
      <c r="K1175" s="18" t="n"/>
      <c r="L1175" s="18" t="n"/>
      <c r="M1175" s="16" t="n"/>
      <c r="N1175" s="18">
        <f>IF(OR($E1175="",G1175=""),"",G1175-N(K1175)-N(L1175))</f>
        <v/>
      </c>
      <c r="O1175" s="19">
        <f>IF(N1175="","",N1175*H1175)</f>
        <v/>
      </c>
      <c r="P1175" s="19">
        <f>IF($E1175="","",N(K1175)*H1175)</f>
        <v/>
      </c>
      <c r="Q1175" s="17" t="n"/>
      <c r="R1175" s="17">
        <f>IF(N1175="","",IF(N1175&lt;0,"CONFERIR",IF(N1175=0,"ACERTADO",IF(M1175="","EM CONSIGNAÇÃO",IF(TODAY()&gt;M1175,"ACERTO VENCIDO","EM CONSIGNAÇÃO")))))</f>
        <v/>
      </c>
      <c r="S1175" s="17" t="n"/>
    </row>
    <row r="1176">
      <c r="A1176" s="16" t="n"/>
      <c r="B1176" s="17" t="n"/>
      <c r="C1176" s="17" t="n"/>
      <c r="D1176" s="17" t="n"/>
      <c r="E1176" s="17" t="n"/>
      <c r="F1176" s="17">
        <f>IF($E1176="","",IFERROR(INDEX(Produtos!$B$6:$B$305,MATCH($E1176,Produtos!$A$6:$A$305,0)),"Código não cadastrado"))</f>
        <v/>
      </c>
      <c r="G1176" s="18" t="n"/>
      <c r="H1176" s="19">
        <f>IF($E1176="","",IFERROR(INDEX(Produtos!$C$6:$C$305,MATCH($E1176,Produtos!$A$6:$A$305,0)),0))</f>
        <v/>
      </c>
      <c r="I1176" s="17" t="n"/>
      <c r="J1176" s="17">
        <f>IF(OR($E1176="",D1176=""),"",IF(D1176=$C$4,"5917","6917"))</f>
        <v/>
      </c>
      <c r="K1176" s="18" t="n"/>
      <c r="L1176" s="18" t="n"/>
      <c r="M1176" s="16" t="n"/>
      <c r="N1176" s="18">
        <f>IF(OR($E1176="",G1176=""),"",G1176-N(K1176)-N(L1176))</f>
        <v/>
      </c>
      <c r="O1176" s="19">
        <f>IF(N1176="","",N1176*H1176)</f>
        <v/>
      </c>
      <c r="P1176" s="19">
        <f>IF($E1176="","",N(K1176)*H1176)</f>
        <v/>
      </c>
      <c r="Q1176" s="17" t="n"/>
      <c r="R1176" s="17">
        <f>IF(N1176="","",IF(N1176&lt;0,"CONFERIR",IF(N1176=0,"ACERTADO",IF(M1176="","EM CONSIGNAÇÃO",IF(TODAY()&gt;M1176,"ACERTO VENCIDO","EM CONSIGNAÇÃO")))))</f>
        <v/>
      </c>
      <c r="S1176" s="17" t="n"/>
    </row>
    <row r="1177">
      <c r="A1177" s="16" t="n"/>
      <c r="B1177" s="17" t="n"/>
      <c r="C1177" s="17" t="n"/>
      <c r="D1177" s="17" t="n"/>
      <c r="E1177" s="17" t="n"/>
      <c r="F1177" s="17">
        <f>IF($E1177="","",IFERROR(INDEX(Produtos!$B$6:$B$305,MATCH($E1177,Produtos!$A$6:$A$305,0)),"Código não cadastrado"))</f>
        <v/>
      </c>
      <c r="G1177" s="18" t="n"/>
      <c r="H1177" s="19">
        <f>IF($E1177="","",IFERROR(INDEX(Produtos!$C$6:$C$305,MATCH($E1177,Produtos!$A$6:$A$305,0)),0))</f>
        <v/>
      </c>
      <c r="I1177" s="17" t="n"/>
      <c r="J1177" s="17">
        <f>IF(OR($E1177="",D1177=""),"",IF(D1177=$C$4,"5917","6917"))</f>
        <v/>
      </c>
      <c r="K1177" s="18" t="n"/>
      <c r="L1177" s="18" t="n"/>
      <c r="M1177" s="16" t="n"/>
      <c r="N1177" s="18">
        <f>IF(OR($E1177="",G1177=""),"",G1177-N(K1177)-N(L1177))</f>
        <v/>
      </c>
      <c r="O1177" s="19">
        <f>IF(N1177="","",N1177*H1177)</f>
        <v/>
      </c>
      <c r="P1177" s="19">
        <f>IF($E1177="","",N(K1177)*H1177)</f>
        <v/>
      </c>
      <c r="Q1177" s="17" t="n"/>
      <c r="R1177" s="17">
        <f>IF(N1177="","",IF(N1177&lt;0,"CONFERIR",IF(N1177=0,"ACERTADO",IF(M1177="","EM CONSIGNAÇÃO",IF(TODAY()&gt;M1177,"ACERTO VENCIDO","EM CONSIGNAÇÃO")))))</f>
        <v/>
      </c>
      <c r="S1177" s="17" t="n"/>
    </row>
    <row r="1178">
      <c r="A1178" s="16" t="n"/>
      <c r="B1178" s="17" t="n"/>
      <c r="C1178" s="17" t="n"/>
      <c r="D1178" s="17" t="n"/>
      <c r="E1178" s="17" t="n"/>
      <c r="F1178" s="17">
        <f>IF($E1178="","",IFERROR(INDEX(Produtos!$B$6:$B$305,MATCH($E1178,Produtos!$A$6:$A$305,0)),"Código não cadastrado"))</f>
        <v/>
      </c>
      <c r="G1178" s="18" t="n"/>
      <c r="H1178" s="19">
        <f>IF($E1178="","",IFERROR(INDEX(Produtos!$C$6:$C$305,MATCH($E1178,Produtos!$A$6:$A$305,0)),0))</f>
        <v/>
      </c>
      <c r="I1178" s="17" t="n"/>
      <c r="J1178" s="17">
        <f>IF(OR($E1178="",D1178=""),"",IF(D1178=$C$4,"5917","6917"))</f>
        <v/>
      </c>
      <c r="K1178" s="18" t="n"/>
      <c r="L1178" s="18" t="n"/>
      <c r="M1178" s="16" t="n"/>
      <c r="N1178" s="18">
        <f>IF(OR($E1178="",G1178=""),"",G1178-N(K1178)-N(L1178))</f>
        <v/>
      </c>
      <c r="O1178" s="19">
        <f>IF(N1178="","",N1178*H1178)</f>
        <v/>
      </c>
      <c r="P1178" s="19">
        <f>IF($E1178="","",N(K1178)*H1178)</f>
        <v/>
      </c>
      <c r="Q1178" s="17" t="n"/>
      <c r="R1178" s="17">
        <f>IF(N1178="","",IF(N1178&lt;0,"CONFERIR",IF(N1178=0,"ACERTADO",IF(M1178="","EM CONSIGNAÇÃO",IF(TODAY()&gt;M1178,"ACERTO VENCIDO","EM CONSIGNAÇÃO")))))</f>
        <v/>
      </c>
      <c r="S1178" s="17" t="n"/>
    </row>
    <row r="1179">
      <c r="A1179" s="16" t="n"/>
      <c r="B1179" s="17" t="n"/>
      <c r="C1179" s="17" t="n"/>
      <c r="D1179" s="17" t="n"/>
      <c r="E1179" s="17" t="n"/>
      <c r="F1179" s="17">
        <f>IF($E1179="","",IFERROR(INDEX(Produtos!$B$6:$B$305,MATCH($E1179,Produtos!$A$6:$A$305,0)),"Código não cadastrado"))</f>
        <v/>
      </c>
      <c r="G1179" s="18" t="n"/>
      <c r="H1179" s="19">
        <f>IF($E1179="","",IFERROR(INDEX(Produtos!$C$6:$C$305,MATCH($E1179,Produtos!$A$6:$A$305,0)),0))</f>
        <v/>
      </c>
      <c r="I1179" s="17" t="n"/>
      <c r="J1179" s="17">
        <f>IF(OR($E1179="",D1179=""),"",IF(D1179=$C$4,"5917","6917"))</f>
        <v/>
      </c>
      <c r="K1179" s="18" t="n"/>
      <c r="L1179" s="18" t="n"/>
      <c r="M1179" s="16" t="n"/>
      <c r="N1179" s="18">
        <f>IF(OR($E1179="",G1179=""),"",G1179-N(K1179)-N(L1179))</f>
        <v/>
      </c>
      <c r="O1179" s="19">
        <f>IF(N1179="","",N1179*H1179)</f>
        <v/>
      </c>
      <c r="P1179" s="19">
        <f>IF($E1179="","",N(K1179)*H1179)</f>
        <v/>
      </c>
      <c r="Q1179" s="17" t="n"/>
      <c r="R1179" s="17">
        <f>IF(N1179="","",IF(N1179&lt;0,"CONFERIR",IF(N1179=0,"ACERTADO",IF(M1179="","EM CONSIGNAÇÃO",IF(TODAY()&gt;M1179,"ACERTO VENCIDO","EM CONSIGNAÇÃO")))))</f>
        <v/>
      </c>
      <c r="S1179" s="17" t="n"/>
    </row>
    <row r="1180">
      <c r="A1180" s="16" t="n"/>
      <c r="B1180" s="17" t="n"/>
      <c r="C1180" s="17" t="n"/>
      <c r="D1180" s="17" t="n"/>
      <c r="E1180" s="17" t="n"/>
      <c r="F1180" s="17">
        <f>IF($E1180="","",IFERROR(INDEX(Produtos!$B$6:$B$305,MATCH($E1180,Produtos!$A$6:$A$305,0)),"Código não cadastrado"))</f>
        <v/>
      </c>
      <c r="G1180" s="18" t="n"/>
      <c r="H1180" s="19">
        <f>IF($E1180="","",IFERROR(INDEX(Produtos!$C$6:$C$305,MATCH($E1180,Produtos!$A$6:$A$305,0)),0))</f>
        <v/>
      </c>
      <c r="I1180" s="17" t="n"/>
      <c r="J1180" s="17">
        <f>IF(OR($E1180="",D1180=""),"",IF(D1180=$C$4,"5917","6917"))</f>
        <v/>
      </c>
      <c r="K1180" s="18" t="n"/>
      <c r="L1180" s="18" t="n"/>
      <c r="M1180" s="16" t="n"/>
      <c r="N1180" s="18">
        <f>IF(OR($E1180="",G1180=""),"",G1180-N(K1180)-N(L1180))</f>
        <v/>
      </c>
      <c r="O1180" s="19">
        <f>IF(N1180="","",N1180*H1180)</f>
        <v/>
      </c>
      <c r="P1180" s="19">
        <f>IF($E1180="","",N(K1180)*H1180)</f>
        <v/>
      </c>
      <c r="Q1180" s="17" t="n"/>
      <c r="R1180" s="17">
        <f>IF(N1180="","",IF(N1180&lt;0,"CONFERIR",IF(N1180=0,"ACERTADO",IF(M1180="","EM CONSIGNAÇÃO",IF(TODAY()&gt;M1180,"ACERTO VENCIDO","EM CONSIGNAÇÃO")))))</f>
        <v/>
      </c>
      <c r="S1180" s="17" t="n"/>
    </row>
    <row r="1181">
      <c r="A1181" s="16" t="n"/>
      <c r="B1181" s="17" t="n"/>
      <c r="C1181" s="17" t="n"/>
      <c r="D1181" s="17" t="n"/>
      <c r="E1181" s="17" t="n"/>
      <c r="F1181" s="17">
        <f>IF($E1181="","",IFERROR(INDEX(Produtos!$B$6:$B$305,MATCH($E1181,Produtos!$A$6:$A$305,0)),"Código não cadastrado"))</f>
        <v/>
      </c>
      <c r="G1181" s="18" t="n"/>
      <c r="H1181" s="19">
        <f>IF($E1181="","",IFERROR(INDEX(Produtos!$C$6:$C$305,MATCH($E1181,Produtos!$A$6:$A$305,0)),0))</f>
        <v/>
      </c>
      <c r="I1181" s="17" t="n"/>
      <c r="J1181" s="17">
        <f>IF(OR($E1181="",D1181=""),"",IF(D1181=$C$4,"5917","6917"))</f>
        <v/>
      </c>
      <c r="K1181" s="18" t="n"/>
      <c r="L1181" s="18" t="n"/>
      <c r="M1181" s="16" t="n"/>
      <c r="N1181" s="18">
        <f>IF(OR($E1181="",G1181=""),"",G1181-N(K1181)-N(L1181))</f>
        <v/>
      </c>
      <c r="O1181" s="19">
        <f>IF(N1181="","",N1181*H1181)</f>
        <v/>
      </c>
      <c r="P1181" s="19">
        <f>IF($E1181="","",N(K1181)*H1181)</f>
        <v/>
      </c>
      <c r="Q1181" s="17" t="n"/>
      <c r="R1181" s="17">
        <f>IF(N1181="","",IF(N1181&lt;0,"CONFERIR",IF(N1181=0,"ACERTADO",IF(M1181="","EM CONSIGNAÇÃO",IF(TODAY()&gt;M1181,"ACERTO VENCIDO","EM CONSIGNAÇÃO")))))</f>
        <v/>
      </c>
      <c r="S1181" s="17" t="n"/>
    </row>
    <row r="1182">
      <c r="A1182" s="16" t="n"/>
      <c r="B1182" s="17" t="n"/>
      <c r="C1182" s="17" t="n"/>
      <c r="D1182" s="17" t="n"/>
      <c r="E1182" s="17" t="n"/>
      <c r="F1182" s="17">
        <f>IF($E1182="","",IFERROR(INDEX(Produtos!$B$6:$B$305,MATCH($E1182,Produtos!$A$6:$A$305,0)),"Código não cadastrado"))</f>
        <v/>
      </c>
      <c r="G1182" s="18" t="n"/>
      <c r="H1182" s="19">
        <f>IF($E1182="","",IFERROR(INDEX(Produtos!$C$6:$C$305,MATCH($E1182,Produtos!$A$6:$A$305,0)),0))</f>
        <v/>
      </c>
      <c r="I1182" s="17" t="n"/>
      <c r="J1182" s="17">
        <f>IF(OR($E1182="",D1182=""),"",IF(D1182=$C$4,"5917","6917"))</f>
        <v/>
      </c>
      <c r="K1182" s="18" t="n"/>
      <c r="L1182" s="18" t="n"/>
      <c r="M1182" s="16" t="n"/>
      <c r="N1182" s="18">
        <f>IF(OR($E1182="",G1182=""),"",G1182-N(K1182)-N(L1182))</f>
        <v/>
      </c>
      <c r="O1182" s="19">
        <f>IF(N1182="","",N1182*H1182)</f>
        <v/>
      </c>
      <c r="P1182" s="19">
        <f>IF($E1182="","",N(K1182)*H1182)</f>
        <v/>
      </c>
      <c r="Q1182" s="17" t="n"/>
      <c r="R1182" s="17">
        <f>IF(N1182="","",IF(N1182&lt;0,"CONFERIR",IF(N1182=0,"ACERTADO",IF(M1182="","EM CONSIGNAÇÃO",IF(TODAY()&gt;M1182,"ACERTO VENCIDO","EM CONSIGNAÇÃO")))))</f>
        <v/>
      </c>
      <c r="S1182" s="17" t="n"/>
    </row>
    <row r="1183">
      <c r="A1183" s="16" t="n"/>
      <c r="B1183" s="17" t="n"/>
      <c r="C1183" s="17" t="n"/>
      <c r="D1183" s="17" t="n"/>
      <c r="E1183" s="17" t="n"/>
      <c r="F1183" s="17">
        <f>IF($E1183="","",IFERROR(INDEX(Produtos!$B$6:$B$305,MATCH($E1183,Produtos!$A$6:$A$305,0)),"Código não cadastrado"))</f>
        <v/>
      </c>
      <c r="G1183" s="18" t="n"/>
      <c r="H1183" s="19">
        <f>IF($E1183="","",IFERROR(INDEX(Produtos!$C$6:$C$305,MATCH($E1183,Produtos!$A$6:$A$305,0)),0))</f>
        <v/>
      </c>
      <c r="I1183" s="17" t="n"/>
      <c r="J1183" s="17">
        <f>IF(OR($E1183="",D1183=""),"",IF(D1183=$C$4,"5917","6917"))</f>
        <v/>
      </c>
      <c r="K1183" s="18" t="n"/>
      <c r="L1183" s="18" t="n"/>
      <c r="M1183" s="16" t="n"/>
      <c r="N1183" s="18">
        <f>IF(OR($E1183="",G1183=""),"",G1183-N(K1183)-N(L1183))</f>
        <v/>
      </c>
      <c r="O1183" s="19">
        <f>IF(N1183="","",N1183*H1183)</f>
        <v/>
      </c>
      <c r="P1183" s="19">
        <f>IF($E1183="","",N(K1183)*H1183)</f>
        <v/>
      </c>
      <c r="Q1183" s="17" t="n"/>
      <c r="R1183" s="17">
        <f>IF(N1183="","",IF(N1183&lt;0,"CONFERIR",IF(N1183=0,"ACERTADO",IF(M1183="","EM CONSIGNAÇÃO",IF(TODAY()&gt;M1183,"ACERTO VENCIDO","EM CONSIGNAÇÃO")))))</f>
        <v/>
      </c>
      <c r="S1183" s="17" t="n"/>
    </row>
    <row r="1184">
      <c r="A1184" s="16" t="n"/>
      <c r="B1184" s="17" t="n"/>
      <c r="C1184" s="17" t="n"/>
      <c r="D1184" s="17" t="n"/>
      <c r="E1184" s="17" t="n"/>
      <c r="F1184" s="17">
        <f>IF($E1184="","",IFERROR(INDEX(Produtos!$B$6:$B$305,MATCH($E1184,Produtos!$A$6:$A$305,0)),"Código não cadastrado"))</f>
        <v/>
      </c>
      <c r="G1184" s="18" t="n"/>
      <c r="H1184" s="19">
        <f>IF($E1184="","",IFERROR(INDEX(Produtos!$C$6:$C$305,MATCH($E1184,Produtos!$A$6:$A$305,0)),0))</f>
        <v/>
      </c>
      <c r="I1184" s="17" t="n"/>
      <c r="J1184" s="17">
        <f>IF(OR($E1184="",D1184=""),"",IF(D1184=$C$4,"5917","6917"))</f>
        <v/>
      </c>
      <c r="K1184" s="18" t="n"/>
      <c r="L1184" s="18" t="n"/>
      <c r="M1184" s="16" t="n"/>
      <c r="N1184" s="18">
        <f>IF(OR($E1184="",G1184=""),"",G1184-N(K1184)-N(L1184))</f>
        <v/>
      </c>
      <c r="O1184" s="19">
        <f>IF(N1184="","",N1184*H1184)</f>
        <v/>
      </c>
      <c r="P1184" s="19">
        <f>IF($E1184="","",N(K1184)*H1184)</f>
        <v/>
      </c>
      <c r="Q1184" s="17" t="n"/>
      <c r="R1184" s="17">
        <f>IF(N1184="","",IF(N1184&lt;0,"CONFERIR",IF(N1184=0,"ACERTADO",IF(M1184="","EM CONSIGNAÇÃO",IF(TODAY()&gt;M1184,"ACERTO VENCIDO","EM CONSIGNAÇÃO")))))</f>
        <v/>
      </c>
      <c r="S1184" s="17" t="n"/>
    </row>
    <row r="1185">
      <c r="A1185" s="16" t="n"/>
      <c r="B1185" s="17" t="n"/>
      <c r="C1185" s="17" t="n"/>
      <c r="D1185" s="17" t="n"/>
      <c r="E1185" s="17" t="n"/>
      <c r="F1185" s="17">
        <f>IF($E1185="","",IFERROR(INDEX(Produtos!$B$6:$B$305,MATCH($E1185,Produtos!$A$6:$A$305,0)),"Código não cadastrado"))</f>
        <v/>
      </c>
      <c r="G1185" s="18" t="n"/>
      <c r="H1185" s="19">
        <f>IF($E1185="","",IFERROR(INDEX(Produtos!$C$6:$C$305,MATCH($E1185,Produtos!$A$6:$A$305,0)),0))</f>
        <v/>
      </c>
      <c r="I1185" s="17" t="n"/>
      <c r="J1185" s="17">
        <f>IF(OR($E1185="",D1185=""),"",IF(D1185=$C$4,"5917","6917"))</f>
        <v/>
      </c>
      <c r="K1185" s="18" t="n"/>
      <c r="L1185" s="18" t="n"/>
      <c r="M1185" s="16" t="n"/>
      <c r="N1185" s="18">
        <f>IF(OR($E1185="",G1185=""),"",G1185-N(K1185)-N(L1185))</f>
        <v/>
      </c>
      <c r="O1185" s="19">
        <f>IF(N1185="","",N1185*H1185)</f>
        <v/>
      </c>
      <c r="P1185" s="19">
        <f>IF($E1185="","",N(K1185)*H1185)</f>
        <v/>
      </c>
      <c r="Q1185" s="17" t="n"/>
      <c r="R1185" s="17">
        <f>IF(N1185="","",IF(N1185&lt;0,"CONFERIR",IF(N1185=0,"ACERTADO",IF(M1185="","EM CONSIGNAÇÃO",IF(TODAY()&gt;M1185,"ACERTO VENCIDO","EM CONSIGNAÇÃO")))))</f>
        <v/>
      </c>
      <c r="S1185" s="17" t="n"/>
    </row>
    <row r="1186">
      <c r="A1186" s="16" t="n"/>
      <c r="B1186" s="17" t="n"/>
      <c r="C1186" s="17" t="n"/>
      <c r="D1186" s="17" t="n"/>
      <c r="E1186" s="17" t="n"/>
      <c r="F1186" s="17">
        <f>IF($E1186="","",IFERROR(INDEX(Produtos!$B$6:$B$305,MATCH($E1186,Produtos!$A$6:$A$305,0)),"Código não cadastrado"))</f>
        <v/>
      </c>
      <c r="G1186" s="18" t="n"/>
      <c r="H1186" s="19">
        <f>IF($E1186="","",IFERROR(INDEX(Produtos!$C$6:$C$305,MATCH($E1186,Produtos!$A$6:$A$305,0)),0))</f>
        <v/>
      </c>
      <c r="I1186" s="17" t="n"/>
      <c r="J1186" s="17">
        <f>IF(OR($E1186="",D1186=""),"",IF(D1186=$C$4,"5917","6917"))</f>
        <v/>
      </c>
      <c r="K1186" s="18" t="n"/>
      <c r="L1186" s="18" t="n"/>
      <c r="M1186" s="16" t="n"/>
      <c r="N1186" s="18">
        <f>IF(OR($E1186="",G1186=""),"",G1186-N(K1186)-N(L1186))</f>
        <v/>
      </c>
      <c r="O1186" s="19">
        <f>IF(N1186="","",N1186*H1186)</f>
        <v/>
      </c>
      <c r="P1186" s="19">
        <f>IF($E1186="","",N(K1186)*H1186)</f>
        <v/>
      </c>
      <c r="Q1186" s="17" t="n"/>
      <c r="R1186" s="17">
        <f>IF(N1186="","",IF(N1186&lt;0,"CONFERIR",IF(N1186=0,"ACERTADO",IF(M1186="","EM CONSIGNAÇÃO",IF(TODAY()&gt;M1186,"ACERTO VENCIDO","EM CONSIGNAÇÃO")))))</f>
        <v/>
      </c>
      <c r="S1186" s="17" t="n"/>
    </row>
    <row r="1187">
      <c r="A1187" s="16" t="n"/>
      <c r="B1187" s="17" t="n"/>
      <c r="C1187" s="17" t="n"/>
      <c r="D1187" s="17" t="n"/>
      <c r="E1187" s="17" t="n"/>
      <c r="F1187" s="17">
        <f>IF($E1187="","",IFERROR(INDEX(Produtos!$B$6:$B$305,MATCH($E1187,Produtos!$A$6:$A$305,0)),"Código não cadastrado"))</f>
        <v/>
      </c>
      <c r="G1187" s="18" t="n"/>
      <c r="H1187" s="19">
        <f>IF($E1187="","",IFERROR(INDEX(Produtos!$C$6:$C$305,MATCH($E1187,Produtos!$A$6:$A$305,0)),0))</f>
        <v/>
      </c>
      <c r="I1187" s="17" t="n"/>
      <c r="J1187" s="17">
        <f>IF(OR($E1187="",D1187=""),"",IF(D1187=$C$4,"5917","6917"))</f>
        <v/>
      </c>
      <c r="K1187" s="18" t="n"/>
      <c r="L1187" s="18" t="n"/>
      <c r="M1187" s="16" t="n"/>
      <c r="N1187" s="18">
        <f>IF(OR($E1187="",G1187=""),"",G1187-N(K1187)-N(L1187))</f>
        <v/>
      </c>
      <c r="O1187" s="19">
        <f>IF(N1187="","",N1187*H1187)</f>
        <v/>
      </c>
      <c r="P1187" s="19">
        <f>IF($E1187="","",N(K1187)*H1187)</f>
        <v/>
      </c>
      <c r="Q1187" s="17" t="n"/>
      <c r="R1187" s="17">
        <f>IF(N1187="","",IF(N1187&lt;0,"CONFERIR",IF(N1187=0,"ACERTADO",IF(M1187="","EM CONSIGNAÇÃO",IF(TODAY()&gt;M1187,"ACERTO VENCIDO","EM CONSIGNAÇÃO")))))</f>
        <v/>
      </c>
      <c r="S1187" s="17" t="n"/>
    </row>
    <row r="1188">
      <c r="A1188" s="16" t="n"/>
      <c r="B1188" s="17" t="n"/>
      <c r="C1188" s="17" t="n"/>
      <c r="D1188" s="17" t="n"/>
      <c r="E1188" s="17" t="n"/>
      <c r="F1188" s="17">
        <f>IF($E1188="","",IFERROR(INDEX(Produtos!$B$6:$B$305,MATCH($E1188,Produtos!$A$6:$A$305,0)),"Código não cadastrado"))</f>
        <v/>
      </c>
      <c r="G1188" s="18" t="n"/>
      <c r="H1188" s="19">
        <f>IF($E1188="","",IFERROR(INDEX(Produtos!$C$6:$C$305,MATCH($E1188,Produtos!$A$6:$A$305,0)),0))</f>
        <v/>
      </c>
      <c r="I1188" s="17" t="n"/>
      <c r="J1188" s="17">
        <f>IF(OR($E1188="",D1188=""),"",IF(D1188=$C$4,"5917","6917"))</f>
        <v/>
      </c>
      <c r="K1188" s="18" t="n"/>
      <c r="L1188" s="18" t="n"/>
      <c r="M1188" s="16" t="n"/>
      <c r="N1188" s="18">
        <f>IF(OR($E1188="",G1188=""),"",G1188-N(K1188)-N(L1188))</f>
        <v/>
      </c>
      <c r="O1188" s="19">
        <f>IF(N1188="","",N1188*H1188)</f>
        <v/>
      </c>
      <c r="P1188" s="19">
        <f>IF($E1188="","",N(K1188)*H1188)</f>
        <v/>
      </c>
      <c r="Q1188" s="17" t="n"/>
      <c r="R1188" s="17">
        <f>IF(N1188="","",IF(N1188&lt;0,"CONFERIR",IF(N1188=0,"ACERTADO",IF(M1188="","EM CONSIGNAÇÃO",IF(TODAY()&gt;M1188,"ACERTO VENCIDO","EM CONSIGNAÇÃO")))))</f>
        <v/>
      </c>
      <c r="S1188" s="17" t="n"/>
    </row>
    <row r="1189">
      <c r="A1189" s="16" t="n"/>
      <c r="B1189" s="17" t="n"/>
      <c r="C1189" s="17" t="n"/>
      <c r="D1189" s="17" t="n"/>
      <c r="E1189" s="17" t="n"/>
      <c r="F1189" s="17">
        <f>IF($E1189="","",IFERROR(INDEX(Produtos!$B$6:$B$305,MATCH($E1189,Produtos!$A$6:$A$305,0)),"Código não cadastrado"))</f>
        <v/>
      </c>
      <c r="G1189" s="18" t="n"/>
      <c r="H1189" s="19">
        <f>IF($E1189="","",IFERROR(INDEX(Produtos!$C$6:$C$305,MATCH($E1189,Produtos!$A$6:$A$305,0)),0))</f>
        <v/>
      </c>
      <c r="I1189" s="17" t="n"/>
      <c r="J1189" s="17">
        <f>IF(OR($E1189="",D1189=""),"",IF(D1189=$C$4,"5917","6917"))</f>
        <v/>
      </c>
      <c r="K1189" s="18" t="n"/>
      <c r="L1189" s="18" t="n"/>
      <c r="M1189" s="16" t="n"/>
      <c r="N1189" s="18">
        <f>IF(OR($E1189="",G1189=""),"",G1189-N(K1189)-N(L1189))</f>
        <v/>
      </c>
      <c r="O1189" s="19">
        <f>IF(N1189="","",N1189*H1189)</f>
        <v/>
      </c>
      <c r="P1189" s="19">
        <f>IF($E1189="","",N(K1189)*H1189)</f>
        <v/>
      </c>
      <c r="Q1189" s="17" t="n"/>
      <c r="R1189" s="17">
        <f>IF(N1189="","",IF(N1189&lt;0,"CONFERIR",IF(N1189=0,"ACERTADO",IF(M1189="","EM CONSIGNAÇÃO",IF(TODAY()&gt;M1189,"ACERTO VENCIDO","EM CONSIGNAÇÃO")))))</f>
        <v/>
      </c>
      <c r="S1189" s="17" t="n"/>
    </row>
    <row r="1190">
      <c r="A1190" s="16" t="n"/>
      <c r="B1190" s="17" t="n"/>
      <c r="C1190" s="17" t="n"/>
      <c r="D1190" s="17" t="n"/>
      <c r="E1190" s="17" t="n"/>
      <c r="F1190" s="17">
        <f>IF($E1190="","",IFERROR(INDEX(Produtos!$B$6:$B$305,MATCH($E1190,Produtos!$A$6:$A$305,0)),"Código não cadastrado"))</f>
        <v/>
      </c>
      <c r="G1190" s="18" t="n"/>
      <c r="H1190" s="19">
        <f>IF($E1190="","",IFERROR(INDEX(Produtos!$C$6:$C$305,MATCH($E1190,Produtos!$A$6:$A$305,0)),0))</f>
        <v/>
      </c>
      <c r="I1190" s="17" t="n"/>
      <c r="J1190" s="17">
        <f>IF(OR($E1190="",D1190=""),"",IF(D1190=$C$4,"5917","6917"))</f>
        <v/>
      </c>
      <c r="K1190" s="18" t="n"/>
      <c r="L1190" s="18" t="n"/>
      <c r="M1190" s="16" t="n"/>
      <c r="N1190" s="18">
        <f>IF(OR($E1190="",G1190=""),"",G1190-N(K1190)-N(L1190))</f>
        <v/>
      </c>
      <c r="O1190" s="19">
        <f>IF(N1190="","",N1190*H1190)</f>
        <v/>
      </c>
      <c r="P1190" s="19">
        <f>IF($E1190="","",N(K1190)*H1190)</f>
        <v/>
      </c>
      <c r="Q1190" s="17" t="n"/>
      <c r="R1190" s="17">
        <f>IF(N1190="","",IF(N1190&lt;0,"CONFERIR",IF(N1190=0,"ACERTADO",IF(M1190="","EM CONSIGNAÇÃO",IF(TODAY()&gt;M1190,"ACERTO VENCIDO","EM CONSIGNAÇÃO")))))</f>
        <v/>
      </c>
      <c r="S1190" s="17" t="n"/>
    </row>
    <row r="1191">
      <c r="A1191" s="16" t="n"/>
      <c r="B1191" s="17" t="n"/>
      <c r="C1191" s="17" t="n"/>
      <c r="D1191" s="17" t="n"/>
      <c r="E1191" s="17" t="n"/>
      <c r="F1191" s="17">
        <f>IF($E1191="","",IFERROR(INDEX(Produtos!$B$6:$B$305,MATCH($E1191,Produtos!$A$6:$A$305,0)),"Código não cadastrado"))</f>
        <v/>
      </c>
      <c r="G1191" s="18" t="n"/>
      <c r="H1191" s="19">
        <f>IF($E1191="","",IFERROR(INDEX(Produtos!$C$6:$C$305,MATCH($E1191,Produtos!$A$6:$A$305,0)),0))</f>
        <v/>
      </c>
      <c r="I1191" s="17" t="n"/>
      <c r="J1191" s="17">
        <f>IF(OR($E1191="",D1191=""),"",IF(D1191=$C$4,"5917","6917"))</f>
        <v/>
      </c>
      <c r="K1191" s="18" t="n"/>
      <c r="L1191" s="18" t="n"/>
      <c r="M1191" s="16" t="n"/>
      <c r="N1191" s="18">
        <f>IF(OR($E1191="",G1191=""),"",G1191-N(K1191)-N(L1191))</f>
        <v/>
      </c>
      <c r="O1191" s="19">
        <f>IF(N1191="","",N1191*H1191)</f>
        <v/>
      </c>
      <c r="P1191" s="19">
        <f>IF($E1191="","",N(K1191)*H1191)</f>
        <v/>
      </c>
      <c r="Q1191" s="17" t="n"/>
      <c r="R1191" s="17">
        <f>IF(N1191="","",IF(N1191&lt;0,"CONFERIR",IF(N1191=0,"ACERTADO",IF(M1191="","EM CONSIGNAÇÃO",IF(TODAY()&gt;M1191,"ACERTO VENCIDO","EM CONSIGNAÇÃO")))))</f>
        <v/>
      </c>
      <c r="S1191" s="17" t="n"/>
    </row>
    <row r="1192">
      <c r="A1192" s="16" t="n"/>
      <c r="B1192" s="17" t="n"/>
      <c r="C1192" s="17" t="n"/>
      <c r="D1192" s="17" t="n"/>
      <c r="E1192" s="17" t="n"/>
      <c r="F1192" s="17">
        <f>IF($E1192="","",IFERROR(INDEX(Produtos!$B$6:$B$305,MATCH($E1192,Produtos!$A$6:$A$305,0)),"Código não cadastrado"))</f>
        <v/>
      </c>
      <c r="G1192" s="18" t="n"/>
      <c r="H1192" s="19">
        <f>IF($E1192="","",IFERROR(INDEX(Produtos!$C$6:$C$305,MATCH($E1192,Produtos!$A$6:$A$305,0)),0))</f>
        <v/>
      </c>
      <c r="I1192" s="17" t="n"/>
      <c r="J1192" s="17">
        <f>IF(OR($E1192="",D1192=""),"",IF(D1192=$C$4,"5917","6917"))</f>
        <v/>
      </c>
      <c r="K1192" s="18" t="n"/>
      <c r="L1192" s="18" t="n"/>
      <c r="M1192" s="16" t="n"/>
      <c r="N1192" s="18">
        <f>IF(OR($E1192="",G1192=""),"",G1192-N(K1192)-N(L1192))</f>
        <v/>
      </c>
      <c r="O1192" s="19">
        <f>IF(N1192="","",N1192*H1192)</f>
        <v/>
      </c>
      <c r="P1192" s="19">
        <f>IF($E1192="","",N(K1192)*H1192)</f>
        <v/>
      </c>
      <c r="Q1192" s="17" t="n"/>
      <c r="R1192" s="17">
        <f>IF(N1192="","",IF(N1192&lt;0,"CONFERIR",IF(N1192=0,"ACERTADO",IF(M1192="","EM CONSIGNAÇÃO",IF(TODAY()&gt;M1192,"ACERTO VENCIDO","EM CONSIGNAÇÃO")))))</f>
        <v/>
      </c>
      <c r="S1192" s="17" t="n"/>
    </row>
    <row r="1193">
      <c r="A1193" s="16" t="n"/>
      <c r="B1193" s="17" t="n"/>
      <c r="C1193" s="17" t="n"/>
      <c r="D1193" s="17" t="n"/>
      <c r="E1193" s="17" t="n"/>
      <c r="F1193" s="17">
        <f>IF($E1193="","",IFERROR(INDEX(Produtos!$B$6:$B$305,MATCH($E1193,Produtos!$A$6:$A$305,0)),"Código não cadastrado"))</f>
        <v/>
      </c>
      <c r="G1193" s="18" t="n"/>
      <c r="H1193" s="19">
        <f>IF($E1193="","",IFERROR(INDEX(Produtos!$C$6:$C$305,MATCH($E1193,Produtos!$A$6:$A$305,0)),0))</f>
        <v/>
      </c>
      <c r="I1193" s="17" t="n"/>
      <c r="J1193" s="17">
        <f>IF(OR($E1193="",D1193=""),"",IF(D1193=$C$4,"5917","6917"))</f>
        <v/>
      </c>
      <c r="K1193" s="18" t="n"/>
      <c r="L1193" s="18" t="n"/>
      <c r="M1193" s="16" t="n"/>
      <c r="N1193" s="18">
        <f>IF(OR($E1193="",G1193=""),"",G1193-N(K1193)-N(L1193))</f>
        <v/>
      </c>
      <c r="O1193" s="19">
        <f>IF(N1193="","",N1193*H1193)</f>
        <v/>
      </c>
      <c r="P1193" s="19">
        <f>IF($E1193="","",N(K1193)*H1193)</f>
        <v/>
      </c>
      <c r="Q1193" s="17" t="n"/>
      <c r="R1193" s="17">
        <f>IF(N1193="","",IF(N1193&lt;0,"CONFERIR",IF(N1193=0,"ACERTADO",IF(M1193="","EM CONSIGNAÇÃO",IF(TODAY()&gt;M1193,"ACERTO VENCIDO","EM CONSIGNAÇÃO")))))</f>
        <v/>
      </c>
      <c r="S1193" s="17" t="n"/>
    </row>
    <row r="1194">
      <c r="A1194" s="16" t="n"/>
      <c r="B1194" s="17" t="n"/>
      <c r="C1194" s="17" t="n"/>
      <c r="D1194" s="17" t="n"/>
      <c r="E1194" s="17" t="n"/>
      <c r="F1194" s="17">
        <f>IF($E1194="","",IFERROR(INDEX(Produtos!$B$6:$B$305,MATCH($E1194,Produtos!$A$6:$A$305,0)),"Código não cadastrado"))</f>
        <v/>
      </c>
      <c r="G1194" s="18" t="n"/>
      <c r="H1194" s="19">
        <f>IF($E1194="","",IFERROR(INDEX(Produtos!$C$6:$C$305,MATCH($E1194,Produtos!$A$6:$A$305,0)),0))</f>
        <v/>
      </c>
      <c r="I1194" s="17" t="n"/>
      <c r="J1194" s="17">
        <f>IF(OR($E1194="",D1194=""),"",IF(D1194=$C$4,"5917","6917"))</f>
        <v/>
      </c>
      <c r="K1194" s="18" t="n"/>
      <c r="L1194" s="18" t="n"/>
      <c r="M1194" s="16" t="n"/>
      <c r="N1194" s="18">
        <f>IF(OR($E1194="",G1194=""),"",G1194-N(K1194)-N(L1194))</f>
        <v/>
      </c>
      <c r="O1194" s="19">
        <f>IF(N1194="","",N1194*H1194)</f>
        <v/>
      </c>
      <c r="P1194" s="19">
        <f>IF($E1194="","",N(K1194)*H1194)</f>
        <v/>
      </c>
      <c r="Q1194" s="17" t="n"/>
      <c r="R1194" s="17">
        <f>IF(N1194="","",IF(N1194&lt;0,"CONFERIR",IF(N1194=0,"ACERTADO",IF(M1194="","EM CONSIGNAÇÃO",IF(TODAY()&gt;M1194,"ACERTO VENCIDO","EM CONSIGNAÇÃO")))))</f>
        <v/>
      </c>
      <c r="S1194" s="17" t="n"/>
    </row>
    <row r="1195">
      <c r="A1195" s="16" t="n"/>
      <c r="B1195" s="17" t="n"/>
      <c r="C1195" s="17" t="n"/>
      <c r="D1195" s="17" t="n"/>
      <c r="E1195" s="17" t="n"/>
      <c r="F1195" s="17">
        <f>IF($E1195="","",IFERROR(INDEX(Produtos!$B$6:$B$305,MATCH($E1195,Produtos!$A$6:$A$305,0)),"Código não cadastrado"))</f>
        <v/>
      </c>
      <c r="G1195" s="18" t="n"/>
      <c r="H1195" s="19">
        <f>IF($E1195="","",IFERROR(INDEX(Produtos!$C$6:$C$305,MATCH($E1195,Produtos!$A$6:$A$305,0)),0))</f>
        <v/>
      </c>
      <c r="I1195" s="17" t="n"/>
      <c r="J1195" s="17">
        <f>IF(OR($E1195="",D1195=""),"",IF(D1195=$C$4,"5917","6917"))</f>
        <v/>
      </c>
      <c r="K1195" s="18" t="n"/>
      <c r="L1195" s="18" t="n"/>
      <c r="M1195" s="16" t="n"/>
      <c r="N1195" s="18">
        <f>IF(OR($E1195="",G1195=""),"",G1195-N(K1195)-N(L1195))</f>
        <v/>
      </c>
      <c r="O1195" s="19">
        <f>IF(N1195="","",N1195*H1195)</f>
        <v/>
      </c>
      <c r="P1195" s="19">
        <f>IF($E1195="","",N(K1195)*H1195)</f>
        <v/>
      </c>
      <c r="Q1195" s="17" t="n"/>
      <c r="R1195" s="17">
        <f>IF(N1195="","",IF(N1195&lt;0,"CONFERIR",IF(N1195=0,"ACERTADO",IF(M1195="","EM CONSIGNAÇÃO",IF(TODAY()&gt;M1195,"ACERTO VENCIDO","EM CONSIGNAÇÃO")))))</f>
        <v/>
      </c>
      <c r="S1195" s="17" t="n"/>
    </row>
    <row r="1196">
      <c r="A1196" s="16" t="n"/>
      <c r="B1196" s="17" t="n"/>
      <c r="C1196" s="17" t="n"/>
      <c r="D1196" s="17" t="n"/>
      <c r="E1196" s="17" t="n"/>
      <c r="F1196" s="17">
        <f>IF($E1196="","",IFERROR(INDEX(Produtos!$B$6:$B$305,MATCH($E1196,Produtos!$A$6:$A$305,0)),"Código não cadastrado"))</f>
        <v/>
      </c>
      <c r="G1196" s="18" t="n"/>
      <c r="H1196" s="19">
        <f>IF($E1196="","",IFERROR(INDEX(Produtos!$C$6:$C$305,MATCH($E1196,Produtos!$A$6:$A$305,0)),0))</f>
        <v/>
      </c>
      <c r="I1196" s="17" t="n"/>
      <c r="J1196" s="17">
        <f>IF(OR($E1196="",D1196=""),"",IF(D1196=$C$4,"5917","6917"))</f>
        <v/>
      </c>
      <c r="K1196" s="18" t="n"/>
      <c r="L1196" s="18" t="n"/>
      <c r="M1196" s="16" t="n"/>
      <c r="N1196" s="18">
        <f>IF(OR($E1196="",G1196=""),"",G1196-N(K1196)-N(L1196))</f>
        <v/>
      </c>
      <c r="O1196" s="19">
        <f>IF(N1196="","",N1196*H1196)</f>
        <v/>
      </c>
      <c r="P1196" s="19">
        <f>IF($E1196="","",N(K1196)*H1196)</f>
        <v/>
      </c>
      <c r="Q1196" s="17" t="n"/>
      <c r="R1196" s="17">
        <f>IF(N1196="","",IF(N1196&lt;0,"CONFERIR",IF(N1196=0,"ACERTADO",IF(M1196="","EM CONSIGNAÇÃO",IF(TODAY()&gt;M1196,"ACERTO VENCIDO","EM CONSIGNAÇÃO")))))</f>
        <v/>
      </c>
      <c r="S1196" s="17" t="n"/>
    </row>
    <row r="1197">
      <c r="A1197" s="16" t="n"/>
      <c r="B1197" s="17" t="n"/>
      <c r="C1197" s="17" t="n"/>
      <c r="D1197" s="17" t="n"/>
      <c r="E1197" s="17" t="n"/>
      <c r="F1197" s="17">
        <f>IF($E1197="","",IFERROR(INDEX(Produtos!$B$6:$B$305,MATCH($E1197,Produtos!$A$6:$A$305,0)),"Código não cadastrado"))</f>
        <v/>
      </c>
      <c r="G1197" s="18" t="n"/>
      <c r="H1197" s="19">
        <f>IF($E1197="","",IFERROR(INDEX(Produtos!$C$6:$C$305,MATCH($E1197,Produtos!$A$6:$A$305,0)),0))</f>
        <v/>
      </c>
      <c r="I1197" s="17" t="n"/>
      <c r="J1197" s="17">
        <f>IF(OR($E1197="",D1197=""),"",IF(D1197=$C$4,"5917","6917"))</f>
        <v/>
      </c>
      <c r="K1197" s="18" t="n"/>
      <c r="L1197" s="18" t="n"/>
      <c r="M1197" s="16" t="n"/>
      <c r="N1197" s="18">
        <f>IF(OR($E1197="",G1197=""),"",G1197-N(K1197)-N(L1197))</f>
        <v/>
      </c>
      <c r="O1197" s="19">
        <f>IF(N1197="","",N1197*H1197)</f>
        <v/>
      </c>
      <c r="P1197" s="19">
        <f>IF($E1197="","",N(K1197)*H1197)</f>
        <v/>
      </c>
      <c r="Q1197" s="17" t="n"/>
      <c r="R1197" s="17">
        <f>IF(N1197="","",IF(N1197&lt;0,"CONFERIR",IF(N1197=0,"ACERTADO",IF(M1197="","EM CONSIGNAÇÃO",IF(TODAY()&gt;M1197,"ACERTO VENCIDO","EM CONSIGNAÇÃO")))))</f>
        <v/>
      </c>
      <c r="S1197" s="17" t="n"/>
    </row>
    <row r="1198">
      <c r="A1198" s="16" t="n"/>
      <c r="B1198" s="17" t="n"/>
      <c r="C1198" s="17" t="n"/>
      <c r="D1198" s="17" t="n"/>
      <c r="E1198" s="17" t="n"/>
      <c r="F1198" s="17">
        <f>IF($E1198="","",IFERROR(INDEX(Produtos!$B$6:$B$305,MATCH($E1198,Produtos!$A$6:$A$305,0)),"Código não cadastrado"))</f>
        <v/>
      </c>
      <c r="G1198" s="18" t="n"/>
      <c r="H1198" s="19">
        <f>IF($E1198="","",IFERROR(INDEX(Produtos!$C$6:$C$305,MATCH($E1198,Produtos!$A$6:$A$305,0)),0))</f>
        <v/>
      </c>
      <c r="I1198" s="17" t="n"/>
      <c r="J1198" s="17">
        <f>IF(OR($E1198="",D1198=""),"",IF(D1198=$C$4,"5917","6917"))</f>
        <v/>
      </c>
      <c r="K1198" s="18" t="n"/>
      <c r="L1198" s="18" t="n"/>
      <c r="M1198" s="16" t="n"/>
      <c r="N1198" s="18">
        <f>IF(OR($E1198="",G1198=""),"",G1198-N(K1198)-N(L1198))</f>
        <v/>
      </c>
      <c r="O1198" s="19">
        <f>IF(N1198="","",N1198*H1198)</f>
        <v/>
      </c>
      <c r="P1198" s="19">
        <f>IF($E1198="","",N(K1198)*H1198)</f>
        <v/>
      </c>
      <c r="Q1198" s="17" t="n"/>
      <c r="R1198" s="17">
        <f>IF(N1198="","",IF(N1198&lt;0,"CONFERIR",IF(N1198=0,"ACERTADO",IF(M1198="","EM CONSIGNAÇÃO",IF(TODAY()&gt;M1198,"ACERTO VENCIDO","EM CONSIGNAÇÃO")))))</f>
        <v/>
      </c>
      <c r="S1198" s="17" t="n"/>
    </row>
    <row r="1199">
      <c r="A1199" s="16" t="n"/>
      <c r="B1199" s="17" t="n"/>
      <c r="C1199" s="17" t="n"/>
      <c r="D1199" s="17" t="n"/>
      <c r="E1199" s="17" t="n"/>
      <c r="F1199" s="17">
        <f>IF($E1199="","",IFERROR(INDEX(Produtos!$B$6:$B$305,MATCH($E1199,Produtos!$A$6:$A$305,0)),"Código não cadastrado"))</f>
        <v/>
      </c>
      <c r="G1199" s="18" t="n"/>
      <c r="H1199" s="19">
        <f>IF($E1199="","",IFERROR(INDEX(Produtos!$C$6:$C$305,MATCH($E1199,Produtos!$A$6:$A$305,0)),0))</f>
        <v/>
      </c>
      <c r="I1199" s="17" t="n"/>
      <c r="J1199" s="17">
        <f>IF(OR($E1199="",D1199=""),"",IF(D1199=$C$4,"5917","6917"))</f>
        <v/>
      </c>
      <c r="K1199" s="18" t="n"/>
      <c r="L1199" s="18" t="n"/>
      <c r="M1199" s="16" t="n"/>
      <c r="N1199" s="18">
        <f>IF(OR($E1199="",G1199=""),"",G1199-N(K1199)-N(L1199))</f>
        <v/>
      </c>
      <c r="O1199" s="19">
        <f>IF(N1199="","",N1199*H1199)</f>
        <v/>
      </c>
      <c r="P1199" s="19">
        <f>IF($E1199="","",N(K1199)*H1199)</f>
        <v/>
      </c>
      <c r="Q1199" s="17" t="n"/>
      <c r="R1199" s="17">
        <f>IF(N1199="","",IF(N1199&lt;0,"CONFERIR",IF(N1199=0,"ACERTADO",IF(M1199="","EM CONSIGNAÇÃO",IF(TODAY()&gt;M1199,"ACERTO VENCIDO","EM CONSIGNAÇÃO")))))</f>
        <v/>
      </c>
      <c r="S1199" s="17" t="n"/>
    </row>
    <row r="1200">
      <c r="A1200" s="16" t="n"/>
      <c r="B1200" s="17" t="n"/>
      <c r="C1200" s="17" t="n"/>
      <c r="D1200" s="17" t="n"/>
      <c r="E1200" s="17" t="n"/>
      <c r="F1200" s="17">
        <f>IF($E1200="","",IFERROR(INDEX(Produtos!$B$6:$B$305,MATCH($E1200,Produtos!$A$6:$A$305,0)),"Código não cadastrado"))</f>
        <v/>
      </c>
      <c r="G1200" s="18" t="n"/>
      <c r="H1200" s="19">
        <f>IF($E1200="","",IFERROR(INDEX(Produtos!$C$6:$C$305,MATCH($E1200,Produtos!$A$6:$A$305,0)),0))</f>
        <v/>
      </c>
      <c r="I1200" s="17" t="n"/>
      <c r="J1200" s="17">
        <f>IF(OR($E1200="",D1200=""),"",IF(D1200=$C$4,"5917","6917"))</f>
        <v/>
      </c>
      <c r="K1200" s="18" t="n"/>
      <c r="L1200" s="18" t="n"/>
      <c r="M1200" s="16" t="n"/>
      <c r="N1200" s="18">
        <f>IF(OR($E1200="",G1200=""),"",G1200-N(K1200)-N(L1200))</f>
        <v/>
      </c>
      <c r="O1200" s="19">
        <f>IF(N1200="","",N1200*H1200)</f>
        <v/>
      </c>
      <c r="P1200" s="19">
        <f>IF($E1200="","",N(K1200)*H1200)</f>
        <v/>
      </c>
      <c r="Q1200" s="17" t="n"/>
      <c r="R1200" s="17">
        <f>IF(N1200="","",IF(N1200&lt;0,"CONFERIR",IF(N1200=0,"ACERTADO",IF(M1200="","EM CONSIGNAÇÃO",IF(TODAY()&gt;M1200,"ACERTO VENCIDO","EM CONSIGNAÇÃO")))))</f>
        <v/>
      </c>
      <c r="S1200" s="17" t="n"/>
    </row>
    <row r="1201">
      <c r="A1201" s="16" t="n"/>
      <c r="B1201" s="17" t="n"/>
      <c r="C1201" s="17" t="n"/>
      <c r="D1201" s="17" t="n"/>
      <c r="E1201" s="17" t="n"/>
      <c r="F1201" s="17">
        <f>IF($E1201="","",IFERROR(INDEX(Produtos!$B$6:$B$305,MATCH($E1201,Produtos!$A$6:$A$305,0)),"Código não cadastrado"))</f>
        <v/>
      </c>
      <c r="G1201" s="18" t="n"/>
      <c r="H1201" s="19">
        <f>IF($E1201="","",IFERROR(INDEX(Produtos!$C$6:$C$305,MATCH($E1201,Produtos!$A$6:$A$305,0)),0))</f>
        <v/>
      </c>
      <c r="I1201" s="17" t="n"/>
      <c r="J1201" s="17">
        <f>IF(OR($E1201="",D1201=""),"",IF(D1201=$C$4,"5917","6917"))</f>
        <v/>
      </c>
      <c r="K1201" s="18" t="n"/>
      <c r="L1201" s="18" t="n"/>
      <c r="M1201" s="16" t="n"/>
      <c r="N1201" s="18">
        <f>IF(OR($E1201="",G1201=""),"",G1201-N(K1201)-N(L1201))</f>
        <v/>
      </c>
      <c r="O1201" s="19">
        <f>IF(N1201="","",N1201*H1201)</f>
        <v/>
      </c>
      <c r="P1201" s="19">
        <f>IF($E1201="","",N(K1201)*H1201)</f>
        <v/>
      </c>
      <c r="Q1201" s="17" t="n"/>
      <c r="R1201" s="17">
        <f>IF(N1201="","",IF(N1201&lt;0,"CONFERIR",IF(N1201=0,"ACERTADO",IF(M1201="","EM CONSIGNAÇÃO",IF(TODAY()&gt;M1201,"ACERTO VENCIDO","EM CONSIGNAÇÃO")))))</f>
        <v/>
      </c>
      <c r="S1201" s="17" t="n"/>
    </row>
    <row r="1202">
      <c r="A1202" s="16" t="n"/>
      <c r="B1202" s="17" t="n"/>
      <c r="C1202" s="17" t="n"/>
      <c r="D1202" s="17" t="n"/>
      <c r="E1202" s="17" t="n"/>
      <c r="F1202" s="17">
        <f>IF($E1202="","",IFERROR(INDEX(Produtos!$B$6:$B$305,MATCH($E1202,Produtos!$A$6:$A$305,0)),"Código não cadastrado"))</f>
        <v/>
      </c>
      <c r="G1202" s="18" t="n"/>
      <c r="H1202" s="19">
        <f>IF($E1202="","",IFERROR(INDEX(Produtos!$C$6:$C$305,MATCH($E1202,Produtos!$A$6:$A$305,0)),0))</f>
        <v/>
      </c>
      <c r="I1202" s="17" t="n"/>
      <c r="J1202" s="17">
        <f>IF(OR($E1202="",D1202=""),"",IF(D1202=$C$4,"5917","6917"))</f>
        <v/>
      </c>
      <c r="K1202" s="18" t="n"/>
      <c r="L1202" s="18" t="n"/>
      <c r="M1202" s="16" t="n"/>
      <c r="N1202" s="18">
        <f>IF(OR($E1202="",G1202=""),"",G1202-N(K1202)-N(L1202))</f>
        <v/>
      </c>
      <c r="O1202" s="19">
        <f>IF(N1202="","",N1202*H1202)</f>
        <v/>
      </c>
      <c r="P1202" s="19">
        <f>IF($E1202="","",N(K1202)*H1202)</f>
        <v/>
      </c>
      <c r="Q1202" s="17" t="n"/>
      <c r="R1202" s="17">
        <f>IF(N1202="","",IF(N1202&lt;0,"CONFERIR",IF(N1202=0,"ACERTADO",IF(M1202="","EM CONSIGNAÇÃO",IF(TODAY()&gt;M1202,"ACERTO VENCIDO","EM CONSIGNAÇÃO")))))</f>
        <v/>
      </c>
      <c r="S1202" s="17" t="n"/>
    </row>
    <row r="1203">
      <c r="A1203" s="16" t="n"/>
      <c r="B1203" s="17" t="n"/>
      <c r="C1203" s="17" t="n"/>
      <c r="D1203" s="17" t="n"/>
      <c r="E1203" s="17" t="n"/>
      <c r="F1203" s="17">
        <f>IF($E1203="","",IFERROR(INDEX(Produtos!$B$6:$B$305,MATCH($E1203,Produtos!$A$6:$A$305,0)),"Código não cadastrado"))</f>
        <v/>
      </c>
      <c r="G1203" s="18" t="n"/>
      <c r="H1203" s="19">
        <f>IF($E1203="","",IFERROR(INDEX(Produtos!$C$6:$C$305,MATCH($E1203,Produtos!$A$6:$A$305,0)),0))</f>
        <v/>
      </c>
      <c r="I1203" s="17" t="n"/>
      <c r="J1203" s="17">
        <f>IF(OR($E1203="",D1203=""),"",IF(D1203=$C$4,"5917","6917"))</f>
        <v/>
      </c>
      <c r="K1203" s="18" t="n"/>
      <c r="L1203" s="18" t="n"/>
      <c r="M1203" s="16" t="n"/>
      <c r="N1203" s="18">
        <f>IF(OR($E1203="",G1203=""),"",G1203-N(K1203)-N(L1203))</f>
        <v/>
      </c>
      <c r="O1203" s="19">
        <f>IF(N1203="","",N1203*H1203)</f>
        <v/>
      </c>
      <c r="P1203" s="19">
        <f>IF($E1203="","",N(K1203)*H1203)</f>
        <v/>
      </c>
      <c r="Q1203" s="17" t="n"/>
      <c r="R1203" s="17">
        <f>IF(N1203="","",IF(N1203&lt;0,"CONFERIR",IF(N1203=0,"ACERTADO",IF(M1203="","EM CONSIGNAÇÃO",IF(TODAY()&gt;M1203,"ACERTO VENCIDO","EM CONSIGNAÇÃO")))))</f>
        <v/>
      </c>
      <c r="S1203" s="17" t="n"/>
    </row>
    <row r="1204">
      <c r="A1204" s="16" t="n"/>
      <c r="B1204" s="17" t="n"/>
      <c r="C1204" s="17" t="n"/>
      <c r="D1204" s="17" t="n"/>
      <c r="E1204" s="17" t="n"/>
      <c r="F1204" s="17">
        <f>IF($E1204="","",IFERROR(INDEX(Produtos!$B$6:$B$305,MATCH($E1204,Produtos!$A$6:$A$305,0)),"Código não cadastrado"))</f>
        <v/>
      </c>
      <c r="G1204" s="18" t="n"/>
      <c r="H1204" s="19">
        <f>IF($E1204="","",IFERROR(INDEX(Produtos!$C$6:$C$305,MATCH($E1204,Produtos!$A$6:$A$305,0)),0))</f>
        <v/>
      </c>
      <c r="I1204" s="17" t="n"/>
      <c r="J1204" s="17">
        <f>IF(OR($E1204="",D1204=""),"",IF(D1204=$C$4,"5917","6917"))</f>
        <v/>
      </c>
      <c r="K1204" s="18" t="n"/>
      <c r="L1204" s="18" t="n"/>
      <c r="M1204" s="16" t="n"/>
      <c r="N1204" s="18">
        <f>IF(OR($E1204="",G1204=""),"",G1204-N(K1204)-N(L1204))</f>
        <v/>
      </c>
      <c r="O1204" s="19">
        <f>IF(N1204="","",N1204*H1204)</f>
        <v/>
      </c>
      <c r="P1204" s="19">
        <f>IF($E1204="","",N(K1204)*H1204)</f>
        <v/>
      </c>
      <c r="Q1204" s="17" t="n"/>
      <c r="R1204" s="17">
        <f>IF(N1204="","",IF(N1204&lt;0,"CONFERIR",IF(N1204=0,"ACERTADO",IF(M1204="","EM CONSIGNAÇÃO",IF(TODAY()&gt;M1204,"ACERTO VENCIDO","EM CONSIGNAÇÃO")))))</f>
        <v/>
      </c>
      <c r="S1204" s="17" t="n"/>
    </row>
    <row r="1205">
      <c r="A1205" s="16" t="n"/>
      <c r="B1205" s="17" t="n"/>
      <c r="C1205" s="17" t="n"/>
      <c r="D1205" s="17" t="n"/>
      <c r="E1205" s="17" t="n"/>
      <c r="F1205" s="17">
        <f>IF($E1205="","",IFERROR(INDEX(Produtos!$B$6:$B$305,MATCH($E1205,Produtos!$A$6:$A$305,0)),"Código não cadastrado"))</f>
        <v/>
      </c>
      <c r="G1205" s="18" t="n"/>
      <c r="H1205" s="19">
        <f>IF($E1205="","",IFERROR(INDEX(Produtos!$C$6:$C$305,MATCH($E1205,Produtos!$A$6:$A$305,0)),0))</f>
        <v/>
      </c>
      <c r="I1205" s="17" t="n"/>
      <c r="J1205" s="17">
        <f>IF(OR($E1205="",D1205=""),"",IF(D1205=$C$4,"5917","6917"))</f>
        <v/>
      </c>
      <c r="K1205" s="18" t="n"/>
      <c r="L1205" s="18" t="n"/>
      <c r="M1205" s="16" t="n"/>
      <c r="N1205" s="18">
        <f>IF(OR($E1205="",G1205=""),"",G1205-N(K1205)-N(L1205))</f>
        <v/>
      </c>
      <c r="O1205" s="19">
        <f>IF(N1205="","",N1205*H1205)</f>
        <v/>
      </c>
      <c r="P1205" s="19">
        <f>IF($E1205="","",N(K1205)*H1205)</f>
        <v/>
      </c>
      <c r="Q1205" s="17" t="n"/>
      <c r="R1205" s="17">
        <f>IF(N1205="","",IF(N1205&lt;0,"CONFERIR",IF(N1205=0,"ACERTADO",IF(M1205="","EM CONSIGNAÇÃO",IF(TODAY()&gt;M1205,"ACERTO VENCIDO","EM CONSIGNAÇÃO")))))</f>
        <v/>
      </c>
      <c r="S1205" s="17" t="n"/>
    </row>
    <row r="1206">
      <c r="A1206" s="16" t="n"/>
      <c r="B1206" s="17" t="n"/>
      <c r="C1206" s="17" t="n"/>
      <c r="D1206" s="17" t="n"/>
      <c r="E1206" s="17" t="n"/>
      <c r="F1206" s="17">
        <f>IF($E1206="","",IFERROR(INDEX(Produtos!$B$6:$B$305,MATCH($E1206,Produtos!$A$6:$A$305,0)),"Código não cadastrado"))</f>
        <v/>
      </c>
      <c r="G1206" s="18" t="n"/>
      <c r="H1206" s="19">
        <f>IF($E1206="","",IFERROR(INDEX(Produtos!$C$6:$C$305,MATCH($E1206,Produtos!$A$6:$A$305,0)),0))</f>
        <v/>
      </c>
      <c r="I1206" s="17" t="n"/>
      <c r="J1206" s="17">
        <f>IF(OR($E1206="",D1206=""),"",IF(D1206=$C$4,"5917","6917"))</f>
        <v/>
      </c>
      <c r="K1206" s="18" t="n"/>
      <c r="L1206" s="18" t="n"/>
      <c r="M1206" s="16" t="n"/>
      <c r="N1206" s="18">
        <f>IF(OR($E1206="",G1206=""),"",G1206-N(K1206)-N(L1206))</f>
        <v/>
      </c>
      <c r="O1206" s="19">
        <f>IF(N1206="","",N1206*H1206)</f>
        <v/>
      </c>
      <c r="P1206" s="19">
        <f>IF($E1206="","",N(K1206)*H1206)</f>
        <v/>
      </c>
      <c r="Q1206" s="17" t="n"/>
      <c r="R1206" s="17">
        <f>IF(N1206="","",IF(N1206&lt;0,"CONFERIR",IF(N1206=0,"ACERTADO",IF(M1206="","EM CONSIGNAÇÃO",IF(TODAY()&gt;M1206,"ACERTO VENCIDO","EM CONSIGNAÇÃO")))))</f>
        <v/>
      </c>
      <c r="S1206" s="17" t="n"/>
    </row>
    <row r="1207">
      <c r="A1207" s="16" t="n"/>
      <c r="B1207" s="17" t="n"/>
      <c r="C1207" s="17" t="n"/>
      <c r="D1207" s="17" t="n"/>
      <c r="E1207" s="17" t="n"/>
      <c r="F1207" s="17">
        <f>IF($E1207="","",IFERROR(INDEX(Produtos!$B$6:$B$305,MATCH($E1207,Produtos!$A$6:$A$305,0)),"Código não cadastrado"))</f>
        <v/>
      </c>
      <c r="G1207" s="18" t="n"/>
      <c r="H1207" s="19">
        <f>IF($E1207="","",IFERROR(INDEX(Produtos!$C$6:$C$305,MATCH($E1207,Produtos!$A$6:$A$305,0)),0))</f>
        <v/>
      </c>
      <c r="I1207" s="17" t="n"/>
      <c r="J1207" s="17">
        <f>IF(OR($E1207="",D1207=""),"",IF(D1207=$C$4,"5917","6917"))</f>
        <v/>
      </c>
      <c r="K1207" s="18" t="n"/>
      <c r="L1207" s="18" t="n"/>
      <c r="M1207" s="16" t="n"/>
      <c r="N1207" s="18">
        <f>IF(OR($E1207="",G1207=""),"",G1207-N(K1207)-N(L1207))</f>
        <v/>
      </c>
      <c r="O1207" s="19">
        <f>IF(N1207="","",N1207*H1207)</f>
        <v/>
      </c>
      <c r="P1207" s="19">
        <f>IF($E1207="","",N(K1207)*H1207)</f>
        <v/>
      </c>
      <c r="Q1207" s="17" t="n"/>
      <c r="R1207" s="17">
        <f>IF(N1207="","",IF(N1207&lt;0,"CONFERIR",IF(N1207=0,"ACERTADO",IF(M1207="","EM CONSIGNAÇÃO",IF(TODAY()&gt;M1207,"ACERTO VENCIDO","EM CONSIGNAÇÃO")))))</f>
        <v/>
      </c>
      <c r="S1207" s="17" t="n"/>
    </row>
    <row r="1208">
      <c r="A1208" s="16" t="n"/>
      <c r="B1208" s="17" t="n"/>
      <c r="C1208" s="17" t="n"/>
      <c r="D1208" s="17" t="n"/>
      <c r="E1208" s="17" t="n"/>
      <c r="F1208" s="17">
        <f>IF($E1208="","",IFERROR(INDEX(Produtos!$B$6:$B$305,MATCH($E1208,Produtos!$A$6:$A$305,0)),"Código não cadastrado"))</f>
        <v/>
      </c>
      <c r="G1208" s="18" t="n"/>
      <c r="H1208" s="19">
        <f>IF($E1208="","",IFERROR(INDEX(Produtos!$C$6:$C$305,MATCH($E1208,Produtos!$A$6:$A$305,0)),0))</f>
        <v/>
      </c>
      <c r="I1208" s="17" t="n"/>
      <c r="J1208" s="17">
        <f>IF(OR($E1208="",D1208=""),"",IF(D1208=$C$4,"5917","6917"))</f>
        <v/>
      </c>
      <c r="K1208" s="18" t="n"/>
      <c r="L1208" s="18" t="n"/>
      <c r="M1208" s="16" t="n"/>
      <c r="N1208" s="18">
        <f>IF(OR($E1208="",G1208=""),"",G1208-N(K1208)-N(L1208))</f>
        <v/>
      </c>
      <c r="O1208" s="19">
        <f>IF(N1208="","",N1208*H1208)</f>
        <v/>
      </c>
      <c r="P1208" s="19">
        <f>IF($E1208="","",N(K1208)*H1208)</f>
        <v/>
      </c>
      <c r="Q1208" s="17" t="n"/>
      <c r="R1208" s="17">
        <f>IF(N1208="","",IF(N1208&lt;0,"CONFERIR",IF(N1208=0,"ACERTADO",IF(M1208="","EM CONSIGNAÇÃO",IF(TODAY()&gt;M1208,"ACERTO VENCIDO","EM CONSIGNAÇÃO")))))</f>
        <v/>
      </c>
      <c r="S1208" s="17" t="n"/>
    </row>
    <row r="1209">
      <c r="A1209" s="16" t="n"/>
      <c r="B1209" s="17" t="n"/>
      <c r="C1209" s="17" t="n"/>
      <c r="D1209" s="17" t="n"/>
      <c r="E1209" s="17" t="n"/>
      <c r="F1209" s="17">
        <f>IF($E1209="","",IFERROR(INDEX(Produtos!$B$6:$B$305,MATCH($E1209,Produtos!$A$6:$A$305,0)),"Código não cadastrado"))</f>
        <v/>
      </c>
      <c r="G1209" s="18" t="n"/>
      <c r="H1209" s="19">
        <f>IF($E1209="","",IFERROR(INDEX(Produtos!$C$6:$C$305,MATCH($E1209,Produtos!$A$6:$A$305,0)),0))</f>
        <v/>
      </c>
      <c r="I1209" s="17" t="n"/>
      <c r="J1209" s="17">
        <f>IF(OR($E1209="",D1209=""),"",IF(D1209=$C$4,"5917","6917"))</f>
        <v/>
      </c>
      <c r="K1209" s="18" t="n"/>
      <c r="L1209" s="18" t="n"/>
      <c r="M1209" s="16" t="n"/>
      <c r="N1209" s="18">
        <f>IF(OR($E1209="",G1209=""),"",G1209-N(K1209)-N(L1209))</f>
        <v/>
      </c>
      <c r="O1209" s="19">
        <f>IF(N1209="","",N1209*H1209)</f>
        <v/>
      </c>
      <c r="P1209" s="19">
        <f>IF($E1209="","",N(K1209)*H1209)</f>
        <v/>
      </c>
      <c r="Q1209" s="17" t="n"/>
      <c r="R1209" s="17">
        <f>IF(N1209="","",IF(N1209&lt;0,"CONFERIR",IF(N1209=0,"ACERTADO",IF(M1209="","EM CONSIGNAÇÃO",IF(TODAY()&gt;M1209,"ACERTO VENCIDO","EM CONSIGNAÇÃO")))))</f>
        <v/>
      </c>
      <c r="S1209" s="17" t="n"/>
    </row>
    <row r="1210">
      <c r="A1210" s="16" t="n"/>
      <c r="B1210" s="17" t="n"/>
      <c r="C1210" s="17" t="n"/>
      <c r="D1210" s="17" t="n"/>
      <c r="E1210" s="17" t="n"/>
      <c r="F1210" s="17">
        <f>IF($E1210="","",IFERROR(INDEX(Produtos!$B$6:$B$305,MATCH($E1210,Produtos!$A$6:$A$305,0)),"Código não cadastrado"))</f>
        <v/>
      </c>
      <c r="G1210" s="18" t="n"/>
      <c r="H1210" s="19">
        <f>IF($E1210="","",IFERROR(INDEX(Produtos!$C$6:$C$305,MATCH($E1210,Produtos!$A$6:$A$305,0)),0))</f>
        <v/>
      </c>
      <c r="I1210" s="17" t="n"/>
      <c r="J1210" s="17">
        <f>IF(OR($E1210="",D1210=""),"",IF(D1210=$C$4,"5917","6917"))</f>
        <v/>
      </c>
      <c r="K1210" s="18" t="n"/>
      <c r="L1210" s="18" t="n"/>
      <c r="M1210" s="16" t="n"/>
      <c r="N1210" s="18">
        <f>IF(OR($E1210="",G1210=""),"",G1210-N(K1210)-N(L1210))</f>
        <v/>
      </c>
      <c r="O1210" s="19">
        <f>IF(N1210="","",N1210*H1210)</f>
        <v/>
      </c>
      <c r="P1210" s="19">
        <f>IF($E1210="","",N(K1210)*H1210)</f>
        <v/>
      </c>
      <c r="Q1210" s="17" t="n"/>
      <c r="R1210" s="17">
        <f>IF(N1210="","",IF(N1210&lt;0,"CONFERIR",IF(N1210=0,"ACERTADO",IF(M1210="","EM CONSIGNAÇÃO",IF(TODAY()&gt;M1210,"ACERTO VENCIDO","EM CONSIGNAÇÃO")))))</f>
        <v/>
      </c>
      <c r="S1210" s="17" t="n"/>
    </row>
    <row r="1211">
      <c r="A1211" s="16" t="n"/>
      <c r="B1211" s="17" t="n"/>
      <c r="C1211" s="17" t="n"/>
      <c r="D1211" s="17" t="n"/>
      <c r="E1211" s="17" t="n"/>
      <c r="F1211" s="17">
        <f>IF($E1211="","",IFERROR(INDEX(Produtos!$B$6:$B$305,MATCH($E1211,Produtos!$A$6:$A$305,0)),"Código não cadastrado"))</f>
        <v/>
      </c>
      <c r="G1211" s="18" t="n"/>
      <c r="H1211" s="19">
        <f>IF($E1211="","",IFERROR(INDEX(Produtos!$C$6:$C$305,MATCH($E1211,Produtos!$A$6:$A$305,0)),0))</f>
        <v/>
      </c>
      <c r="I1211" s="17" t="n"/>
      <c r="J1211" s="17">
        <f>IF(OR($E1211="",D1211=""),"",IF(D1211=$C$4,"5917","6917"))</f>
        <v/>
      </c>
      <c r="K1211" s="18" t="n"/>
      <c r="L1211" s="18" t="n"/>
      <c r="M1211" s="16" t="n"/>
      <c r="N1211" s="18">
        <f>IF(OR($E1211="",G1211=""),"",G1211-N(K1211)-N(L1211))</f>
        <v/>
      </c>
      <c r="O1211" s="19">
        <f>IF(N1211="","",N1211*H1211)</f>
        <v/>
      </c>
      <c r="P1211" s="19">
        <f>IF($E1211="","",N(K1211)*H1211)</f>
        <v/>
      </c>
      <c r="Q1211" s="17" t="n"/>
      <c r="R1211" s="17">
        <f>IF(N1211="","",IF(N1211&lt;0,"CONFERIR",IF(N1211=0,"ACERTADO",IF(M1211="","EM CONSIGNAÇÃO",IF(TODAY()&gt;M1211,"ACERTO VENCIDO","EM CONSIGNAÇÃO")))))</f>
        <v/>
      </c>
      <c r="S1211" s="17" t="n"/>
    </row>
    <row r="1212">
      <c r="A1212" s="16" t="n"/>
      <c r="B1212" s="17" t="n"/>
      <c r="C1212" s="17" t="n"/>
      <c r="D1212" s="17" t="n"/>
      <c r="E1212" s="17" t="n"/>
      <c r="F1212" s="17">
        <f>IF($E1212="","",IFERROR(INDEX(Produtos!$B$6:$B$305,MATCH($E1212,Produtos!$A$6:$A$305,0)),"Código não cadastrado"))</f>
        <v/>
      </c>
      <c r="G1212" s="18" t="n"/>
      <c r="H1212" s="19">
        <f>IF($E1212="","",IFERROR(INDEX(Produtos!$C$6:$C$305,MATCH($E1212,Produtos!$A$6:$A$305,0)),0))</f>
        <v/>
      </c>
      <c r="I1212" s="17" t="n"/>
      <c r="J1212" s="17">
        <f>IF(OR($E1212="",D1212=""),"",IF(D1212=$C$4,"5917","6917"))</f>
        <v/>
      </c>
      <c r="K1212" s="18" t="n"/>
      <c r="L1212" s="18" t="n"/>
      <c r="M1212" s="16" t="n"/>
      <c r="N1212" s="18">
        <f>IF(OR($E1212="",G1212=""),"",G1212-N(K1212)-N(L1212))</f>
        <v/>
      </c>
      <c r="O1212" s="19">
        <f>IF(N1212="","",N1212*H1212)</f>
        <v/>
      </c>
      <c r="P1212" s="19">
        <f>IF($E1212="","",N(K1212)*H1212)</f>
        <v/>
      </c>
      <c r="Q1212" s="17" t="n"/>
      <c r="R1212" s="17">
        <f>IF(N1212="","",IF(N1212&lt;0,"CONFERIR",IF(N1212=0,"ACERTADO",IF(M1212="","EM CONSIGNAÇÃO",IF(TODAY()&gt;M1212,"ACERTO VENCIDO","EM CONSIGNAÇÃO")))))</f>
        <v/>
      </c>
      <c r="S1212" s="17" t="n"/>
    </row>
    <row r="1213">
      <c r="A1213" s="16" t="n"/>
      <c r="B1213" s="17" t="n"/>
      <c r="C1213" s="17" t="n"/>
      <c r="D1213" s="17" t="n"/>
      <c r="E1213" s="17" t="n"/>
      <c r="F1213" s="17">
        <f>IF($E1213="","",IFERROR(INDEX(Produtos!$B$6:$B$305,MATCH($E1213,Produtos!$A$6:$A$305,0)),"Código não cadastrado"))</f>
        <v/>
      </c>
      <c r="G1213" s="18" t="n"/>
      <c r="H1213" s="19">
        <f>IF($E1213="","",IFERROR(INDEX(Produtos!$C$6:$C$305,MATCH($E1213,Produtos!$A$6:$A$305,0)),0))</f>
        <v/>
      </c>
      <c r="I1213" s="17" t="n"/>
      <c r="J1213" s="17">
        <f>IF(OR($E1213="",D1213=""),"",IF(D1213=$C$4,"5917","6917"))</f>
        <v/>
      </c>
      <c r="K1213" s="18" t="n"/>
      <c r="L1213" s="18" t="n"/>
      <c r="M1213" s="16" t="n"/>
      <c r="N1213" s="18">
        <f>IF(OR($E1213="",G1213=""),"",G1213-N(K1213)-N(L1213))</f>
        <v/>
      </c>
      <c r="O1213" s="19">
        <f>IF(N1213="","",N1213*H1213)</f>
        <v/>
      </c>
      <c r="P1213" s="19">
        <f>IF($E1213="","",N(K1213)*H1213)</f>
        <v/>
      </c>
      <c r="Q1213" s="17" t="n"/>
      <c r="R1213" s="17">
        <f>IF(N1213="","",IF(N1213&lt;0,"CONFERIR",IF(N1213=0,"ACERTADO",IF(M1213="","EM CONSIGNAÇÃO",IF(TODAY()&gt;M1213,"ACERTO VENCIDO","EM CONSIGNAÇÃO")))))</f>
        <v/>
      </c>
      <c r="S1213" s="17" t="n"/>
    </row>
    <row r="1214">
      <c r="A1214" s="16" t="n"/>
      <c r="B1214" s="17" t="n"/>
      <c r="C1214" s="17" t="n"/>
      <c r="D1214" s="17" t="n"/>
      <c r="E1214" s="17" t="n"/>
      <c r="F1214" s="17">
        <f>IF($E1214="","",IFERROR(INDEX(Produtos!$B$6:$B$305,MATCH($E1214,Produtos!$A$6:$A$305,0)),"Código não cadastrado"))</f>
        <v/>
      </c>
      <c r="G1214" s="18" t="n"/>
      <c r="H1214" s="19">
        <f>IF($E1214="","",IFERROR(INDEX(Produtos!$C$6:$C$305,MATCH($E1214,Produtos!$A$6:$A$305,0)),0))</f>
        <v/>
      </c>
      <c r="I1214" s="17" t="n"/>
      <c r="J1214" s="17">
        <f>IF(OR($E1214="",D1214=""),"",IF(D1214=$C$4,"5917","6917"))</f>
        <v/>
      </c>
      <c r="K1214" s="18" t="n"/>
      <c r="L1214" s="18" t="n"/>
      <c r="M1214" s="16" t="n"/>
      <c r="N1214" s="18">
        <f>IF(OR($E1214="",G1214=""),"",G1214-N(K1214)-N(L1214))</f>
        <v/>
      </c>
      <c r="O1214" s="19">
        <f>IF(N1214="","",N1214*H1214)</f>
        <v/>
      </c>
      <c r="P1214" s="19">
        <f>IF($E1214="","",N(K1214)*H1214)</f>
        <v/>
      </c>
      <c r="Q1214" s="17" t="n"/>
      <c r="R1214" s="17">
        <f>IF(N1214="","",IF(N1214&lt;0,"CONFERIR",IF(N1214=0,"ACERTADO",IF(M1214="","EM CONSIGNAÇÃO",IF(TODAY()&gt;M1214,"ACERTO VENCIDO","EM CONSIGNAÇÃO")))))</f>
        <v/>
      </c>
      <c r="S1214" s="17" t="n"/>
    </row>
    <row r="1215">
      <c r="A1215" s="16" t="n"/>
      <c r="B1215" s="17" t="n"/>
      <c r="C1215" s="17" t="n"/>
      <c r="D1215" s="17" t="n"/>
      <c r="E1215" s="17" t="n"/>
      <c r="F1215" s="17">
        <f>IF($E1215="","",IFERROR(INDEX(Produtos!$B$6:$B$305,MATCH($E1215,Produtos!$A$6:$A$305,0)),"Código não cadastrado"))</f>
        <v/>
      </c>
      <c r="G1215" s="18" t="n"/>
      <c r="H1215" s="19">
        <f>IF($E1215="","",IFERROR(INDEX(Produtos!$C$6:$C$305,MATCH($E1215,Produtos!$A$6:$A$305,0)),0))</f>
        <v/>
      </c>
      <c r="I1215" s="17" t="n"/>
      <c r="J1215" s="17">
        <f>IF(OR($E1215="",D1215=""),"",IF(D1215=$C$4,"5917","6917"))</f>
        <v/>
      </c>
      <c r="K1215" s="18" t="n"/>
      <c r="L1215" s="18" t="n"/>
      <c r="M1215" s="16" t="n"/>
      <c r="N1215" s="18">
        <f>IF(OR($E1215="",G1215=""),"",G1215-N(K1215)-N(L1215))</f>
        <v/>
      </c>
      <c r="O1215" s="19">
        <f>IF(N1215="","",N1215*H1215)</f>
        <v/>
      </c>
      <c r="P1215" s="19">
        <f>IF($E1215="","",N(K1215)*H1215)</f>
        <v/>
      </c>
      <c r="Q1215" s="17" t="n"/>
      <c r="R1215" s="17">
        <f>IF(N1215="","",IF(N1215&lt;0,"CONFERIR",IF(N1215=0,"ACERTADO",IF(M1215="","EM CONSIGNAÇÃO",IF(TODAY()&gt;M1215,"ACERTO VENCIDO","EM CONSIGNAÇÃO")))))</f>
        <v/>
      </c>
      <c r="S1215" s="17" t="n"/>
    </row>
    <row r="1216">
      <c r="A1216" s="16" t="n"/>
      <c r="B1216" s="17" t="n"/>
      <c r="C1216" s="17" t="n"/>
      <c r="D1216" s="17" t="n"/>
      <c r="E1216" s="17" t="n"/>
      <c r="F1216" s="17">
        <f>IF($E1216="","",IFERROR(INDEX(Produtos!$B$6:$B$305,MATCH($E1216,Produtos!$A$6:$A$305,0)),"Código não cadastrado"))</f>
        <v/>
      </c>
      <c r="G1216" s="18" t="n"/>
      <c r="H1216" s="19">
        <f>IF($E1216="","",IFERROR(INDEX(Produtos!$C$6:$C$305,MATCH($E1216,Produtos!$A$6:$A$305,0)),0))</f>
        <v/>
      </c>
      <c r="I1216" s="17" t="n"/>
      <c r="J1216" s="17">
        <f>IF(OR($E1216="",D1216=""),"",IF(D1216=$C$4,"5917","6917"))</f>
        <v/>
      </c>
      <c r="K1216" s="18" t="n"/>
      <c r="L1216" s="18" t="n"/>
      <c r="M1216" s="16" t="n"/>
      <c r="N1216" s="18">
        <f>IF(OR($E1216="",G1216=""),"",G1216-N(K1216)-N(L1216))</f>
        <v/>
      </c>
      <c r="O1216" s="19">
        <f>IF(N1216="","",N1216*H1216)</f>
        <v/>
      </c>
      <c r="P1216" s="19">
        <f>IF($E1216="","",N(K1216)*H1216)</f>
        <v/>
      </c>
      <c r="Q1216" s="17" t="n"/>
      <c r="R1216" s="17">
        <f>IF(N1216="","",IF(N1216&lt;0,"CONFERIR",IF(N1216=0,"ACERTADO",IF(M1216="","EM CONSIGNAÇÃO",IF(TODAY()&gt;M1216,"ACERTO VENCIDO","EM CONSIGNAÇÃO")))))</f>
        <v/>
      </c>
      <c r="S1216" s="17" t="n"/>
    </row>
    <row r="1217">
      <c r="A1217" s="16" t="n"/>
      <c r="B1217" s="17" t="n"/>
      <c r="C1217" s="17" t="n"/>
      <c r="D1217" s="17" t="n"/>
      <c r="E1217" s="17" t="n"/>
      <c r="F1217" s="17">
        <f>IF($E1217="","",IFERROR(INDEX(Produtos!$B$6:$B$305,MATCH($E1217,Produtos!$A$6:$A$305,0)),"Código não cadastrado"))</f>
        <v/>
      </c>
      <c r="G1217" s="18" t="n"/>
      <c r="H1217" s="19">
        <f>IF($E1217="","",IFERROR(INDEX(Produtos!$C$6:$C$305,MATCH($E1217,Produtos!$A$6:$A$305,0)),0))</f>
        <v/>
      </c>
      <c r="I1217" s="17" t="n"/>
      <c r="J1217" s="17">
        <f>IF(OR($E1217="",D1217=""),"",IF(D1217=$C$4,"5917","6917"))</f>
        <v/>
      </c>
      <c r="K1217" s="18" t="n"/>
      <c r="L1217" s="18" t="n"/>
      <c r="M1217" s="16" t="n"/>
      <c r="N1217" s="18">
        <f>IF(OR($E1217="",G1217=""),"",G1217-N(K1217)-N(L1217))</f>
        <v/>
      </c>
      <c r="O1217" s="19">
        <f>IF(N1217="","",N1217*H1217)</f>
        <v/>
      </c>
      <c r="P1217" s="19">
        <f>IF($E1217="","",N(K1217)*H1217)</f>
        <v/>
      </c>
      <c r="Q1217" s="17" t="n"/>
      <c r="R1217" s="17">
        <f>IF(N1217="","",IF(N1217&lt;0,"CONFERIR",IF(N1217=0,"ACERTADO",IF(M1217="","EM CONSIGNAÇÃO",IF(TODAY()&gt;M1217,"ACERTO VENCIDO","EM CONSIGNAÇÃO")))))</f>
        <v/>
      </c>
      <c r="S1217" s="17" t="n"/>
    </row>
    <row r="1218">
      <c r="A1218" s="16" t="n"/>
      <c r="B1218" s="17" t="n"/>
      <c r="C1218" s="17" t="n"/>
      <c r="D1218" s="17" t="n"/>
      <c r="E1218" s="17" t="n"/>
      <c r="F1218" s="17">
        <f>IF($E1218="","",IFERROR(INDEX(Produtos!$B$6:$B$305,MATCH($E1218,Produtos!$A$6:$A$305,0)),"Código não cadastrado"))</f>
        <v/>
      </c>
      <c r="G1218" s="18" t="n"/>
      <c r="H1218" s="19">
        <f>IF($E1218="","",IFERROR(INDEX(Produtos!$C$6:$C$305,MATCH($E1218,Produtos!$A$6:$A$305,0)),0))</f>
        <v/>
      </c>
      <c r="I1218" s="17" t="n"/>
      <c r="J1218" s="17">
        <f>IF(OR($E1218="",D1218=""),"",IF(D1218=$C$4,"5917","6917"))</f>
        <v/>
      </c>
      <c r="K1218" s="18" t="n"/>
      <c r="L1218" s="18" t="n"/>
      <c r="M1218" s="16" t="n"/>
      <c r="N1218" s="18">
        <f>IF(OR($E1218="",G1218=""),"",G1218-N(K1218)-N(L1218))</f>
        <v/>
      </c>
      <c r="O1218" s="19">
        <f>IF(N1218="","",N1218*H1218)</f>
        <v/>
      </c>
      <c r="P1218" s="19">
        <f>IF($E1218="","",N(K1218)*H1218)</f>
        <v/>
      </c>
      <c r="Q1218" s="17" t="n"/>
      <c r="R1218" s="17">
        <f>IF(N1218="","",IF(N1218&lt;0,"CONFERIR",IF(N1218=0,"ACERTADO",IF(M1218="","EM CONSIGNAÇÃO",IF(TODAY()&gt;M1218,"ACERTO VENCIDO","EM CONSIGNAÇÃO")))))</f>
        <v/>
      </c>
      <c r="S1218" s="17" t="n"/>
    </row>
    <row r="1219">
      <c r="A1219" s="16" t="n"/>
      <c r="B1219" s="17" t="n"/>
      <c r="C1219" s="17" t="n"/>
      <c r="D1219" s="17" t="n"/>
      <c r="E1219" s="17" t="n"/>
      <c r="F1219" s="17">
        <f>IF($E1219="","",IFERROR(INDEX(Produtos!$B$6:$B$305,MATCH($E1219,Produtos!$A$6:$A$305,0)),"Código não cadastrado"))</f>
        <v/>
      </c>
      <c r="G1219" s="18" t="n"/>
      <c r="H1219" s="19">
        <f>IF($E1219="","",IFERROR(INDEX(Produtos!$C$6:$C$305,MATCH($E1219,Produtos!$A$6:$A$305,0)),0))</f>
        <v/>
      </c>
      <c r="I1219" s="17" t="n"/>
      <c r="J1219" s="17">
        <f>IF(OR($E1219="",D1219=""),"",IF(D1219=$C$4,"5917","6917"))</f>
        <v/>
      </c>
      <c r="K1219" s="18" t="n"/>
      <c r="L1219" s="18" t="n"/>
      <c r="M1219" s="16" t="n"/>
      <c r="N1219" s="18">
        <f>IF(OR($E1219="",G1219=""),"",G1219-N(K1219)-N(L1219))</f>
        <v/>
      </c>
      <c r="O1219" s="19">
        <f>IF(N1219="","",N1219*H1219)</f>
        <v/>
      </c>
      <c r="P1219" s="19">
        <f>IF($E1219="","",N(K1219)*H1219)</f>
        <v/>
      </c>
      <c r="Q1219" s="17" t="n"/>
      <c r="R1219" s="17">
        <f>IF(N1219="","",IF(N1219&lt;0,"CONFERIR",IF(N1219=0,"ACERTADO",IF(M1219="","EM CONSIGNAÇÃO",IF(TODAY()&gt;M1219,"ACERTO VENCIDO","EM CONSIGNAÇÃO")))))</f>
        <v/>
      </c>
      <c r="S1219" s="17" t="n"/>
    </row>
    <row r="1220">
      <c r="A1220" s="16" t="n"/>
      <c r="B1220" s="17" t="n"/>
      <c r="C1220" s="17" t="n"/>
      <c r="D1220" s="17" t="n"/>
      <c r="E1220" s="17" t="n"/>
      <c r="F1220" s="17">
        <f>IF($E1220="","",IFERROR(INDEX(Produtos!$B$6:$B$305,MATCH($E1220,Produtos!$A$6:$A$305,0)),"Código não cadastrado"))</f>
        <v/>
      </c>
      <c r="G1220" s="18" t="n"/>
      <c r="H1220" s="19">
        <f>IF($E1220="","",IFERROR(INDEX(Produtos!$C$6:$C$305,MATCH($E1220,Produtos!$A$6:$A$305,0)),0))</f>
        <v/>
      </c>
      <c r="I1220" s="17" t="n"/>
      <c r="J1220" s="17">
        <f>IF(OR($E1220="",D1220=""),"",IF(D1220=$C$4,"5917","6917"))</f>
        <v/>
      </c>
      <c r="K1220" s="18" t="n"/>
      <c r="L1220" s="18" t="n"/>
      <c r="M1220" s="16" t="n"/>
      <c r="N1220" s="18">
        <f>IF(OR($E1220="",G1220=""),"",G1220-N(K1220)-N(L1220))</f>
        <v/>
      </c>
      <c r="O1220" s="19">
        <f>IF(N1220="","",N1220*H1220)</f>
        <v/>
      </c>
      <c r="P1220" s="19">
        <f>IF($E1220="","",N(K1220)*H1220)</f>
        <v/>
      </c>
      <c r="Q1220" s="17" t="n"/>
      <c r="R1220" s="17">
        <f>IF(N1220="","",IF(N1220&lt;0,"CONFERIR",IF(N1220=0,"ACERTADO",IF(M1220="","EM CONSIGNAÇÃO",IF(TODAY()&gt;M1220,"ACERTO VENCIDO","EM CONSIGNAÇÃO")))))</f>
        <v/>
      </c>
      <c r="S1220" s="17" t="n"/>
    </row>
    <row r="1221">
      <c r="A1221" s="16" t="n"/>
      <c r="B1221" s="17" t="n"/>
      <c r="C1221" s="17" t="n"/>
      <c r="D1221" s="17" t="n"/>
      <c r="E1221" s="17" t="n"/>
      <c r="F1221" s="17">
        <f>IF($E1221="","",IFERROR(INDEX(Produtos!$B$6:$B$305,MATCH($E1221,Produtos!$A$6:$A$305,0)),"Código não cadastrado"))</f>
        <v/>
      </c>
      <c r="G1221" s="18" t="n"/>
      <c r="H1221" s="19">
        <f>IF($E1221="","",IFERROR(INDEX(Produtos!$C$6:$C$305,MATCH($E1221,Produtos!$A$6:$A$305,0)),0))</f>
        <v/>
      </c>
      <c r="I1221" s="17" t="n"/>
      <c r="J1221" s="17">
        <f>IF(OR($E1221="",D1221=""),"",IF(D1221=$C$4,"5917","6917"))</f>
        <v/>
      </c>
      <c r="K1221" s="18" t="n"/>
      <c r="L1221" s="18" t="n"/>
      <c r="M1221" s="16" t="n"/>
      <c r="N1221" s="18">
        <f>IF(OR($E1221="",G1221=""),"",G1221-N(K1221)-N(L1221))</f>
        <v/>
      </c>
      <c r="O1221" s="19">
        <f>IF(N1221="","",N1221*H1221)</f>
        <v/>
      </c>
      <c r="P1221" s="19">
        <f>IF($E1221="","",N(K1221)*H1221)</f>
        <v/>
      </c>
      <c r="Q1221" s="17" t="n"/>
      <c r="R1221" s="17">
        <f>IF(N1221="","",IF(N1221&lt;0,"CONFERIR",IF(N1221=0,"ACERTADO",IF(M1221="","EM CONSIGNAÇÃO",IF(TODAY()&gt;M1221,"ACERTO VENCIDO","EM CONSIGNAÇÃO")))))</f>
        <v/>
      </c>
      <c r="S1221" s="17" t="n"/>
    </row>
    <row r="1222">
      <c r="A1222" s="16" t="n"/>
      <c r="B1222" s="17" t="n"/>
      <c r="C1222" s="17" t="n"/>
      <c r="D1222" s="17" t="n"/>
      <c r="E1222" s="17" t="n"/>
      <c r="F1222" s="17">
        <f>IF($E1222="","",IFERROR(INDEX(Produtos!$B$6:$B$305,MATCH($E1222,Produtos!$A$6:$A$305,0)),"Código não cadastrado"))</f>
        <v/>
      </c>
      <c r="G1222" s="18" t="n"/>
      <c r="H1222" s="19">
        <f>IF($E1222="","",IFERROR(INDEX(Produtos!$C$6:$C$305,MATCH($E1222,Produtos!$A$6:$A$305,0)),0))</f>
        <v/>
      </c>
      <c r="I1222" s="17" t="n"/>
      <c r="J1222" s="17">
        <f>IF(OR($E1222="",D1222=""),"",IF(D1222=$C$4,"5917","6917"))</f>
        <v/>
      </c>
      <c r="K1222" s="18" t="n"/>
      <c r="L1222" s="18" t="n"/>
      <c r="M1222" s="16" t="n"/>
      <c r="N1222" s="18">
        <f>IF(OR($E1222="",G1222=""),"",G1222-N(K1222)-N(L1222))</f>
        <v/>
      </c>
      <c r="O1222" s="19">
        <f>IF(N1222="","",N1222*H1222)</f>
        <v/>
      </c>
      <c r="P1222" s="19">
        <f>IF($E1222="","",N(K1222)*H1222)</f>
        <v/>
      </c>
      <c r="Q1222" s="17" t="n"/>
      <c r="R1222" s="17">
        <f>IF(N1222="","",IF(N1222&lt;0,"CONFERIR",IF(N1222=0,"ACERTADO",IF(M1222="","EM CONSIGNAÇÃO",IF(TODAY()&gt;M1222,"ACERTO VENCIDO","EM CONSIGNAÇÃO")))))</f>
        <v/>
      </c>
      <c r="S1222" s="17" t="n"/>
    </row>
    <row r="1223">
      <c r="A1223" s="16" t="n"/>
      <c r="B1223" s="17" t="n"/>
      <c r="C1223" s="17" t="n"/>
      <c r="D1223" s="17" t="n"/>
      <c r="E1223" s="17" t="n"/>
      <c r="F1223" s="17">
        <f>IF($E1223="","",IFERROR(INDEX(Produtos!$B$6:$B$305,MATCH($E1223,Produtos!$A$6:$A$305,0)),"Código não cadastrado"))</f>
        <v/>
      </c>
      <c r="G1223" s="18" t="n"/>
      <c r="H1223" s="19">
        <f>IF($E1223="","",IFERROR(INDEX(Produtos!$C$6:$C$305,MATCH($E1223,Produtos!$A$6:$A$305,0)),0))</f>
        <v/>
      </c>
      <c r="I1223" s="17" t="n"/>
      <c r="J1223" s="17">
        <f>IF(OR($E1223="",D1223=""),"",IF(D1223=$C$4,"5917","6917"))</f>
        <v/>
      </c>
      <c r="K1223" s="18" t="n"/>
      <c r="L1223" s="18" t="n"/>
      <c r="M1223" s="16" t="n"/>
      <c r="N1223" s="18">
        <f>IF(OR($E1223="",G1223=""),"",G1223-N(K1223)-N(L1223))</f>
        <v/>
      </c>
      <c r="O1223" s="19">
        <f>IF(N1223="","",N1223*H1223)</f>
        <v/>
      </c>
      <c r="P1223" s="19">
        <f>IF($E1223="","",N(K1223)*H1223)</f>
        <v/>
      </c>
      <c r="Q1223" s="17" t="n"/>
      <c r="R1223" s="17">
        <f>IF(N1223="","",IF(N1223&lt;0,"CONFERIR",IF(N1223=0,"ACERTADO",IF(M1223="","EM CONSIGNAÇÃO",IF(TODAY()&gt;M1223,"ACERTO VENCIDO","EM CONSIGNAÇÃO")))))</f>
        <v/>
      </c>
      <c r="S1223" s="17" t="n"/>
    </row>
    <row r="1224">
      <c r="A1224" s="16" t="n"/>
      <c r="B1224" s="17" t="n"/>
      <c r="C1224" s="17" t="n"/>
      <c r="D1224" s="17" t="n"/>
      <c r="E1224" s="17" t="n"/>
      <c r="F1224" s="17">
        <f>IF($E1224="","",IFERROR(INDEX(Produtos!$B$6:$B$305,MATCH($E1224,Produtos!$A$6:$A$305,0)),"Código não cadastrado"))</f>
        <v/>
      </c>
      <c r="G1224" s="18" t="n"/>
      <c r="H1224" s="19">
        <f>IF($E1224="","",IFERROR(INDEX(Produtos!$C$6:$C$305,MATCH($E1224,Produtos!$A$6:$A$305,0)),0))</f>
        <v/>
      </c>
      <c r="I1224" s="17" t="n"/>
      <c r="J1224" s="17">
        <f>IF(OR($E1224="",D1224=""),"",IF(D1224=$C$4,"5917","6917"))</f>
        <v/>
      </c>
      <c r="K1224" s="18" t="n"/>
      <c r="L1224" s="18" t="n"/>
      <c r="M1224" s="16" t="n"/>
      <c r="N1224" s="18">
        <f>IF(OR($E1224="",G1224=""),"",G1224-N(K1224)-N(L1224))</f>
        <v/>
      </c>
      <c r="O1224" s="19">
        <f>IF(N1224="","",N1224*H1224)</f>
        <v/>
      </c>
      <c r="P1224" s="19">
        <f>IF($E1224="","",N(K1224)*H1224)</f>
        <v/>
      </c>
      <c r="Q1224" s="17" t="n"/>
      <c r="R1224" s="17">
        <f>IF(N1224="","",IF(N1224&lt;0,"CONFERIR",IF(N1224=0,"ACERTADO",IF(M1224="","EM CONSIGNAÇÃO",IF(TODAY()&gt;M1224,"ACERTO VENCIDO","EM CONSIGNAÇÃO")))))</f>
        <v/>
      </c>
      <c r="S1224" s="17" t="n"/>
    </row>
    <row r="1225">
      <c r="A1225" s="16" t="n"/>
      <c r="B1225" s="17" t="n"/>
      <c r="C1225" s="17" t="n"/>
      <c r="D1225" s="17" t="n"/>
      <c r="E1225" s="17" t="n"/>
      <c r="F1225" s="17">
        <f>IF($E1225="","",IFERROR(INDEX(Produtos!$B$6:$B$305,MATCH($E1225,Produtos!$A$6:$A$305,0)),"Código não cadastrado"))</f>
        <v/>
      </c>
      <c r="G1225" s="18" t="n"/>
      <c r="H1225" s="19">
        <f>IF($E1225="","",IFERROR(INDEX(Produtos!$C$6:$C$305,MATCH($E1225,Produtos!$A$6:$A$305,0)),0))</f>
        <v/>
      </c>
      <c r="I1225" s="17" t="n"/>
      <c r="J1225" s="17">
        <f>IF(OR($E1225="",D1225=""),"",IF(D1225=$C$4,"5917","6917"))</f>
        <v/>
      </c>
      <c r="K1225" s="18" t="n"/>
      <c r="L1225" s="18" t="n"/>
      <c r="M1225" s="16" t="n"/>
      <c r="N1225" s="18">
        <f>IF(OR($E1225="",G1225=""),"",G1225-N(K1225)-N(L1225))</f>
        <v/>
      </c>
      <c r="O1225" s="19">
        <f>IF(N1225="","",N1225*H1225)</f>
        <v/>
      </c>
      <c r="P1225" s="19">
        <f>IF($E1225="","",N(K1225)*H1225)</f>
        <v/>
      </c>
      <c r="Q1225" s="17" t="n"/>
      <c r="R1225" s="17">
        <f>IF(N1225="","",IF(N1225&lt;0,"CONFERIR",IF(N1225=0,"ACERTADO",IF(M1225="","EM CONSIGNAÇÃO",IF(TODAY()&gt;M1225,"ACERTO VENCIDO","EM CONSIGNAÇÃO")))))</f>
        <v/>
      </c>
      <c r="S1225" s="17" t="n"/>
    </row>
    <row r="1226">
      <c r="A1226" s="16" t="n"/>
      <c r="B1226" s="17" t="n"/>
      <c r="C1226" s="17" t="n"/>
      <c r="D1226" s="17" t="n"/>
      <c r="E1226" s="17" t="n"/>
      <c r="F1226" s="17">
        <f>IF($E1226="","",IFERROR(INDEX(Produtos!$B$6:$B$305,MATCH($E1226,Produtos!$A$6:$A$305,0)),"Código não cadastrado"))</f>
        <v/>
      </c>
      <c r="G1226" s="18" t="n"/>
      <c r="H1226" s="19">
        <f>IF($E1226="","",IFERROR(INDEX(Produtos!$C$6:$C$305,MATCH($E1226,Produtos!$A$6:$A$305,0)),0))</f>
        <v/>
      </c>
      <c r="I1226" s="17" t="n"/>
      <c r="J1226" s="17">
        <f>IF(OR($E1226="",D1226=""),"",IF(D1226=$C$4,"5917","6917"))</f>
        <v/>
      </c>
      <c r="K1226" s="18" t="n"/>
      <c r="L1226" s="18" t="n"/>
      <c r="M1226" s="16" t="n"/>
      <c r="N1226" s="18">
        <f>IF(OR($E1226="",G1226=""),"",G1226-N(K1226)-N(L1226))</f>
        <v/>
      </c>
      <c r="O1226" s="19">
        <f>IF(N1226="","",N1226*H1226)</f>
        <v/>
      </c>
      <c r="P1226" s="19">
        <f>IF($E1226="","",N(K1226)*H1226)</f>
        <v/>
      </c>
      <c r="Q1226" s="17" t="n"/>
      <c r="R1226" s="17">
        <f>IF(N1226="","",IF(N1226&lt;0,"CONFERIR",IF(N1226=0,"ACERTADO",IF(M1226="","EM CONSIGNAÇÃO",IF(TODAY()&gt;M1226,"ACERTO VENCIDO","EM CONSIGNAÇÃO")))))</f>
        <v/>
      </c>
      <c r="S1226" s="17" t="n"/>
    </row>
    <row r="1227">
      <c r="A1227" s="16" t="n"/>
      <c r="B1227" s="17" t="n"/>
      <c r="C1227" s="17" t="n"/>
      <c r="D1227" s="17" t="n"/>
      <c r="E1227" s="17" t="n"/>
      <c r="F1227" s="17">
        <f>IF($E1227="","",IFERROR(INDEX(Produtos!$B$6:$B$305,MATCH($E1227,Produtos!$A$6:$A$305,0)),"Código não cadastrado"))</f>
        <v/>
      </c>
      <c r="G1227" s="18" t="n"/>
      <c r="H1227" s="19">
        <f>IF($E1227="","",IFERROR(INDEX(Produtos!$C$6:$C$305,MATCH($E1227,Produtos!$A$6:$A$305,0)),0))</f>
        <v/>
      </c>
      <c r="I1227" s="17" t="n"/>
      <c r="J1227" s="17">
        <f>IF(OR($E1227="",D1227=""),"",IF(D1227=$C$4,"5917","6917"))</f>
        <v/>
      </c>
      <c r="K1227" s="18" t="n"/>
      <c r="L1227" s="18" t="n"/>
      <c r="M1227" s="16" t="n"/>
      <c r="N1227" s="18">
        <f>IF(OR($E1227="",G1227=""),"",G1227-N(K1227)-N(L1227))</f>
        <v/>
      </c>
      <c r="O1227" s="19">
        <f>IF(N1227="","",N1227*H1227)</f>
        <v/>
      </c>
      <c r="P1227" s="19">
        <f>IF($E1227="","",N(K1227)*H1227)</f>
        <v/>
      </c>
      <c r="Q1227" s="17" t="n"/>
      <c r="R1227" s="17">
        <f>IF(N1227="","",IF(N1227&lt;0,"CONFERIR",IF(N1227=0,"ACERTADO",IF(M1227="","EM CONSIGNAÇÃO",IF(TODAY()&gt;M1227,"ACERTO VENCIDO","EM CONSIGNAÇÃO")))))</f>
        <v/>
      </c>
      <c r="S1227" s="17" t="n"/>
    </row>
    <row r="1228">
      <c r="A1228" s="16" t="n"/>
      <c r="B1228" s="17" t="n"/>
      <c r="C1228" s="17" t="n"/>
      <c r="D1228" s="17" t="n"/>
      <c r="E1228" s="17" t="n"/>
      <c r="F1228" s="17">
        <f>IF($E1228="","",IFERROR(INDEX(Produtos!$B$6:$B$305,MATCH($E1228,Produtos!$A$6:$A$305,0)),"Código não cadastrado"))</f>
        <v/>
      </c>
      <c r="G1228" s="18" t="n"/>
      <c r="H1228" s="19">
        <f>IF($E1228="","",IFERROR(INDEX(Produtos!$C$6:$C$305,MATCH($E1228,Produtos!$A$6:$A$305,0)),0))</f>
        <v/>
      </c>
      <c r="I1228" s="17" t="n"/>
      <c r="J1228" s="17">
        <f>IF(OR($E1228="",D1228=""),"",IF(D1228=$C$4,"5917","6917"))</f>
        <v/>
      </c>
      <c r="K1228" s="18" t="n"/>
      <c r="L1228" s="18" t="n"/>
      <c r="M1228" s="16" t="n"/>
      <c r="N1228" s="18">
        <f>IF(OR($E1228="",G1228=""),"",G1228-N(K1228)-N(L1228))</f>
        <v/>
      </c>
      <c r="O1228" s="19">
        <f>IF(N1228="","",N1228*H1228)</f>
        <v/>
      </c>
      <c r="P1228" s="19">
        <f>IF($E1228="","",N(K1228)*H1228)</f>
        <v/>
      </c>
      <c r="Q1228" s="17" t="n"/>
      <c r="R1228" s="17">
        <f>IF(N1228="","",IF(N1228&lt;0,"CONFERIR",IF(N1228=0,"ACERTADO",IF(M1228="","EM CONSIGNAÇÃO",IF(TODAY()&gt;M1228,"ACERTO VENCIDO","EM CONSIGNAÇÃO")))))</f>
        <v/>
      </c>
      <c r="S1228" s="17" t="n"/>
    </row>
    <row r="1229">
      <c r="A1229" s="16" t="n"/>
      <c r="B1229" s="17" t="n"/>
      <c r="C1229" s="17" t="n"/>
      <c r="D1229" s="17" t="n"/>
      <c r="E1229" s="17" t="n"/>
      <c r="F1229" s="17">
        <f>IF($E1229="","",IFERROR(INDEX(Produtos!$B$6:$B$305,MATCH($E1229,Produtos!$A$6:$A$305,0)),"Código não cadastrado"))</f>
        <v/>
      </c>
      <c r="G1229" s="18" t="n"/>
      <c r="H1229" s="19">
        <f>IF($E1229="","",IFERROR(INDEX(Produtos!$C$6:$C$305,MATCH($E1229,Produtos!$A$6:$A$305,0)),0))</f>
        <v/>
      </c>
      <c r="I1229" s="17" t="n"/>
      <c r="J1229" s="17">
        <f>IF(OR($E1229="",D1229=""),"",IF(D1229=$C$4,"5917","6917"))</f>
        <v/>
      </c>
      <c r="K1229" s="18" t="n"/>
      <c r="L1229" s="18" t="n"/>
      <c r="M1229" s="16" t="n"/>
      <c r="N1229" s="18">
        <f>IF(OR($E1229="",G1229=""),"",G1229-N(K1229)-N(L1229))</f>
        <v/>
      </c>
      <c r="O1229" s="19">
        <f>IF(N1229="","",N1229*H1229)</f>
        <v/>
      </c>
      <c r="P1229" s="19">
        <f>IF($E1229="","",N(K1229)*H1229)</f>
        <v/>
      </c>
      <c r="Q1229" s="17" t="n"/>
      <c r="R1229" s="17">
        <f>IF(N1229="","",IF(N1229&lt;0,"CONFERIR",IF(N1229=0,"ACERTADO",IF(M1229="","EM CONSIGNAÇÃO",IF(TODAY()&gt;M1229,"ACERTO VENCIDO","EM CONSIGNAÇÃO")))))</f>
        <v/>
      </c>
      <c r="S1229" s="17" t="n"/>
    </row>
    <row r="1230">
      <c r="A1230" s="16" t="n"/>
      <c r="B1230" s="17" t="n"/>
      <c r="C1230" s="17" t="n"/>
      <c r="D1230" s="17" t="n"/>
      <c r="E1230" s="17" t="n"/>
      <c r="F1230" s="17">
        <f>IF($E1230="","",IFERROR(INDEX(Produtos!$B$6:$B$305,MATCH($E1230,Produtos!$A$6:$A$305,0)),"Código não cadastrado"))</f>
        <v/>
      </c>
      <c r="G1230" s="18" t="n"/>
      <c r="H1230" s="19">
        <f>IF($E1230="","",IFERROR(INDEX(Produtos!$C$6:$C$305,MATCH($E1230,Produtos!$A$6:$A$305,0)),0))</f>
        <v/>
      </c>
      <c r="I1230" s="17" t="n"/>
      <c r="J1230" s="17">
        <f>IF(OR($E1230="",D1230=""),"",IF(D1230=$C$4,"5917","6917"))</f>
        <v/>
      </c>
      <c r="K1230" s="18" t="n"/>
      <c r="L1230" s="18" t="n"/>
      <c r="M1230" s="16" t="n"/>
      <c r="N1230" s="18">
        <f>IF(OR($E1230="",G1230=""),"",G1230-N(K1230)-N(L1230))</f>
        <v/>
      </c>
      <c r="O1230" s="19">
        <f>IF(N1230="","",N1230*H1230)</f>
        <v/>
      </c>
      <c r="P1230" s="19">
        <f>IF($E1230="","",N(K1230)*H1230)</f>
        <v/>
      </c>
      <c r="Q1230" s="17" t="n"/>
      <c r="R1230" s="17">
        <f>IF(N1230="","",IF(N1230&lt;0,"CONFERIR",IF(N1230=0,"ACERTADO",IF(M1230="","EM CONSIGNAÇÃO",IF(TODAY()&gt;M1230,"ACERTO VENCIDO","EM CONSIGNAÇÃO")))))</f>
        <v/>
      </c>
      <c r="S1230" s="17" t="n"/>
    </row>
    <row r="1231">
      <c r="A1231" s="16" t="n"/>
      <c r="B1231" s="17" t="n"/>
      <c r="C1231" s="17" t="n"/>
      <c r="D1231" s="17" t="n"/>
      <c r="E1231" s="17" t="n"/>
      <c r="F1231" s="17">
        <f>IF($E1231="","",IFERROR(INDEX(Produtos!$B$6:$B$305,MATCH($E1231,Produtos!$A$6:$A$305,0)),"Código não cadastrado"))</f>
        <v/>
      </c>
      <c r="G1231" s="18" t="n"/>
      <c r="H1231" s="19">
        <f>IF($E1231="","",IFERROR(INDEX(Produtos!$C$6:$C$305,MATCH($E1231,Produtos!$A$6:$A$305,0)),0))</f>
        <v/>
      </c>
      <c r="I1231" s="17" t="n"/>
      <c r="J1231" s="17">
        <f>IF(OR($E1231="",D1231=""),"",IF(D1231=$C$4,"5917","6917"))</f>
        <v/>
      </c>
      <c r="K1231" s="18" t="n"/>
      <c r="L1231" s="18" t="n"/>
      <c r="M1231" s="16" t="n"/>
      <c r="N1231" s="18">
        <f>IF(OR($E1231="",G1231=""),"",G1231-N(K1231)-N(L1231))</f>
        <v/>
      </c>
      <c r="O1231" s="19">
        <f>IF(N1231="","",N1231*H1231)</f>
        <v/>
      </c>
      <c r="P1231" s="19">
        <f>IF($E1231="","",N(K1231)*H1231)</f>
        <v/>
      </c>
      <c r="Q1231" s="17" t="n"/>
      <c r="R1231" s="17">
        <f>IF(N1231="","",IF(N1231&lt;0,"CONFERIR",IF(N1231=0,"ACERTADO",IF(M1231="","EM CONSIGNAÇÃO",IF(TODAY()&gt;M1231,"ACERTO VENCIDO","EM CONSIGNAÇÃO")))))</f>
        <v/>
      </c>
      <c r="S1231" s="17" t="n"/>
    </row>
    <row r="1232">
      <c r="A1232" s="16" t="n"/>
      <c r="B1232" s="17" t="n"/>
      <c r="C1232" s="17" t="n"/>
      <c r="D1232" s="17" t="n"/>
      <c r="E1232" s="17" t="n"/>
      <c r="F1232" s="17">
        <f>IF($E1232="","",IFERROR(INDEX(Produtos!$B$6:$B$305,MATCH($E1232,Produtos!$A$6:$A$305,0)),"Código não cadastrado"))</f>
        <v/>
      </c>
      <c r="G1232" s="18" t="n"/>
      <c r="H1232" s="19">
        <f>IF($E1232="","",IFERROR(INDEX(Produtos!$C$6:$C$305,MATCH($E1232,Produtos!$A$6:$A$305,0)),0))</f>
        <v/>
      </c>
      <c r="I1232" s="17" t="n"/>
      <c r="J1232" s="17">
        <f>IF(OR($E1232="",D1232=""),"",IF(D1232=$C$4,"5917","6917"))</f>
        <v/>
      </c>
      <c r="K1232" s="18" t="n"/>
      <c r="L1232" s="18" t="n"/>
      <c r="M1232" s="16" t="n"/>
      <c r="N1232" s="18">
        <f>IF(OR($E1232="",G1232=""),"",G1232-N(K1232)-N(L1232))</f>
        <v/>
      </c>
      <c r="O1232" s="19">
        <f>IF(N1232="","",N1232*H1232)</f>
        <v/>
      </c>
      <c r="P1232" s="19">
        <f>IF($E1232="","",N(K1232)*H1232)</f>
        <v/>
      </c>
      <c r="Q1232" s="17" t="n"/>
      <c r="R1232" s="17">
        <f>IF(N1232="","",IF(N1232&lt;0,"CONFERIR",IF(N1232=0,"ACERTADO",IF(M1232="","EM CONSIGNAÇÃO",IF(TODAY()&gt;M1232,"ACERTO VENCIDO","EM CONSIGNAÇÃO")))))</f>
        <v/>
      </c>
      <c r="S1232" s="17" t="n"/>
    </row>
    <row r="1233">
      <c r="A1233" s="16" t="n"/>
      <c r="B1233" s="17" t="n"/>
      <c r="C1233" s="17" t="n"/>
      <c r="D1233" s="17" t="n"/>
      <c r="E1233" s="17" t="n"/>
      <c r="F1233" s="17">
        <f>IF($E1233="","",IFERROR(INDEX(Produtos!$B$6:$B$305,MATCH($E1233,Produtos!$A$6:$A$305,0)),"Código não cadastrado"))</f>
        <v/>
      </c>
      <c r="G1233" s="18" t="n"/>
      <c r="H1233" s="19">
        <f>IF($E1233="","",IFERROR(INDEX(Produtos!$C$6:$C$305,MATCH($E1233,Produtos!$A$6:$A$305,0)),0))</f>
        <v/>
      </c>
      <c r="I1233" s="17" t="n"/>
      <c r="J1233" s="17">
        <f>IF(OR($E1233="",D1233=""),"",IF(D1233=$C$4,"5917","6917"))</f>
        <v/>
      </c>
      <c r="K1233" s="18" t="n"/>
      <c r="L1233" s="18" t="n"/>
      <c r="M1233" s="16" t="n"/>
      <c r="N1233" s="18">
        <f>IF(OR($E1233="",G1233=""),"",G1233-N(K1233)-N(L1233))</f>
        <v/>
      </c>
      <c r="O1233" s="19">
        <f>IF(N1233="","",N1233*H1233)</f>
        <v/>
      </c>
      <c r="P1233" s="19">
        <f>IF($E1233="","",N(K1233)*H1233)</f>
        <v/>
      </c>
      <c r="Q1233" s="17" t="n"/>
      <c r="R1233" s="17">
        <f>IF(N1233="","",IF(N1233&lt;0,"CONFERIR",IF(N1233=0,"ACERTADO",IF(M1233="","EM CONSIGNAÇÃO",IF(TODAY()&gt;M1233,"ACERTO VENCIDO","EM CONSIGNAÇÃO")))))</f>
        <v/>
      </c>
      <c r="S1233" s="17" t="n"/>
    </row>
    <row r="1234">
      <c r="A1234" s="16" t="n"/>
      <c r="B1234" s="17" t="n"/>
      <c r="C1234" s="17" t="n"/>
      <c r="D1234" s="17" t="n"/>
      <c r="E1234" s="17" t="n"/>
      <c r="F1234" s="17">
        <f>IF($E1234="","",IFERROR(INDEX(Produtos!$B$6:$B$305,MATCH($E1234,Produtos!$A$6:$A$305,0)),"Código não cadastrado"))</f>
        <v/>
      </c>
      <c r="G1234" s="18" t="n"/>
      <c r="H1234" s="19">
        <f>IF($E1234="","",IFERROR(INDEX(Produtos!$C$6:$C$305,MATCH($E1234,Produtos!$A$6:$A$305,0)),0))</f>
        <v/>
      </c>
      <c r="I1234" s="17" t="n"/>
      <c r="J1234" s="17">
        <f>IF(OR($E1234="",D1234=""),"",IF(D1234=$C$4,"5917","6917"))</f>
        <v/>
      </c>
      <c r="K1234" s="18" t="n"/>
      <c r="L1234" s="18" t="n"/>
      <c r="M1234" s="16" t="n"/>
      <c r="N1234" s="18">
        <f>IF(OR($E1234="",G1234=""),"",G1234-N(K1234)-N(L1234))</f>
        <v/>
      </c>
      <c r="O1234" s="19">
        <f>IF(N1234="","",N1234*H1234)</f>
        <v/>
      </c>
      <c r="P1234" s="19">
        <f>IF($E1234="","",N(K1234)*H1234)</f>
        <v/>
      </c>
      <c r="Q1234" s="17" t="n"/>
      <c r="R1234" s="17">
        <f>IF(N1234="","",IF(N1234&lt;0,"CONFERIR",IF(N1234=0,"ACERTADO",IF(M1234="","EM CONSIGNAÇÃO",IF(TODAY()&gt;M1234,"ACERTO VENCIDO","EM CONSIGNAÇÃO")))))</f>
        <v/>
      </c>
      <c r="S1234" s="17" t="n"/>
    </row>
    <row r="1235">
      <c r="A1235" s="16" t="n"/>
      <c r="B1235" s="17" t="n"/>
      <c r="C1235" s="17" t="n"/>
      <c r="D1235" s="17" t="n"/>
      <c r="E1235" s="17" t="n"/>
      <c r="F1235" s="17">
        <f>IF($E1235="","",IFERROR(INDEX(Produtos!$B$6:$B$305,MATCH($E1235,Produtos!$A$6:$A$305,0)),"Código não cadastrado"))</f>
        <v/>
      </c>
      <c r="G1235" s="18" t="n"/>
      <c r="H1235" s="19">
        <f>IF($E1235="","",IFERROR(INDEX(Produtos!$C$6:$C$305,MATCH($E1235,Produtos!$A$6:$A$305,0)),0))</f>
        <v/>
      </c>
      <c r="I1235" s="17" t="n"/>
      <c r="J1235" s="17">
        <f>IF(OR($E1235="",D1235=""),"",IF(D1235=$C$4,"5917","6917"))</f>
        <v/>
      </c>
      <c r="K1235" s="18" t="n"/>
      <c r="L1235" s="18" t="n"/>
      <c r="M1235" s="16" t="n"/>
      <c r="N1235" s="18">
        <f>IF(OR($E1235="",G1235=""),"",G1235-N(K1235)-N(L1235))</f>
        <v/>
      </c>
      <c r="O1235" s="19">
        <f>IF(N1235="","",N1235*H1235)</f>
        <v/>
      </c>
      <c r="P1235" s="19">
        <f>IF($E1235="","",N(K1235)*H1235)</f>
        <v/>
      </c>
      <c r="Q1235" s="17" t="n"/>
      <c r="R1235" s="17">
        <f>IF(N1235="","",IF(N1235&lt;0,"CONFERIR",IF(N1235=0,"ACERTADO",IF(M1235="","EM CONSIGNAÇÃO",IF(TODAY()&gt;M1235,"ACERTO VENCIDO","EM CONSIGNAÇÃO")))))</f>
        <v/>
      </c>
      <c r="S1235" s="17" t="n"/>
    </row>
    <row r="1236">
      <c r="A1236" s="16" t="n"/>
      <c r="B1236" s="17" t="n"/>
      <c r="C1236" s="17" t="n"/>
      <c r="D1236" s="17" t="n"/>
      <c r="E1236" s="17" t="n"/>
      <c r="F1236" s="17">
        <f>IF($E1236="","",IFERROR(INDEX(Produtos!$B$6:$B$305,MATCH($E1236,Produtos!$A$6:$A$305,0)),"Código não cadastrado"))</f>
        <v/>
      </c>
      <c r="G1236" s="18" t="n"/>
      <c r="H1236" s="19">
        <f>IF($E1236="","",IFERROR(INDEX(Produtos!$C$6:$C$305,MATCH($E1236,Produtos!$A$6:$A$305,0)),0))</f>
        <v/>
      </c>
      <c r="I1236" s="17" t="n"/>
      <c r="J1236" s="17">
        <f>IF(OR($E1236="",D1236=""),"",IF(D1236=$C$4,"5917","6917"))</f>
        <v/>
      </c>
      <c r="K1236" s="18" t="n"/>
      <c r="L1236" s="18" t="n"/>
      <c r="M1236" s="16" t="n"/>
      <c r="N1236" s="18">
        <f>IF(OR($E1236="",G1236=""),"",G1236-N(K1236)-N(L1236))</f>
        <v/>
      </c>
      <c r="O1236" s="19">
        <f>IF(N1236="","",N1236*H1236)</f>
        <v/>
      </c>
      <c r="P1236" s="19">
        <f>IF($E1236="","",N(K1236)*H1236)</f>
        <v/>
      </c>
      <c r="Q1236" s="17" t="n"/>
      <c r="R1236" s="17">
        <f>IF(N1236="","",IF(N1236&lt;0,"CONFERIR",IF(N1236=0,"ACERTADO",IF(M1236="","EM CONSIGNAÇÃO",IF(TODAY()&gt;M1236,"ACERTO VENCIDO","EM CONSIGNAÇÃO")))))</f>
        <v/>
      </c>
      <c r="S1236" s="17" t="n"/>
    </row>
    <row r="1237">
      <c r="A1237" s="16" t="n"/>
      <c r="B1237" s="17" t="n"/>
      <c r="C1237" s="17" t="n"/>
      <c r="D1237" s="17" t="n"/>
      <c r="E1237" s="17" t="n"/>
      <c r="F1237" s="17">
        <f>IF($E1237="","",IFERROR(INDEX(Produtos!$B$6:$B$305,MATCH($E1237,Produtos!$A$6:$A$305,0)),"Código não cadastrado"))</f>
        <v/>
      </c>
      <c r="G1237" s="18" t="n"/>
      <c r="H1237" s="19">
        <f>IF($E1237="","",IFERROR(INDEX(Produtos!$C$6:$C$305,MATCH($E1237,Produtos!$A$6:$A$305,0)),0))</f>
        <v/>
      </c>
      <c r="I1237" s="17" t="n"/>
      <c r="J1237" s="17">
        <f>IF(OR($E1237="",D1237=""),"",IF(D1237=$C$4,"5917","6917"))</f>
        <v/>
      </c>
      <c r="K1237" s="18" t="n"/>
      <c r="L1237" s="18" t="n"/>
      <c r="M1237" s="16" t="n"/>
      <c r="N1237" s="18">
        <f>IF(OR($E1237="",G1237=""),"",G1237-N(K1237)-N(L1237))</f>
        <v/>
      </c>
      <c r="O1237" s="19">
        <f>IF(N1237="","",N1237*H1237)</f>
        <v/>
      </c>
      <c r="P1237" s="19">
        <f>IF($E1237="","",N(K1237)*H1237)</f>
        <v/>
      </c>
      <c r="Q1237" s="17" t="n"/>
      <c r="R1237" s="17">
        <f>IF(N1237="","",IF(N1237&lt;0,"CONFERIR",IF(N1237=0,"ACERTADO",IF(M1237="","EM CONSIGNAÇÃO",IF(TODAY()&gt;M1237,"ACERTO VENCIDO","EM CONSIGNAÇÃO")))))</f>
        <v/>
      </c>
      <c r="S1237" s="17" t="n"/>
    </row>
    <row r="1238">
      <c r="A1238" s="16" t="n"/>
      <c r="B1238" s="17" t="n"/>
      <c r="C1238" s="17" t="n"/>
      <c r="D1238" s="17" t="n"/>
      <c r="E1238" s="17" t="n"/>
      <c r="F1238" s="17">
        <f>IF($E1238="","",IFERROR(INDEX(Produtos!$B$6:$B$305,MATCH($E1238,Produtos!$A$6:$A$305,0)),"Código não cadastrado"))</f>
        <v/>
      </c>
      <c r="G1238" s="18" t="n"/>
      <c r="H1238" s="19">
        <f>IF($E1238="","",IFERROR(INDEX(Produtos!$C$6:$C$305,MATCH($E1238,Produtos!$A$6:$A$305,0)),0))</f>
        <v/>
      </c>
      <c r="I1238" s="17" t="n"/>
      <c r="J1238" s="17">
        <f>IF(OR($E1238="",D1238=""),"",IF(D1238=$C$4,"5917","6917"))</f>
        <v/>
      </c>
      <c r="K1238" s="18" t="n"/>
      <c r="L1238" s="18" t="n"/>
      <c r="M1238" s="16" t="n"/>
      <c r="N1238" s="18">
        <f>IF(OR($E1238="",G1238=""),"",G1238-N(K1238)-N(L1238))</f>
        <v/>
      </c>
      <c r="O1238" s="19">
        <f>IF(N1238="","",N1238*H1238)</f>
        <v/>
      </c>
      <c r="P1238" s="19">
        <f>IF($E1238="","",N(K1238)*H1238)</f>
        <v/>
      </c>
      <c r="Q1238" s="17" t="n"/>
      <c r="R1238" s="17">
        <f>IF(N1238="","",IF(N1238&lt;0,"CONFERIR",IF(N1238=0,"ACERTADO",IF(M1238="","EM CONSIGNAÇÃO",IF(TODAY()&gt;M1238,"ACERTO VENCIDO","EM CONSIGNAÇÃO")))))</f>
        <v/>
      </c>
      <c r="S1238" s="17" t="n"/>
    </row>
    <row r="1239">
      <c r="A1239" s="16" t="n"/>
      <c r="B1239" s="17" t="n"/>
      <c r="C1239" s="17" t="n"/>
      <c r="D1239" s="17" t="n"/>
      <c r="E1239" s="17" t="n"/>
      <c r="F1239" s="17">
        <f>IF($E1239="","",IFERROR(INDEX(Produtos!$B$6:$B$305,MATCH($E1239,Produtos!$A$6:$A$305,0)),"Código não cadastrado"))</f>
        <v/>
      </c>
      <c r="G1239" s="18" t="n"/>
      <c r="H1239" s="19">
        <f>IF($E1239="","",IFERROR(INDEX(Produtos!$C$6:$C$305,MATCH($E1239,Produtos!$A$6:$A$305,0)),0))</f>
        <v/>
      </c>
      <c r="I1239" s="17" t="n"/>
      <c r="J1239" s="17">
        <f>IF(OR($E1239="",D1239=""),"",IF(D1239=$C$4,"5917","6917"))</f>
        <v/>
      </c>
      <c r="K1239" s="18" t="n"/>
      <c r="L1239" s="18" t="n"/>
      <c r="M1239" s="16" t="n"/>
      <c r="N1239" s="18">
        <f>IF(OR($E1239="",G1239=""),"",G1239-N(K1239)-N(L1239))</f>
        <v/>
      </c>
      <c r="O1239" s="19">
        <f>IF(N1239="","",N1239*H1239)</f>
        <v/>
      </c>
      <c r="P1239" s="19">
        <f>IF($E1239="","",N(K1239)*H1239)</f>
        <v/>
      </c>
      <c r="Q1239" s="17" t="n"/>
      <c r="R1239" s="17">
        <f>IF(N1239="","",IF(N1239&lt;0,"CONFERIR",IF(N1239=0,"ACERTADO",IF(M1239="","EM CONSIGNAÇÃO",IF(TODAY()&gt;M1239,"ACERTO VENCIDO","EM CONSIGNAÇÃO")))))</f>
        <v/>
      </c>
      <c r="S1239" s="17" t="n"/>
    </row>
    <row r="1240">
      <c r="A1240" s="16" t="n"/>
      <c r="B1240" s="17" t="n"/>
      <c r="C1240" s="17" t="n"/>
      <c r="D1240" s="17" t="n"/>
      <c r="E1240" s="17" t="n"/>
      <c r="F1240" s="17">
        <f>IF($E1240="","",IFERROR(INDEX(Produtos!$B$6:$B$305,MATCH($E1240,Produtos!$A$6:$A$305,0)),"Código não cadastrado"))</f>
        <v/>
      </c>
      <c r="G1240" s="18" t="n"/>
      <c r="H1240" s="19">
        <f>IF($E1240="","",IFERROR(INDEX(Produtos!$C$6:$C$305,MATCH($E1240,Produtos!$A$6:$A$305,0)),0))</f>
        <v/>
      </c>
      <c r="I1240" s="17" t="n"/>
      <c r="J1240" s="17">
        <f>IF(OR($E1240="",D1240=""),"",IF(D1240=$C$4,"5917","6917"))</f>
        <v/>
      </c>
      <c r="K1240" s="18" t="n"/>
      <c r="L1240" s="18" t="n"/>
      <c r="M1240" s="16" t="n"/>
      <c r="N1240" s="18">
        <f>IF(OR($E1240="",G1240=""),"",G1240-N(K1240)-N(L1240))</f>
        <v/>
      </c>
      <c r="O1240" s="19">
        <f>IF(N1240="","",N1240*H1240)</f>
        <v/>
      </c>
      <c r="P1240" s="19">
        <f>IF($E1240="","",N(K1240)*H1240)</f>
        <v/>
      </c>
      <c r="Q1240" s="17" t="n"/>
      <c r="R1240" s="17">
        <f>IF(N1240="","",IF(N1240&lt;0,"CONFERIR",IF(N1240=0,"ACERTADO",IF(M1240="","EM CONSIGNAÇÃO",IF(TODAY()&gt;M1240,"ACERTO VENCIDO","EM CONSIGNAÇÃO")))))</f>
        <v/>
      </c>
      <c r="S1240" s="17" t="n"/>
    </row>
    <row r="1241">
      <c r="A1241" s="16" t="n"/>
      <c r="B1241" s="17" t="n"/>
      <c r="C1241" s="17" t="n"/>
      <c r="D1241" s="17" t="n"/>
      <c r="E1241" s="17" t="n"/>
      <c r="F1241" s="17">
        <f>IF($E1241="","",IFERROR(INDEX(Produtos!$B$6:$B$305,MATCH($E1241,Produtos!$A$6:$A$305,0)),"Código não cadastrado"))</f>
        <v/>
      </c>
      <c r="G1241" s="18" t="n"/>
      <c r="H1241" s="19">
        <f>IF($E1241="","",IFERROR(INDEX(Produtos!$C$6:$C$305,MATCH($E1241,Produtos!$A$6:$A$305,0)),0))</f>
        <v/>
      </c>
      <c r="I1241" s="17" t="n"/>
      <c r="J1241" s="17">
        <f>IF(OR($E1241="",D1241=""),"",IF(D1241=$C$4,"5917","6917"))</f>
        <v/>
      </c>
      <c r="K1241" s="18" t="n"/>
      <c r="L1241" s="18" t="n"/>
      <c r="M1241" s="16" t="n"/>
      <c r="N1241" s="18">
        <f>IF(OR($E1241="",G1241=""),"",G1241-N(K1241)-N(L1241))</f>
        <v/>
      </c>
      <c r="O1241" s="19">
        <f>IF(N1241="","",N1241*H1241)</f>
        <v/>
      </c>
      <c r="P1241" s="19">
        <f>IF($E1241="","",N(K1241)*H1241)</f>
        <v/>
      </c>
      <c r="Q1241" s="17" t="n"/>
      <c r="R1241" s="17">
        <f>IF(N1241="","",IF(N1241&lt;0,"CONFERIR",IF(N1241=0,"ACERTADO",IF(M1241="","EM CONSIGNAÇÃO",IF(TODAY()&gt;M1241,"ACERTO VENCIDO","EM CONSIGNAÇÃO")))))</f>
        <v/>
      </c>
      <c r="S1241" s="17" t="n"/>
    </row>
    <row r="1242">
      <c r="A1242" s="16" t="n"/>
      <c r="B1242" s="17" t="n"/>
      <c r="C1242" s="17" t="n"/>
      <c r="D1242" s="17" t="n"/>
      <c r="E1242" s="17" t="n"/>
      <c r="F1242" s="17">
        <f>IF($E1242="","",IFERROR(INDEX(Produtos!$B$6:$B$305,MATCH($E1242,Produtos!$A$6:$A$305,0)),"Código não cadastrado"))</f>
        <v/>
      </c>
      <c r="G1242" s="18" t="n"/>
      <c r="H1242" s="19">
        <f>IF($E1242="","",IFERROR(INDEX(Produtos!$C$6:$C$305,MATCH($E1242,Produtos!$A$6:$A$305,0)),0))</f>
        <v/>
      </c>
      <c r="I1242" s="17" t="n"/>
      <c r="J1242" s="17">
        <f>IF(OR($E1242="",D1242=""),"",IF(D1242=$C$4,"5917","6917"))</f>
        <v/>
      </c>
      <c r="K1242" s="18" t="n"/>
      <c r="L1242" s="18" t="n"/>
      <c r="M1242" s="16" t="n"/>
      <c r="N1242" s="18">
        <f>IF(OR($E1242="",G1242=""),"",G1242-N(K1242)-N(L1242))</f>
        <v/>
      </c>
      <c r="O1242" s="19">
        <f>IF(N1242="","",N1242*H1242)</f>
        <v/>
      </c>
      <c r="P1242" s="19">
        <f>IF($E1242="","",N(K1242)*H1242)</f>
        <v/>
      </c>
      <c r="Q1242" s="17" t="n"/>
      <c r="R1242" s="17">
        <f>IF(N1242="","",IF(N1242&lt;0,"CONFERIR",IF(N1242=0,"ACERTADO",IF(M1242="","EM CONSIGNAÇÃO",IF(TODAY()&gt;M1242,"ACERTO VENCIDO","EM CONSIGNAÇÃO")))))</f>
        <v/>
      </c>
      <c r="S1242" s="17" t="n"/>
    </row>
    <row r="1243">
      <c r="A1243" s="16" t="n"/>
      <c r="B1243" s="17" t="n"/>
      <c r="C1243" s="17" t="n"/>
      <c r="D1243" s="17" t="n"/>
      <c r="E1243" s="17" t="n"/>
      <c r="F1243" s="17">
        <f>IF($E1243="","",IFERROR(INDEX(Produtos!$B$6:$B$305,MATCH($E1243,Produtos!$A$6:$A$305,0)),"Código não cadastrado"))</f>
        <v/>
      </c>
      <c r="G1243" s="18" t="n"/>
      <c r="H1243" s="19">
        <f>IF($E1243="","",IFERROR(INDEX(Produtos!$C$6:$C$305,MATCH($E1243,Produtos!$A$6:$A$305,0)),0))</f>
        <v/>
      </c>
      <c r="I1243" s="17" t="n"/>
      <c r="J1243" s="17">
        <f>IF(OR($E1243="",D1243=""),"",IF(D1243=$C$4,"5917","6917"))</f>
        <v/>
      </c>
      <c r="K1243" s="18" t="n"/>
      <c r="L1243" s="18" t="n"/>
      <c r="M1243" s="16" t="n"/>
      <c r="N1243" s="18">
        <f>IF(OR($E1243="",G1243=""),"",G1243-N(K1243)-N(L1243))</f>
        <v/>
      </c>
      <c r="O1243" s="19">
        <f>IF(N1243="","",N1243*H1243)</f>
        <v/>
      </c>
      <c r="P1243" s="19">
        <f>IF($E1243="","",N(K1243)*H1243)</f>
        <v/>
      </c>
      <c r="Q1243" s="17" t="n"/>
      <c r="R1243" s="17">
        <f>IF(N1243="","",IF(N1243&lt;0,"CONFERIR",IF(N1243=0,"ACERTADO",IF(M1243="","EM CONSIGNAÇÃO",IF(TODAY()&gt;M1243,"ACERTO VENCIDO","EM CONSIGNAÇÃO")))))</f>
        <v/>
      </c>
      <c r="S1243" s="17" t="n"/>
    </row>
    <row r="1244">
      <c r="A1244" s="16" t="n"/>
      <c r="B1244" s="17" t="n"/>
      <c r="C1244" s="17" t="n"/>
      <c r="D1244" s="17" t="n"/>
      <c r="E1244" s="17" t="n"/>
      <c r="F1244" s="17">
        <f>IF($E1244="","",IFERROR(INDEX(Produtos!$B$6:$B$305,MATCH($E1244,Produtos!$A$6:$A$305,0)),"Código não cadastrado"))</f>
        <v/>
      </c>
      <c r="G1244" s="18" t="n"/>
      <c r="H1244" s="19">
        <f>IF($E1244="","",IFERROR(INDEX(Produtos!$C$6:$C$305,MATCH($E1244,Produtos!$A$6:$A$305,0)),0))</f>
        <v/>
      </c>
      <c r="I1244" s="17" t="n"/>
      <c r="J1244" s="17">
        <f>IF(OR($E1244="",D1244=""),"",IF(D1244=$C$4,"5917","6917"))</f>
        <v/>
      </c>
      <c r="K1244" s="18" t="n"/>
      <c r="L1244" s="18" t="n"/>
      <c r="M1244" s="16" t="n"/>
      <c r="N1244" s="18">
        <f>IF(OR($E1244="",G1244=""),"",G1244-N(K1244)-N(L1244))</f>
        <v/>
      </c>
      <c r="O1244" s="19">
        <f>IF(N1244="","",N1244*H1244)</f>
        <v/>
      </c>
      <c r="P1244" s="19">
        <f>IF($E1244="","",N(K1244)*H1244)</f>
        <v/>
      </c>
      <c r="Q1244" s="17" t="n"/>
      <c r="R1244" s="17">
        <f>IF(N1244="","",IF(N1244&lt;0,"CONFERIR",IF(N1244=0,"ACERTADO",IF(M1244="","EM CONSIGNAÇÃO",IF(TODAY()&gt;M1244,"ACERTO VENCIDO","EM CONSIGNAÇÃO")))))</f>
        <v/>
      </c>
      <c r="S1244" s="17" t="n"/>
    </row>
    <row r="1245">
      <c r="A1245" s="16" t="n"/>
      <c r="B1245" s="17" t="n"/>
      <c r="C1245" s="17" t="n"/>
      <c r="D1245" s="17" t="n"/>
      <c r="E1245" s="17" t="n"/>
      <c r="F1245" s="17">
        <f>IF($E1245="","",IFERROR(INDEX(Produtos!$B$6:$B$305,MATCH($E1245,Produtos!$A$6:$A$305,0)),"Código não cadastrado"))</f>
        <v/>
      </c>
      <c r="G1245" s="18" t="n"/>
      <c r="H1245" s="19">
        <f>IF($E1245="","",IFERROR(INDEX(Produtos!$C$6:$C$305,MATCH($E1245,Produtos!$A$6:$A$305,0)),0))</f>
        <v/>
      </c>
      <c r="I1245" s="17" t="n"/>
      <c r="J1245" s="17">
        <f>IF(OR($E1245="",D1245=""),"",IF(D1245=$C$4,"5917","6917"))</f>
        <v/>
      </c>
      <c r="K1245" s="18" t="n"/>
      <c r="L1245" s="18" t="n"/>
      <c r="M1245" s="16" t="n"/>
      <c r="N1245" s="18">
        <f>IF(OR($E1245="",G1245=""),"",G1245-N(K1245)-N(L1245))</f>
        <v/>
      </c>
      <c r="O1245" s="19">
        <f>IF(N1245="","",N1245*H1245)</f>
        <v/>
      </c>
      <c r="P1245" s="19">
        <f>IF($E1245="","",N(K1245)*H1245)</f>
        <v/>
      </c>
      <c r="Q1245" s="17" t="n"/>
      <c r="R1245" s="17">
        <f>IF(N1245="","",IF(N1245&lt;0,"CONFERIR",IF(N1245=0,"ACERTADO",IF(M1245="","EM CONSIGNAÇÃO",IF(TODAY()&gt;M1245,"ACERTO VENCIDO","EM CONSIGNAÇÃO")))))</f>
        <v/>
      </c>
      <c r="S1245" s="17" t="n"/>
    </row>
    <row r="1246">
      <c r="A1246" s="16" t="n"/>
      <c r="B1246" s="17" t="n"/>
      <c r="C1246" s="17" t="n"/>
      <c r="D1246" s="17" t="n"/>
      <c r="E1246" s="17" t="n"/>
      <c r="F1246" s="17">
        <f>IF($E1246="","",IFERROR(INDEX(Produtos!$B$6:$B$305,MATCH($E1246,Produtos!$A$6:$A$305,0)),"Código não cadastrado"))</f>
        <v/>
      </c>
      <c r="G1246" s="18" t="n"/>
      <c r="H1246" s="19">
        <f>IF($E1246="","",IFERROR(INDEX(Produtos!$C$6:$C$305,MATCH($E1246,Produtos!$A$6:$A$305,0)),0))</f>
        <v/>
      </c>
      <c r="I1246" s="17" t="n"/>
      <c r="J1246" s="17">
        <f>IF(OR($E1246="",D1246=""),"",IF(D1246=$C$4,"5917","6917"))</f>
        <v/>
      </c>
      <c r="K1246" s="18" t="n"/>
      <c r="L1246" s="18" t="n"/>
      <c r="M1246" s="16" t="n"/>
      <c r="N1246" s="18">
        <f>IF(OR($E1246="",G1246=""),"",G1246-N(K1246)-N(L1246))</f>
        <v/>
      </c>
      <c r="O1246" s="19">
        <f>IF(N1246="","",N1246*H1246)</f>
        <v/>
      </c>
      <c r="P1246" s="19">
        <f>IF($E1246="","",N(K1246)*H1246)</f>
        <v/>
      </c>
      <c r="Q1246" s="17" t="n"/>
      <c r="R1246" s="17">
        <f>IF(N1246="","",IF(N1246&lt;0,"CONFERIR",IF(N1246=0,"ACERTADO",IF(M1246="","EM CONSIGNAÇÃO",IF(TODAY()&gt;M1246,"ACERTO VENCIDO","EM CONSIGNAÇÃO")))))</f>
        <v/>
      </c>
      <c r="S1246" s="17" t="n"/>
    </row>
    <row r="1247">
      <c r="A1247" s="16" t="n"/>
      <c r="B1247" s="17" t="n"/>
      <c r="C1247" s="17" t="n"/>
      <c r="D1247" s="17" t="n"/>
      <c r="E1247" s="17" t="n"/>
      <c r="F1247" s="17">
        <f>IF($E1247="","",IFERROR(INDEX(Produtos!$B$6:$B$305,MATCH($E1247,Produtos!$A$6:$A$305,0)),"Código não cadastrado"))</f>
        <v/>
      </c>
      <c r="G1247" s="18" t="n"/>
      <c r="H1247" s="19">
        <f>IF($E1247="","",IFERROR(INDEX(Produtos!$C$6:$C$305,MATCH($E1247,Produtos!$A$6:$A$305,0)),0))</f>
        <v/>
      </c>
      <c r="I1247" s="17" t="n"/>
      <c r="J1247" s="17">
        <f>IF(OR($E1247="",D1247=""),"",IF(D1247=$C$4,"5917","6917"))</f>
        <v/>
      </c>
      <c r="K1247" s="18" t="n"/>
      <c r="L1247" s="18" t="n"/>
      <c r="M1247" s="16" t="n"/>
      <c r="N1247" s="18">
        <f>IF(OR($E1247="",G1247=""),"",G1247-N(K1247)-N(L1247))</f>
        <v/>
      </c>
      <c r="O1247" s="19">
        <f>IF(N1247="","",N1247*H1247)</f>
        <v/>
      </c>
      <c r="P1247" s="19">
        <f>IF($E1247="","",N(K1247)*H1247)</f>
        <v/>
      </c>
      <c r="Q1247" s="17" t="n"/>
      <c r="R1247" s="17">
        <f>IF(N1247="","",IF(N1247&lt;0,"CONFERIR",IF(N1247=0,"ACERTADO",IF(M1247="","EM CONSIGNAÇÃO",IF(TODAY()&gt;M1247,"ACERTO VENCIDO","EM CONSIGNAÇÃO")))))</f>
        <v/>
      </c>
      <c r="S1247" s="17" t="n"/>
    </row>
    <row r="1248">
      <c r="A1248" s="16" t="n"/>
      <c r="B1248" s="17" t="n"/>
      <c r="C1248" s="17" t="n"/>
      <c r="D1248" s="17" t="n"/>
      <c r="E1248" s="17" t="n"/>
      <c r="F1248" s="17">
        <f>IF($E1248="","",IFERROR(INDEX(Produtos!$B$6:$B$305,MATCH($E1248,Produtos!$A$6:$A$305,0)),"Código não cadastrado"))</f>
        <v/>
      </c>
      <c r="G1248" s="18" t="n"/>
      <c r="H1248" s="19">
        <f>IF($E1248="","",IFERROR(INDEX(Produtos!$C$6:$C$305,MATCH($E1248,Produtos!$A$6:$A$305,0)),0))</f>
        <v/>
      </c>
      <c r="I1248" s="17" t="n"/>
      <c r="J1248" s="17">
        <f>IF(OR($E1248="",D1248=""),"",IF(D1248=$C$4,"5917","6917"))</f>
        <v/>
      </c>
      <c r="K1248" s="18" t="n"/>
      <c r="L1248" s="18" t="n"/>
      <c r="M1248" s="16" t="n"/>
      <c r="N1248" s="18">
        <f>IF(OR($E1248="",G1248=""),"",G1248-N(K1248)-N(L1248))</f>
        <v/>
      </c>
      <c r="O1248" s="19">
        <f>IF(N1248="","",N1248*H1248)</f>
        <v/>
      </c>
      <c r="P1248" s="19">
        <f>IF($E1248="","",N(K1248)*H1248)</f>
        <v/>
      </c>
      <c r="Q1248" s="17" t="n"/>
      <c r="R1248" s="17">
        <f>IF(N1248="","",IF(N1248&lt;0,"CONFERIR",IF(N1248=0,"ACERTADO",IF(M1248="","EM CONSIGNAÇÃO",IF(TODAY()&gt;M1248,"ACERTO VENCIDO","EM CONSIGNAÇÃO")))))</f>
        <v/>
      </c>
      <c r="S1248" s="17" t="n"/>
    </row>
    <row r="1249">
      <c r="A1249" s="16" t="n"/>
      <c r="B1249" s="17" t="n"/>
      <c r="C1249" s="17" t="n"/>
      <c r="D1249" s="17" t="n"/>
      <c r="E1249" s="17" t="n"/>
      <c r="F1249" s="17">
        <f>IF($E1249="","",IFERROR(INDEX(Produtos!$B$6:$B$305,MATCH($E1249,Produtos!$A$6:$A$305,0)),"Código não cadastrado"))</f>
        <v/>
      </c>
      <c r="G1249" s="18" t="n"/>
      <c r="H1249" s="19">
        <f>IF($E1249="","",IFERROR(INDEX(Produtos!$C$6:$C$305,MATCH($E1249,Produtos!$A$6:$A$305,0)),0))</f>
        <v/>
      </c>
      <c r="I1249" s="17" t="n"/>
      <c r="J1249" s="17">
        <f>IF(OR($E1249="",D1249=""),"",IF(D1249=$C$4,"5917","6917"))</f>
        <v/>
      </c>
      <c r="K1249" s="18" t="n"/>
      <c r="L1249" s="18" t="n"/>
      <c r="M1249" s="16" t="n"/>
      <c r="N1249" s="18">
        <f>IF(OR($E1249="",G1249=""),"",G1249-N(K1249)-N(L1249))</f>
        <v/>
      </c>
      <c r="O1249" s="19">
        <f>IF(N1249="","",N1249*H1249)</f>
        <v/>
      </c>
      <c r="P1249" s="19">
        <f>IF($E1249="","",N(K1249)*H1249)</f>
        <v/>
      </c>
      <c r="Q1249" s="17" t="n"/>
      <c r="R1249" s="17">
        <f>IF(N1249="","",IF(N1249&lt;0,"CONFERIR",IF(N1249=0,"ACERTADO",IF(M1249="","EM CONSIGNAÇÃO",IF(TODAY()&gt;M1249,"ACERTO VENCIDO","EM CONSIGNAÇÃO")))))</f>
        <v/>
      </c>
      <c r="S1249" s="17" t="n"/>
    </row>
    <row r="1250">
      <c r="A1250" s="16" t="n"/>
      <c r="B1250" s="17" t="n"/>
      <c r="C1250" s="17" t="n"/>
      <c r="D1250" s="17" t="n"/>
      <c r="E1250" s="17" t="n"/>
      <c r="F1250" s="17">
        <f>IF($E1250="","",IFERROR(INDEX(Produtos!$B$6:$B$305,MATCH($E1250,Produtos!$A$6:$A$305,0)),"Código não cadastrado"))</f>
        <v/>
      </c>
      <c r="G1250" s="18" t="n"/>
      <c r="H1250" s="19">
        <f>IF($E1250="","",IFERROR(INDEX(Produtos!$C$6:$C$305,MATCH($E1250,Produtos!$A$6:$A$305,0)),0))</f>
        <v/>
      </c>
      <c r="I1250" s="17" t="n"/>
      <c r="J1250" s="17">
        <f>IF(OR($E1250="",D1250=""),"",IF(D1250=$C$4,"5917","6917"))</f>
        <v/>
      </c>
      <c r="K1250" s="18" t="n"/>
      <c r="L1250" s="18" t="n"/>
      <c r="M1250" s="16" t="n"/>
      <c r="N1250" s="18">
        <f>IF(OR($E1250="",G1250=""),"",G1250-N(K1250)-N(L1250))</f>
        <v/>
      </c>
      <c r="O1250" s="19">
        <f>IF(N1250="","",N1250*H1250)</f>
        <v/>
      </c>
      <c r="P1250" s="19">
        <f>IF($E1250="","",N(K1250)*H1250)</f>
        <v/>
      </c>
      <c r="Q1250" s="17" t="n"/>
      <c r="R1250" s="17">
        <f>IF(N1250="","",IF(N1250&lt;0,"CONFERIR",IF(N1250=0,"ACERTADO",IF(M1250="","EM CONSIGNAÇÃO",IF(TODAY()&gt;M1250,"ACERTO VENCIDO","EM CONSIGNAÇÃO")))))</f>
        <v/>
      </c>
      <c r="S1250" s="17" t="n"/>
    </row>
    <row r="1251">
      <c r="A1251" s="16" t="n"/>
      <c r="B1251" s="17" t="n"/>
      <c r="C1251" s="17" t="n"/>
      <c r="D1251" s="17" t="n"/>
      <c r="E1251" s="17" t="n"/>
      <c r="F1251" s="17">
        <f>IF($E1251="","",IFERROR(INDEX(Produtos!$B$6:$B$305,MATCH($E1251,Produtos!$A$6:$A$305,0)),"Código não cadastrado"))</f>
        <v/>
      </c>
      <c r="G1251" s="18" t="n"/>
      <c r="H1251" s="19">
        <f>IF($E1251="","",IFERROR(INDEX(Produtos!$C$6:$C$305,MATCH($E1251,Produtos!$A$6:$A$305,0)),0))</f>
        <v/>
      </c>
      <c r="I1251" s="17" t="n"/>
      <c r="J1251" s="17">
        <f>IF(OR($E1251="",D1251=""),"",IF(D1251=$C$4,"5917","6917"))</f>
        <v/>
      </c>
      <c r="K1251" s="18" t="n"/>
      <c r="L1251" s="18" t="n"/>
      <c r="M1251" s="16" t="n"/>
      <c r="N1251" s="18">
        <f>IF(OR($E1251="",G1251=""),"",G1251-N(K1251)-N(L1251))</f>
        <v/>
      </c>
      <c r="O1251" s="19">
        <f>IF(N1251="","",N1251*H1251)</f>
        <v/>
      </c>
      <c r="P1251" s="19">
        <f>IF($E1251="","",N(K1251)*H1251)</f>
        <v/>
      </c>
      <c r="Q1251" s="17" t="n"/>
      <c r="R1251" s="17">
        <f>IF(N1251="","",IF(N1251&lt;0,"CONFERIR",IF(N1251=0,"ACERTADO",IF(M1251="","EM CONSIGNAÇÃO",IF(TODAY()&gt;M1251,"ACERTO VENCIDO","EM CONSIGNAÇÃO")))))</f>
        <v/>
      </c>
      <c r="S1251" s="17" t="n"/>
    </row>
    <row r="1252">
      <c r="A1252" s="16" t="n"/>
      <c r="B1252" s="17" t="n"/>
      <c r="C1252" s="17" t="n"/>
      <c r="D1252" s="17" t="n"/>
      <c r="E1252" s="17" t="n"/>
      <c r="F1252" s="17">
        <f>IF($E1252="","",IFERROR(INDEX(Produtos!$B$6:$B$305,MATCH($E1252,Produtos!$A$6:$A$305,0)),"Código não cadastrado"))</f>
        <v/>
      </c>
      <c r="G1252" s="18" t="n"/>
      <c r="H1252" s="19">
        <f>IF($E1252="","",IFERROR(INDEX(Produtos!$C$6:$C$305,MATCH($E1252,Produtos!$A$6:$A$305,0)),0))</f>
        <v/>
      </c>
      <c r="I1252" s="17" t="n"/>
      <c r="J1252" s="17">
        <f>IF(OR($E1252="",D1252=""),"",IF(D1252=$C$4,"5917","6917"))</f>
        <v/>
      </c>
      <c r="K1252" s="18" t="n"/>
      <c r="L1252" s="18" t="n"/>
      <c r="M1252" s="16" t="n"/>
      <c r="N1252" s="18">
        <f>IF(OR($E1252="",G1252=""),"",G1252-N(K1252)-N(L1252))</f>
        <v/>
      </c>
      <c r="O1252" s="19">
        <f>IF(N1252="","",N1252*H1252)</f>
        <v/>
      </c>
      <c r="P1252" s="19">
        <f>IF($E1252="","",N(K1252)*H1252)</f>
        <v/>
      </c>
      <c r="Q1252" s="17" t="n"/>
      <c r="R1252" s="17">
        <f>IF(N1252="","",IF(N1252&lt;0,"CONFERIR",IF(N1252=0,"ACERTADO",IF(M1252="","EM CONSIGNAÇÃO",IF(TODAY()&gt;M1252,"ACERTO VENCIDO","EM CONSIGNAÇÃO")))))</f>
        <v/>
      </c>
      <c r="S1252" s="17" t="n"/>
    </row>
    <row r="1253">
      <c r="A1253" s="16" t="n"/>
      <c r="B1253" s="17" t="n"/>
      <c r="C1253" s="17" t="n"/>
      <c r="D1253" s="17" t="n"/>
      <c r="E1253" s="17" t="n"/>
      <c r="F1253" s="17">
        <f>IF($E1253="","",IFERROR(INDEX(Produtos!$B$6:$B$305,MATCH($E1253,Produtos!$A$6:$A$305,0)),"Código não cadastrado"))</f>
        <v/>
      </c>
      <c r="G1253" s="18" t="n"/>
      <c r="H1253" s="19">
        <f>IF($E1253="","",IFERROR(INDEX(Produtos!$C$6:$C$305,MATCH($E1253,Produtos!$A$6:$A$305,0)),0))</f>
        <v/>
      </c>
      <c r="I1253" s="17" t="n"/>
      <c r="J1253" s="17">
        <f>IF(OR($E1253="",D1253=""),"",IF(D1253=$C$4,"5917","6917"))</f>
        <v/>
      </c>
      <c r="K1253" s="18" t="n"/>
      <c r="L1253" s="18" t="n"/>
      <c r="M1253" s="16" t="n"/>
      <c r="N1253" s="18">
        <f>IF(OR($E1253="",G1253=""),"",G1253-N(K1253)-N(L1253))</f>
        <v/>
      </c>
      <c r="O1253" s="19">
        <f>IF(N1253="","",N1253*H1253)</f>
        <v/>
      </c>
      <c r="P1253" s="19">
        <f>IF($E1253="","",N(K1253)*H1253)</f>
        <v/>
      </c>
      <c r="Q1253" s="17" t="n"/>
      <c r="R1253" s="17">
        <f>IF(N1253="","",IF(N1253&lt;0,"CONFERIR",IF(N1253=0,"ACERTADO",IF(M1253="","EM CONSIGNAÇÃO",IF(TODAY()&gt;M1253,"ACERTO VENCIDO","EM CONSIGNAÇÃO")))))</f>
        <v/>
      </c>
      <c r="S1253" s="17" t="n"/>
    </row>
    <row r="1254">
      <c r="A1254" s="16" t="n"/>
      <c r="B1254" s="17" t="n"/>
      <c r="C1254" s="17" t="n"/>
      <c r="D1254" s="17" t="n"/>
      <c r="E1254" s="17" t="n"/>
      <c r="F1254" s="17">
        <f>IF($E1254="","",IFERROR(INDEX(Produtos!$B$6:$B$305,MATCH($E1254,Produtos!$A$6:$A$305,0)),"Código não cadastrado"))</f>
        <v/>
      </c>
      <c r="G1254" s="18" t="n"/>
      <c r="H1254" s="19">
        <f>IF($E1254="","",IFERROR(INDEX(Produtos!$C$6:$C$305,MATCH($E1254,Produtos!$A$6:$A$305,0)),0))</f>
        <v/>
      </c>
      <c r="I1254" s="17" t="n"/>
      <c r="J1254" s="17">
        <f>IF(OR($E1254="",D1254=""),"",IF(D1254=$C$4,"5917","6917"))</f>
        <v/>
      </c>
      <c r="K1254" s="18" t="n"/>
      <c r="L1254" s="18" t="n"/>
      <c r="M1254" s="16" t="n"/>
      <c r="N1254" s="18">
        <f>IF(OR($E1254="",G1254=""),"",G1254-N(K1254)-N(L1254))</f>
        <v/>
      </c>
      <c r="O1254" s="19">
        <f>IF(N1254="","",N1254*H1254)</f>
        <v/>
      </c>
      <c r="P1254" s="19">
        <f>IF($E1254="","",N(K1254)*H1254)</f>
        <v/>
      </c>
      <c r="Q1254" s="17" t="n"/>
      <c r="R1254" s="17">
        <f>IF(N1254="","",IF(N1254&lt;0,"CONFERIR",IF(N1254=0,"ACERTADO",IF(M1254="","EM CONSIGNAÇÃO",IF(TODAY()&gt;M1254,"ACERTO VENCIDO","EM CONSIGNAÇÃO")))))</f>
        <v/>
      </c>
      <c r="S1254" s="17" t="n"/>
    </row>
    <row r="1255">
      <c r="A1255" s="16" t="n"/>
      <c r="B1255" s="17" t="n"/>
      <c r="C1255" s="17" t="n"/>
      <c r="D1255" s="17" t="n"/>
      <c r="E1255" s="17" t="n"/>
      <c r="F1255" s="17">
        <f>IF($E1255="","",IFERROR(INDEX(Produtos!$B$6:$B$305,MATCH($E1255,Produtos!$A$6:$A$305,0)),"Código não cadastrado"))</f>
        <v/>
      </c>
      <c r="G1255" s="18" t="n"/>
      <c r="H1255" s="19">
        <f>IF($E1255="","",IFERROR(INDEX(Produtos!$C$6:$C$305,MATCH($E1255,Produtos!$A$6:$A$305,0)),0))</f>
        <v/>
      </c>
      <c r="I1255" s="17" t="n"/>
      <c r="J1255" s="17">
        <f>IF(OR($E1255="",D1255=""),"",IF(D1255=$C$4,"5917","6917"))</f>
        <v/>
      </c>
      <c r="K1255" s="18" t="n"/>
      <c r="L1255" s="18" t="n"/>
      <c r="M1255" s="16" t="n"/>
      <c r="N1255" s="18">
        <f>IF(OR($E1255="",G1255=""),"",G1255-N(K1255)-N(L1255))</f>
        <v/>
      </c>
      <c r="O1255" s="19">
        <f>IF(N1255="","",N1255*H1255)</f>
        <v/>
      </c>
      <c r="P1255" s="19">
        <f>IF($E1255="","",N(K1255)*H1255)</f>
        <v/>
      </c>
      <c r="Q1255" s="17" t="n"/>
      <c r="R1255" s="17">
        <f>IF(N1255="","",IF(N1255&lt;0,"CONFERIR",IF(N1255=0,"ACERTADO",IF(M1255="","EM CONSIGNAÇÃO",IF(TODAY()&gt;M1255,"ACERTO VENCIDO","EM CONSIGNAÇÃO")))))</f>
        <v/>
      </c>
      <c r="S1255" s="17" t="n"/>
    </row>
    <row r="1256">
      <c r="A1256" s="16" t="n"/>
      <c r="B1256" s="17" t="n"/>
      <c r="C1256" s="17" t="n"/>
      <c r="D1256" s="17" t="n"/>
      <c r="E1256" s="17" t="n"/>
      <c r="F1256" s="17">
        <f>IF($E1256="","",IFERROR(INDEX(Produtos!$B$6:$B$305,MATCH($E1256,Produtos!$A$6:$A$305,0)),"Código não cadastrado"))</f>
        <v/>
      </c>
      <c r="G1256" s="18" t="n"/>
      <c r="H1256" s="19">
        <f>IF($E1256="","",IFERROR(INDEX(Produtos!$C$6:$C$305,MATCH($E1256,Produtos!$A$6:$A$305,0)),0))</f>
        <v/>
      </c>
      <c r="I1256" s="17" t="n"/>
      <c r="J1256" s="17">
        <f>IF(OR($E1256="",D1256=""),"",IF(D1256=$C$4,"5917","6917"))</f>
        <v/>
      </c>
      <c r="K1256" s="18" t="n"/>
      <c r="L1256" s="18" t="n"/>
      <c r="M1256" s="16" t="n"/>
      <c r="N1256" s="18">
        <f>IF(OR($E1256="",G1256=""),"",G1256-N(K1256)-N(L1256))</f>
        <v/>
      </c>
      <c r="O1256" s="19">
        <f>IF(N1256="","",N1256*H1256)</f>
        <v/>
      </c>
      <c r="P1256" s="19">
        <f>IF($E1256="","",N(K1256)*H1256)</f>
        <v/>
      </c>
      <c r="Q1256" s="17" t="n"/>
      <c r="R1256" s="17">
        <f>IF(N1256="","",IF(N1256&lt;0,"CONFERIR",IF(N1256=0,"ACERTADO",IF(M1256="","EM CONSIGNAÇÃO",IF(TODAY()&gt;M1256,"ACERTO VENCIDO","EM CONSIGNAÇÃO")))))</f>
        <v/>
      </c>
      <c r="S1256" s="17" t="n"/>
    </row>
    <row r="1257">
      <c r="A1257" s="16" t="n"/>
      <c r="B1257" s="17" t="n"/>
      <c r="C1257" s="17" t="n"/>
      <c r="D1257" s="17" t="n"/>
      <c r="E1257" s="17" t="n"/>
      <c r="F1257" s="17">
        <f>IF($E1257="","",IFERROR(INDEX(Produtos!$B$6:$B$305,MATCH($E1257,Produtos!$A$6:$A$305,0)),"Código não cadastrado"))</f>
        <v/>
      </c>
      <c r="G1257" s="18" t="n"/>
      <c r="H1257" s="19">
        <f>IF($E1257="","",IFERROR(INDEX(Produtos!$C$6:$C$305,MATCH($E1257,Produtos!$A$6:$A$305,0)),0))</f>
        <v/>
      </c>
      <c r="I1257" s="17" t="n"/>
      <c r="J1257" s="17">
        <f>IF(OR($E1257="",D1257=""),"",IF(D1257=$C$4,"5917","6917"))</f>
        <v/>
      </c>
      <c r="K1257" s="18" t="n"/>
      <c r="L1257" s="18" t="n"/>
      <c r="M1257" s="16" t="n"/>
      <c r="N1257" s="18">
        <f>IF(OR($E1257="",G1257=""),"",G1257-N(K1257)-N(L1257))</f>
        <v/>
      </c>
      <c r="O1257" s="19">
        <f>IF(N1257="","",N1257*H1257)</f>
        <v/>
      </c>
      <c r="P1257" s="19">
        <f>IF($E1257="","",N(K1257)*H1257)</f>
        <v/>
      </c>
      <c r="Q1257" s="17" t="n"/>
      <c r="R1257" s="17">
        <f>IF(N1257="","",IF(N1257&lt;0,"CONFERIR",IF(N1257=0,"ACERTADO",IF(M1257="","EM CONSIGNAÇÃO",IF(TODAY()&gt;M1257,"ACERTO VENCIDO","EM CONSIGNAÇÃO")))))</f>
        <v/>
      </c>
      <c r="S1257" s="17" t="n"/>
    </row>
    <row r="1258">
      <c r="A1258" s="16" t="n"/>
      <c r="B1258" s="17" t="n"/>
      <c r="C1258" s="17" t="n"/>
      <c r="D1258" s="17" t="n"/>
      <c r="E1258" s="17" t="n"/>
      <c r="F1258" s="17">
        <f>IF($E1258="","",IFERROR(INDEX(Produtos!$B$6:$B$305,MATCH($E1258,Produtos!$A$6:$A$305,0)),"Código não cadastrado"))</f>
        <v/>
      </c>
      <c r="G1258" s="18" t="n"/>
      <c r="H1258" s="19">
        <f>IF($E1258="","",IFERROR(INDEX(Produtos!$C$6:$C$305,MATCH($E1258,Produtos!$A$6:$A$305,0)),0))</f>
        <v/>
      </c>
      <c r="I1258" s="17" t="n"/>
      <c r="J1258" s="17">
        <f>IF(OR($E1258="",D1258=""),"",IF(D1258=$C$4,"5917","6917"))</f>
        <v/>
      </c>
      <c r="K1258" s="18" t="n"/>
      <c r="L1258" s="18" t="n"/>
      <c r="M1258" s="16" t="n"/>
      <c r="N1258" s="18">
        <f>IF(OR($E1258="",G1258=""),"",G1258-N(K1258)-N(L1258))</f>
        <v/>
      </c>
      <c r="O1258" s="19">
        <f>IF(N1258="","",N1258*H1258)</f>
        <v/>
      </c>
      <c r="P1258" s="19">
        <f>IF($E1258="","",N(K1258)*H1258)</f>
        <v/>
      </c>
      <c r="Q1258" s="17" t="n"/>
      <c r="R1258" s="17">
        <f>IF(N1258="","",IF(N1258&lt;0,"CONFERIR",IF(N1258=0,"ACERTADO",IF(M1258="","EM CONSIGNAÇÃO",IF(TODAY()&gt;M1258,"ACERTO VENCIDO","EM CONSIGNAÇÃO")))))</f>
        <v/>
      </c>
      <c r="S1258" s="17" t="n"/>
    </row>
    <row r="1259">
      <c r="A1259" s="16" t="n"/>
      <c r="B1259" s="17" t="n"/>
      <c r="C1259" s="17" t="n"/>
      <c r="D1259" s="17" t="n"/>
      <c r="E1259" s="17" t="n"/>
      <c r="F1259" s="17">
        <f>IF($E1259="","",IFERROR(INDEX(Produtos!$B$6:$B$305,MATCH($E1259,Produtos!$A$6:$A$305,0)),"Código não cadastrado"))</f>
        <v/>
      </c>
      <c r="G1259" s="18" t="n"/>
      <c r="H1259" s="19">
        <f>IF($E1259="","",IFERROR(INDEX(Produtos!$C$6:$C$305,MATCH($E1259,Produtos!$A$6:$A$305,0)),0))</f>
        <v/>
      </c>
      <c r="I1259" s="17" t="n"/>
      <c r="J1259" s="17">
        <f>IF(OR($E1259="",D1259=""),"",IF(D1259=$C$4,"5917","6917"))</f>
        <v/>
      </c>
      <c r="K1259" s="18" t="n"/>
      <c r="L1259" s="18" t="n"/>
      <c r="M1259" s="16" t="n"/>
      <c r="N1259" s="18">
        <f>IF(OR($E1259="",G1259=""),"",G1259-N(K1259)-N(L1259))</f>
        <v/>
      </c>
      <c r="O1259" s="19">
        <f>IF(N1259="","",N1259*H1259)</f>
        <v/>
      </c>
      <c r="P1259" s="19">
        <f>IF($E1259="","",N(K1259)*H1259)</f>
        <v/>
      </c>
      <c r="Q1259" s="17" t="n"/>
      <c r="R1259" s="17">
        <f>IF(N1259="","",IF(N1259&lt;0,"CONFERIR",IF(N1259=0,"ACERTADO",IF(M1259="","EM CONSIGNAÇÃO",IF(TODAY()&gt;M1259,"ACERTO VENCIDO","EM CONSIGNAÇÃO")))))</f>
        <v/>
      </c>
      <c r="S1259" s="17" t="n"/>
    </row>
    <row r="1260">
      <c r="A1260" s="16" t="n"/>
      <c r="B1260" s="17" t="n"/>
      <c r="C1260" s="17" t="n"/>
      <c r="D1260" s="17" t="n"/>
      <c r="E1260" s="17" t="n"/>
      <c r="F1260" s="17">
        <f>IF($E1260="","",IFERROR(INDEX(Produtos!$B$6:$B$305,MATCH($E1260,Produtos!$A$6:$A$305,0)),"Código não cadastrado"))</f>
        <v/>
      </c>
      <c r="G1260" s="18" t="n"/>
      <c r="H1260" s="19">
        <f>IF($E1260="","",IFERROR(INDEX(Produtos!$C$6:$C$305,MATCH($E1260,Produtos!$A$6:$A$305,0)),0))</f>
        <v/>
      </c>
      <c r="I1260" s="17" t="n"/>
      <c r="J1260" s="17">
        <f>IF(OR($E1260="",D1260=""),"",IF(D1260=$C$4,"5917","6917"))</f>
        <v/>
      </c>
      <c r="K1260" s="18" t="n"/>
      <c r="L1260" s="18" t="n"/>
      <c r="M1260" s="16" t="n"/>
      <c r="N1260" s="18">
        <f>IF(OR($E1260="",G1260=""),"",G1260-N(K1260)-N(L1260))</f>
        <v/>
      </c>
      <c r="O1260" s="19">
        <f>IF(N1260="","",N1260*H1260)</f>
        <v/>
      </c>
      <c r="P1260" s="19">
        <f>IF($E1260="","",N(K1260)*H1260)</f>
        <v/>
      </c>
      <c r="Q1260" s="17" t="n"/>
      <c r="R1260" s="17">
        <f>IF(N1260="","",IF(N1260&lt;0,"CONFERIR",IF(N1260=0,"ACERTADO",IF(M1260="","EM CONSIGNAÇÃO",IF(TODAY()&gt;M1260,"ACERTO VENCIDO","EM CONSIGNAÇÃO")))))</f>
        <v/>
      </c>
      <c r="S1260" s="17" t="n"/>
    </row>
    <row r="1261">
      <c r="A1261" s="16" t="n"/>
      <c r="B1261" s="17" t="n"/>
      <c r="C1261" s="17" t="n"/>
      <c r="D1261" s="17" t="n"/>
      <c r="E1261" s="17" t="n"/>
      <c r="F1261" s="17">
        <f>IF($E1261="","",IFERROR(INDEX(Produtos!$B$6:$B$305,MATCH($E1261,Produtos!$A$6:$A$305,0)),"Código não cadastrado"))</f>
        <v/>
      </c>
      <c r="G1261" s="18" t="n"/>
      <c r="H1261" s="19">
        <f>IF($E1261="","",IFERROR(INDEX(Produtos!$C$6:$C$305,MATCH($E1261,Produtos!$A$6:$A$305,0)),0))</f>
        <v/>
      </c>
      <c r="I1261" s="17" t="n"/>
      <c r="J1261" s="17">
        <f>IF(OR($E1261="",D1261=""),"",IF(D1261=$C$4,"5917","6917"))</f>
        <v/>
      </c>
      <c r="K1261" s="18" t="n"/>
      <c r="L1261" s="18" t="n"/>
      <c r="M1261" s="16" t="n"/>
      <c r="N1261" s="18">
        <f>IF(OR($E1261="",G1261=""),"",G1261-N(K1261)-N(L1261))</f>
        <v/>
      </c>
      <c r="O1261" s="19">
        <f>IF(N1261="","",N1261*H1261)</f>
        <v/>
      </c>
      <c r="P1261" s="19">
        <f>IF($E1261="","",N(K1261)*H1261)</f>
        <v/>
      </c>
      <c r="Q1261" s="17" t="n"/>
      <c r="R1261" s="17">
        <f>IF(N1261="","",IF(N1261&lt;0,"CONFERIR",IF(N1261=0,"ACERTADO",IF(M1261="","EM CONSIGNAÇÃO",IF(TODAY()&gt;M1261,"ACERTO VENCIDO","EM CONSIGNAÇÃO")))))</f>
        <v/>
      </c>
      <c r="S1261" s="17" t="n"/>
    </row>
    <row r="1262">
      <c r="A1262" s="16" t="n"/>
      <c r="B1262" s="17" t="n"/>
      <c r="C1262" s="17" t="n"/>
      <c r="D1262" s="17" t="n"/>
      <c r="E1262" s="17" t="n"/>
      <c r="F1262" s="17">
        <f>IF($E1262="","",IFERROR(INDEX(Produtos!$B$6:$B$305,MATCH($E1262,Produtos!$A$6:$A$305,0)),"Código não cadastrado"))</f>
        <v/>
      </c>
      <c r="G1262" s="18" t="n"/>
      <c r="H1262" s="19">
        <f>IF($E1262="","",IFERROR(INDEX(Produtos!$C$6:$C$305,MATCH($E1262,Produtos!$A$6:$A$305,0)),0))</f>
        <v/>
      </c>
      <c r="I1262" s="17" t="n"/>
      <c r="J1262" s="17">
        <f>IF(OR($E1262="",D1262=""),"",IF(D1262=$C$4,"5917","6917"))</f>
        <v/>
      </c>
      <c r="K1262" s="18" t="n"/>
      <c r="L1262" s="18" t="n"/>
      <c r="M1262" s="16" t="n"/>
      <c r="N1262" s="18">
        <f>IF(OR($E1262="",G1262=""),"",G1262-N(K1262)-N(L1262))</f>
        <v/>
      </c>
      <c r="O1262" s="19">
        <f>IF(N1262="","",N1262*H1262)</f>
        <v/>
      </c>
      <c r="P1262" s="19">
        <f>IF($E1262="","",N(K1262)*H1262)</f>
        <v/>
      </c>
      <c r="Q1262" s="17" t="n"/>
      <c r="R1262" s="17">
        <f>IF(N1262="","",IF(N1262&lt;0,"CONFERIR",IF(N1262=0,"ACERTADO",IF(M1262="","EM CONSIGNAÇÃO",IF(TODAY()&gt;M1262,"ACERTO VENCIDO","EM CONSIGNAÇÃO")))))</f>
        <v/>
      </c>
      <c r="S1262" s="17" t="n"/>
    </row>
    <row r="1263">
      <c r="A1263" s="16" t="n"/>
      <c r="B1263" s="17" t="n"/>
      <c r="C1263" s="17" t="n"/>
      <c r="D1263" s="17" t="n"/>
      <c r="E1263" s="17" t="n"/>
      <c r="F1263" s="17">
        <f>IF($E1263="","",IFERROR(INDEX(Produtos!$B$6:$B$305,MATCH($E1263,Produtos!$A$6:$A$305,0)),"Código não cadastrado"))</f>
        <v/>
      </c>
      <c r="G1263" s="18" t="n"/>
      <c r="H1263" s="19">
        <f>IF($E1263="","",IFERROR(INDEX(Produtos!$C$6:$C$305,MATCH($E1263,Produtos!$A$6:$A$305,0)),0))</f>
        <v/>
      </c>
      <c r="I1263" s="17" t="n"/>
      <c r="J1263" s="17">
        <f>IF(OR($E1263="",D1263=""),"",IF(D1263=$C$4,"5917","6917"))</f>
        <v/>
      </c>
      <c r="K1263" s="18" t="n"/>
      <c r="L1263" s="18" t="n"/>
      <c r="M1263" s="16" t="n"/>
      <c r="N1263" s="18">
        <f>IF(OR($E1263="",G1263=""),"",G1263-N(K1263)-N(L1263))</f>
        <v/>
      </c>
      <c r="O1263" s="19">
        <f>IF(N1263="","",N1263*H1263)</f>
        <v/>
      </c>
      <c r="P1263" s="19">
        <f>IF($E1263="","",N(K1263)*H1263)</f>
        <v/>
      </c>
      <c r="Q1263" s="17" t="n"/>
      <c r="R1263" s="17">
        <f>IF(N1263="","",IF(N1263&lt;0,"CONFERIR",IF(N1263=0,"ACERTADO",IF(M1263="","EM CONSIGNAÇÃO",IF(TODAY()&gt;M1263,"ACERTO VENCIDO","EM CONSIGNAÇÃO")))))</f>
        <v/>
      </c>
      <c r="S1263" s="17" t="n"/>
    </row>
    <row r="1264">
      <c r="A1264" s="16" t="n"/>
      <c r="B1264" s="17" t="n"/>
      <c r="C1264" s="17" t="n"/>
      <c r="D1264" s="17" t="n"/>
      <c r="E1264" s="17" t="n"/>
      <c r="F1264" s="17">
        <f>IF($E1264="","",IFERROR(INDEX(Produtos!$B$6:$B$305,MATCH($E1264,Produtos!$A$6:$A$305,0)),"Código não cadastrado"))</f>
        <v/>
      </c>
      <c r="G1264" s="18" t="n"/>
      <c r="H1264" s="19">
        <f>IF($E1264="","",IFERROR(INDEX(Produtos!$C$6:$C$305,MATCH($E1264,Produtos!$A$6:$A$305,0)),0))</f>
        <v/>
      </c>
      <c r="I1264" s="17" t="n"/>
      <c r="J1264" s="17">
        <f>IF(OR($E1264="",D1264=""),"",IF(D1264=$C$4,"5917","6917"))</f>
        <v/>
      </c>
      <c r="K1264" s="18" t="n"/>
      <c r="L1264" s="18" t="n"/>
      <c r="M1264" s="16" t="n"/>
      <c r="N1264" s="18">
        <f>IF(OR($E1264="",G1264=""),"",G1264-N(K1264)-N(L1264))</f>
        <v/>
      </c>
      <c r="O1264" s="19">
        <f>IF(N1264="","",N1264*H1264)</f>
        <v/>
      </c>
      <c r="P1264" s="19">
        <f>IF($E1264="","",N(K1264)*H1264)</f>
        <v/>
      </c>
      <c r="Q1264" s="17" t="n"/>
      <c r="R1264" s="17">
        <f>IF(N1264="","",IF(N1264&lt;0,"CONFERIR",IF(N1264=0,"ACERTADO",IF(M1264="","EM CONSIGNAÇÃO",IF(TODAY()&gt;M1264,"ACERTO VENCIDO","EM CONSIGNAÇÃO")))))</f>
        <v/>
      </c>
      <c r="S1264" s="17" t="n"/>
    </row>
    <row r="1265">
      <c r="A1265" s="16" t="n"/>
      <c r="B1265" s="17" t="n"/>
      <c r="C1265" s="17" t="n"/>
      <c r="D1265" s="17" t="n"/>
      <c r="E1265" s="17" t="n"/>
      <c r="F1265" s="17">
        <f>IF($E1265="","",IFERROR(INDEX(Produtos!$B$6:$B$305,MATCH($E1265,Produtos!$A$6:$A$305,0)),"Código não cadastrado"))</f>
        <v/>
      </c>
      <c r="G1265" s="18" t="n"/>
      <c r="H1265" s="19">
        <f>IF($E1265="","",IFERROR(INDEX(Produtos!$C$6:$C$305,MATCH($E1265,Produtos!$A$6:$A$305,0)),0))</f>
        <v/>
      </c>
      <c r="I1265" s="17" t="n"/>
      <c r="J1265" s="17">
        <f>IF(OR($E1265="",D1265=""),"",IF(D1265=$C$4,"5917","6917"))</f>
        <v/>
      </c>
      <c r="K1265" s="18" t="n"/>
      <c r="L1265" s="18" t="n"/>
      <c r="M1265" s="16" t="n"/>
      <c r="N1265" s="18">
        <f>IF(OR($E1265="",G1265=""),"",G1265-N(K1265)-N(L1265))</f>
        <v/>
      </c>
      <c r="O1265" s="19">
        <f>IF(N1265="","",N1265*H1265)</f>
        <v/>
      </c>
      <c r="P1265" s="19">
        <f>IF($E1265="","",N(K1265)*H1265)</f>
        <v/>
      </c>
      <c r="Q1265" s="17" t="n"/>
      <c r="R1265" s="17">
        <f>IF(N1265="","",IF(N1265&lt;0,"CONFERIR",IF(N1265=0,"ACERTADO",IF(M1265="","EM CONSIGNAÇÃO",IF(TODAY()&gt;M1265,"ACERTO VENCIDO","EM CONSIGNAÇÃO")))))</f>
        <v/>
      </c>
      <c r="S1265" s="17" t="n"/>
    </row>
    <row r="1266">
      <c r="A1266" s="16" t="n"/>
      <c r="B1266" s="17" t="n"/>
      <c r="C1266" s="17" t="n"/>
      <c r="D1266" s="17" t="n"/>
      <c r="E1266" s="17" t="n"/>
      <c r="F1266" s="17">
        <f>IF($E1266="","",IFERROR(INDEX(Produtos!$B$6:$B$305,MATCH($E1266,Produtos!$A$6:$A$305,0)),"Código não cadastrado"))</f>
        <v/>
      </c>
      <c r="G1266" s="18" t="n"/>
      <c r="H1266" s="19">
        <f>IF($E1266="","",IFERROR(INDEX(Produtos!$C$6:$C$305,MATCH($E1266,Produtos!$A$6:$A$305,0)),0))</f>
        <v/>
      </c>
      <c r="I1266" s="17" t="n"/>
      <c r="J1266" s="17">
        <f>IF(OR($E1266="",D1266=""),"",IF(D1266=$C$4,"5917","6917"))</f>
        <v/>
      </c>
      <c r="K1266" s="18" t="n"/>
      <c r="L1266" s="18" t="n"/>
      <c r="M1266" s="16" t="n"/>
      <c r="N1266" s="18">
        <f>IF(OR($E1266="",G1266=""),"",G1266-N(K1266)-N(L1266))</f>
        <v/>
      </c>
      <c r="O1266" s="19">
        <f>IF(N1266="","",N1266*H1266)</f>
        <v/>
      </c>
      <c r="P1266" s="19">
        <f>IF($E1266="","",N(K1266)*H1266)</f>
        <v/>
      </c>
      <c r="Q1266" s="17" t="n"/>
      <c r="R1266" s="17">
        <f>IF(N1266="","",IF(N1266&lt;0,"CONFERIR",IF(N1266=0,"ACERTADO",IF(M1266="","EM CONSIGNAÇÃO",IF(TODAY()&gt;M1266,"ACERTO VENCIDO","EM CONSIGNAÇÃO")))))</f>
        <v/>
      </c>
      <c r="S1266" s="17" t="n"/>
    </row>
    <row r="1267">
      <c r="A1267" s="16" t="n"/>
      <c r="B1267" s="17" t="n"/>
      <c r="C1267" s="17" t="n"/>
      <c r="D1267" s="17" t="n"/>
      <c r="E1267" s="17" t="n"/>
      <c r="F1267" s="17">
        <f>IF($E1267="","",IFERROR(INDEX(Produtos!$B$6:$B$305,MATCH($E1267,Produtos!$A$6:$A$305,0)),"Código não cadastrado"))</f>
        <v/>
      </c>
      <c r="G1267" s="18" t="n"/>
      <c r="H1267" s="19">
        <f>IF($E1267="","",IFERROR(INDEX(Produtos!$C$6:$C$305,MATCH($E1267,Produtos!$A$6:$A$305,0)),0))</f>
        <v/>
      </c>
      <c r="I1267" s="17" t="n"/>
      <c r="J1267" s="17">
        <f>IF(OR($E1267="",D1267=""),"",IF(D1267=$C$4,"5917","6917"))</f>
        <v/>
      </c>
      <c r="K1267" s="18" t="n"/>
      <c r="L1267" s="18" t="n"/>
      <c r="M1267" s="16" t="n"/>
      <c r="N1267" s="18">
        <f>IF(OR($E1267="",G1267=""),"",G1267-N(K1267)-N(L1267))</f>
        <v/>
      </c>
      <c r="O1267" s="19">
        <f>IF(N1267="","",N1267*H1267)</f>
        <v/>
      </c>
      <c r="P1267" s="19">
        <f>IF($E1267="","",N(K1267)*H1267)</f>
        <v/>
      </c>
      <c r="Q1267" s="17" t="n"/>
      <c r="R1267" s="17">
        <f>IF(N1267="","",IF(N1267&lt;0,"CONFERIR",IF(N1267=0,"ACERTADO",IF(M1267="","EM CONSIGNAÇÃO",IF(TODAY()&gt;M1267,"ACERTO VENCIDO","EM CONSIGNAÇÃO")))))</f>
        <v/>
      </c>
      <c r="S1267" s="17" t="n"/>
    </row>
    <row r="1268">
      <c r="A1268" s="16" t="n"/>
      <c r="B1268" s="17" t="n"/>
      <c r="C1268" s="17" t="n"/>
      <c r="D1268" s="17" t="n"/>
      <c r="E1268" s="17" t="n"/>
      <c r="F1268" s="17">
        <f>IF($E1268="","",IFERROR(INDEX(Produtos!$B$6:$B$305,MATCH($E1268,Produtos!$A$6:$A$305,0)),"Código não cadastrado"))</f>
        <v/>
      </c>
      <c r="G1268" s="18" t="n"/>
      <c r="H1268" s="19">
        <f>IF($E1268="","",IFERROR(INDEX(Produtos!$C$6:$C$305,MATCH($E1268,Produtos!$A$6:$A$305,0)),0))</f>
        <v/>
      </c>
      <c r="I1268" s="17" t="n"/>
      <c r="J1268" s="17">
        <f>IF(OR($E1268="",D1268=""),"",IF(D1268=$C$4,"5917","6917"))</f>
        <v/>
      </c>
      <c r="K1268" s="18" t="n"/>
      <c r="L1268" s="18" t="n"/>
      <c r="M1268" s="16" t="n"/>
      <c r="N1268" s="18">
        <f>IF(OR($E1268="",G1268=""),"",G1268-N(K1268)-N(L1268))</f>
        <v/>
      </c>
      <c r="O1268" s="19">
        <f>IF(N1268="","",N1268*H1268)</f>
        <v/>
      </c>
      <c r="P1268" s="19">
        <f>IF($E1268="","",N(K1268)*H1268)</f>
        <v/>
      </c>
      <c r="Q1268" s="17" t="n"/>
      <c r="R1268" s="17">
        <f>IF(N1268="","",IF(N1268&lt;0,"CONFERIR",IF(N1268=0,"ACERTADO",IF(M1268="","EM CONSIGNAÇÃO",IF(TODAY()&gt;M1268,"ACERTO VENCIDO","EM CONSIGNAÇÃO")))))</f>
        <v/>
      </c>
      <c r="S1268" s="17" t="n"/>
    </row>
    <row r="1269">
      <c r="A1269" s="16" t="n"/>
      <c r="B1269" s="17" t="n"/>
      <c r="C1269" s="17" t="n"/>
      <c r="D1269" s="17" t="n"/>
      <c r="E1269" s="17" t="n"/>
      <c r="F1269" s="17">
        <f>IF($E1269="","",IFERROR(INDEX(Produtos!$B$6:$B$305,MATCH($E1269,Produtos!$A$6:$A$305,0)),"Código não cadastrado"))</f>
        <v/>
      </c>
      <c r="G1269" s="18" t="n"/>
      <c r="H1269" s="19">
        <f>IF($E1269="","",IFERROR(INDEX(Produtos!$C$6:$C$305,MATCH($E1269,Produtos!$A$6:$A$305,0)),0))</f>
        <v/>
      </c>
      <c r="I1269" s="17" t="n"/>
      <c r="J1269" s="17">
        <f>IF(OR($E1269="",D1269=""),"",IF(D1269=$C$4,"5917","6917"))</f>
        <v/>
      </c>
      <c r="K1269" s="18" t="n"/>
      <c r="L1269" s="18" t="n"/>
      <c r="M1269" s="16" t="n"/>
      <c r="N1269" s="18">
        <f>IF(OR($E1269="",G1269=""),"",G1269-N(K1269)-N(L1269))</f>
        <v/>
      </c>
      <c r="O1269" s="19">
        <f>IF(N1269="","",N1269*H1269)</f>
        <v/>
      </c>
      <c r="P1269" s="19">
        <f>IF($E1269="","",N(K1269)*H1269)</f>
        <v/>
      </c>
      <c r="Q1269" s="17" t="n"/>
      <c r="R1269" s="17">
        <f>IF(N1269="","",IF(N1269&lt;0,"CONFERIR",IF(N1269=0,"ACERTADO",IF(M1269="","EM CONSIGNAÇÃO",IF(TODAY()&gt;M1269,"ACERTO VENCIDO","EM CONSIGNAÇÃO")))))</f>
        <v/>
      </c>
      <c r="S1269" s="17" t="n"/>
    </row>
    <row r="1270">
      <c r="A1270" s="16" t="n"/>
      <c r="B1270" s="17" t="n"/>
      <c r="C1270" s="17" t="n"/>
      <c r="D1270" s="17" t="n"/>
      <c r="E1270" s="17" t="n"/>
      <c r="F1270" s="17">
        <f>IF($E1270="","",IFERROR(INDEX(Produtos!$B$6:$B$305,MATCH($E1270,Produtos!$A$6:$A$305,0)),"Código não cadastrado"))</f>
        <v/>
      </c>
      <c r="G1270" s="18" t="n"/>
      <c r="H1270" s="19">
        <f>IF($E1270="","",IFERROR(INDEX(Produtos!$C$6:$C$305,MATCH($E1270,Produtos!$A$6:$A$305,0)),0))</f>
        <v/>
      </c>
      <c r="I1270" s="17" t="n"/>
      <c r="J1270" s="17">
        <f>IF(OR($E1270="",D1270=""),"",IF(D1270=$C$4,"5917","6917"))</f>
        <v/>
      </c>
      <c r="K1270" s="18" t="n"/>
      <c r="L1270" s="18" t="n"/>
      <c r="M1270" s="16" t="n"/>
      <c r="N1270" s="18">
        <f>IF(OR($E1270="",G1270=""),"",G1270-N(K1270)-N(L1270))</f>
        <v/>
      </c>
      <c r="O1270" s="19">
        <f>IF(N1270="","",N1270*H1270)</f>
        <v/>
      </c>
      <c r="P1270" s="19">
        <f>IF($E1270="","",N(K1270)*H1270)</f>
        <v/>
      </c>
      <c r="Q1270" s="17" t="n"/>
      <c r="R1270" s="17">
        <f>IF(N1270="","",IF(N1270&lt;0,"CONFERIR",IF(N1270=0,"ACERTADO",IF(M1270="","EM CONSIGNAÇÃO",IF(TODAY()&gt;M1270,"ACERTO VENCIDO","EM CONSIGNAÇÃO")))))</f>
        <v/>
      </c>
      <c r="S1270" s="17" t="n"/>
    </row>
    <row r="1271">
      <c r="A1271" s="16" t="n"/>
      <c r="B1271" s="17" t="n"/>
      <c r="C1271" s="17" t="n"/>
      <c r="D1271" s="17" t="n"/>
      <c r="E1271" s="17" t="n"/>
      <c r="F1271" s="17">
        <f>IF($E1271="","",IFERROR(INDEX(Produtos!$B$6:$B$305,MATCH($E1271,Produtos!$A$6:$A$305,0)),"Código não cadastrado"))</f>
        <v/>
      </c>
      <c r="G1271" s="18" t="n"/>
      <c r="H1271" s="19">
        <f>IF($E1271="","",IFERROR(INDEX(Produtos!$C$6:$C$305,MATCH($E1271,Produtos!$A$6:$A$305,0)),0))</f>
        <v/>
      </c>
      <c r="I1271" s="17" t="n"/>
      <c r="J1271" s="17">
        <f>IF(OR($E1271="",D1271=""),"",IF(D1271=$C$4,"5917","6917"))</f>
        <v/>
      </c>
      <c r="K1271" s="18" t="n"/>
      <c r="L1271" s="18" t="n"/>
      <c r="M1271" s="16" t="n"/>
      <c r="N1271" s="18">
        <f>IF(OR($E1271="",G1271=""),"",G1271-N(K1271)-N(L1271))</f>
        <v/>
      </c>
      <c r="O1271" s="19">
        <f>IF(N1271="","",N1271*H1271)</f>
        <v/>
      </c>
      <c r="P1271" s="19">
        <f>IF($E1271="","",N(K1271)*H1271)</f>
        <v/>
      </c>
      <c r="Q1271" s="17" t="n"/>
      <c r="R1271" s="17">
        <f>IF(N1271="","",IF(N1271&lt;0,"CONFERIR",IF(N1271=0,"ACERTADO",IF(M1271="","EM CONSIGNAÇÃO",IF(TODAY()&gt;M1271,"ACERTO VENCIDO","EM CONSIGNAÇÃO")))))</f>
        <v/>
      </c>
      <c r="S1271" s="17" t="n"/>
    </row>
    <row r="1272">
      <c r="A1272" s="16" t="n"/>
      <c r="B1272" s="17" t="n"/>
      <c r="C1272" s="17" t="n"/>
      <c r="D1272" s="17" t="n"/>
      <c r="E1272" s="17" t="n"/>
      <c r="F1272" s="17">
        <f>IF($E1272="","",IFERROR(INDEX(Produtos!$B$6:$B$305,MATCH($E1272,Produtos!$A$6:$A$305,0)),"Código não cadastrado"))</f>
        <v/>
      </c>
      <c r="G1272" s="18" t="n"/>
      <c r="H1272" s="19">
        <f>IF($E1272="","",IFERROR(INDEX(Produtos!$C$6:$C$305,MATCH($E1272,Produtos!$A$6:$A$305,0)),0))</f>
        <v/>
      </c>
      <c r="I1272" s="17" t="n"/>
      <c r="J1272" s="17">
        <f>IF(OR($E1272="",D1272=""),"",IF(D1272=$C$4,"5917","6917"))</f>
        <v/>
      </c>
      <c r="K1272" s="18" t="n"/>
      <c r="L1272" s="18" t="n"/>
      <c r="M1272" s="16" t="n"/>
      <c r="N1272" s="18">
        <f>IF(OR($E1272="",G1272=""),"",G1272-N(K1272)-N(L1272))</f>
        <v/>
      </c>
      <c r="O1272" s="19">
        <f>IF(N1272="","",N1272*H1272)</f>
        <v/>
      </c>
      <c r="P1272" s="19">
        <f>IF($E1272="","",N(K1272)*H1272)</f>
        <v/>
      </c>
      <c r="Q1272" s="17" t="n"/>
      <c r="R1272" s="17">
        <f>IF(N1272="","",IF(N1272&lt;0,"CONFERIR",IF(N1272=0,"ACERTADO",IF(M1272="","EM CONSIGNAÇÃO",IF(TODAY()&gt;M1272,"ACERTO VENCIDO","EM CONSIGNAÇÃO")))))</f>
        <v/>
      </c>
      <c r="S1272" s="17" t="n"/>
    </row>
    <row r="1273">
      <c r="A1273" s="16" t="n"/>
      <c r="B1273" s="17" t="n"/>
      <c r="C1273" s="17" t="n"/>
      <c r="D1273" s="17" t="n"/>
      <c r="E1273" s="17" t="n"/>
      <c r="F1273" s="17">
        <f>IF($E1273="","",IFERROR(INDEX(Produtos!$B$6:$B$305,MATCH($E1273,Produtos!$A$6:$A$305,0)),"Código não cadastrado"))</f>
        <v/>
      </c>
      <c r="G1273" s="18" t="n"/>
      <c r="H1273" s="19">
        <f>IF($E1273="","",IFERROR(INDEX(Produtos!$C$6:$C$305,MATCH($E1273,Produtos!$A$6:$A$305,0)),0))</f>
        <v/>
      </c>
      <c r="I1273" s="17" t="n"/>
      <c r="J1273" s="17">
        <f>IF(OR($E1273="",D1273=""),"",IF(D1273=$C$4,"5917","6917"))</f>
        <v/>
      </c>
      <c r="K1273" s="18" t="n"/>
      <c r="L1273" s="18" t="n"/>
      <c r="M1273" s="16" t="n"/>
      <c r="N1273" s="18">
        <f>IF(OR($E1273="",G1273=""),"",G1273-N(K1273)-N(L1273))</f>
        <v/>
      </c>
      <c r="O1273" s="19">
        <f>IF(N1273="","",N1273*H1273)</f>
        <v/>
      </c>
      <c r="P1273" s="19">
        <f>IF($E1273="","",N(K1273)*H1273)</f>
        <v/>
      </c>
      <c r="Q1273" s="17" t="n"/>
      <c r="R1273" s="17">
        <f>IF(N1273="","",IF(N1273&lt;0,"CONFERIR",IF(N1273=0,"ACERTADO",IF(M1273="","EM CONSIGNAÇÃO",IF(TODAY()&gt;M1273,"ACERTO VENCIDO","EM CONSIGNAÇÃO")))))</f>
        <v/>
      </c>
      <c r="S1273" s="17" t="n"/>
    </row>
    <row r="1274">
      <c r="A1274" s="16" t="n"/>
      <c r="B1274" s="17" t="n"/>
      <c r="C1274" s="17" t="n"/>
      <c r="D1274" s="17" t="n"/>
      <c r="E1274" s="17" t="n"/>
      <c r="F1274" s="17">
        <f>IF($E1274="","",IFERROR(INDEX(Produtos!$B$6:$B$305,MATCH($E1274,Produtos!$A$6:$A$305,0)),"Código não cadastrado"))</f>
        <v/>
      </c>
      <c r="G1274" s="18" t="n"/>
      <c r="H1274" s="19">
        <f>IF($E1274="","",IFERROR(INDEX(Produtos!$C$6:$C$305,MATCH($E1274,Produtos!$A$6:$A$305,0)),0))</f>
        <v/>
      </c>
      <c r="I1274" s="17" t="n"/>
      <c r="J1274" s="17">
        <f>IF(OR($E1274="",D1274=""),"",IF(D1274=$C$4,"5917","6917"))</f>
        <v/>
      </c>
      <c r="K1274" s="18" t="n"/>
      <c r="L1274" s="18" t="n"/>
      <c r="M1274" s="16" t="n"/>
      <c r="N1274" s="18">
        <f>IF(OR($E1274="",G1274=""),"",G1274-N(K1274)-N(L1274))</f>
        <v/>
      </c>
      <c r="O1274" s="19">
        <f>IF(N1274="","",N1274*H1274)</f>
        <v/>
      </c>
      <c r="P1274" s="19">
        <f>IF($E1274="","",N(K1274)*H1274)</f>
        <v/>
      </c>
      <c r="Q1274" s="17" t="n"/>
      <c r="R1274" s="17">
        <f>IF(N1274="","",IF(N1274&lt;0,"CONFERIR",IF(N1274=0,"ACERTADO",IF(M1274="","EM CONSIGNAÇÃO",IF(TODAY()&gt;M1274,"ACERTO VENCIDO","EM CONSIGNAÇÃO")))))</f>
        <v/>
      </c>
      <c r="S1274" s="17" t="n"/>
    </row>
    <row r="1275">
      <c r="A1275" s="16" t="n"/>
      <c r="B1275" s="17" t="n"/>
      <c r="C1275" s="17" t="n"/>
      <c r="D1275" s="17" t="n"/>
      <c r="E1275" s="17" t="n"/>
      <c r="F1275" s="17">
        <f>IF($E1275="","",IFERROR(INDEX(Produtos!$B$6:$B$305,MATCH($E1275,Produtos!$A$6:$A$305,0)),"Código não cadastrado"))</f>
        <v/>
      </c>
      <c r="G1275" s="18" t="n"/>
      <c r="H1275" s="19">
        <f>IF($E1275="","",IFERROR(INDEX(Produtos!$C$6:$C$305,MATCH($E1275,Produtos!$A$6:$A$305,0)),0))</f>
        <v/>
      </c>
      <c r="I1275" s="17" t="n"/>
      <c r="J1275" s="17">
        <f>IF(OR($E1275="",D1275=""),"",IF(D1275=$C$4,"5917","6917"))</f>
        <v/>
      </c>
      <c r="K1275" s="18" t="n"/>
      <c r="L1275" s="18" t="n"/>
      <c r="M1275" s="16" t="n"/>
      <c r="N1275" s="18">
        <f>IF(OR($E1275="",G1275=""),"",G1275-N(K1275)-N(L1275))</f>
        <v/>
      </c>
      <c r="O1275" s="19">
        <f>IF(N1275="","",N1275*H1275)</f>
        <v/>
      </c>
      <c r="P1275" s="19">
        <f>IF($E1275="","",N(K1275)*H1275)</f>
        <v/>
      </c>
      <c r="Q1275" s="17" t="n"/>
      <c r="R1275" s="17">
        <f>IF(N1275="","",IF(N1275&lt;0,"CONFERIR",IF(N1275=0,"ACERTADO",IF(M1275="","EM CONSIGNAÇÃO",IF(TODAY()&gt;M1275,"ACERTO VENCIDO","EM CONSIGNAÇÃO")))))</f>
        <v/>
      </c>
      <c r="S1275" s="17" t="n"/>
    </row>
    <row r="1276">
      <c r="A1276" s="16" t="n"/>
      <c r="B1276" s="17" t="n"/>
      <c r="C1276" s="17" t="n"/>
      <c r="D1276" s="17" t="n"/>
      <c r="E1276" s="17" t="n"/>
      <c r="F1276" s="17">
        <f>IF($E1276="","",IFERROR(INDEX(Produtos!$B$6:$B$305,MATCH($E1276,Produtos!$A$6:$A$305,0)),"Código não cadastrado"))</f>
        <v/>
      </c>
      <c r="G1276" s="18" t="n"/>
      <c r="H1276" s="19">
        <f>IF($E1276="","",IFERROR(INDEX(Produtos!$C$6:$C$305,MATCH($E1276,Produtos!$A$6:$A$305,0)),0))</f>
        <v/>
      </c>
      <c r="I1276" s="17" t="n"/>
      <c r="J1276" s="17">
        <f>IF(OR($E1276="",D1276=""),"",IF(D1276=$C$4,"5917","6917"))</f>
        <v/>
      </c>
      <c r="K1276" s="18" t="n"/>
      <c r="L1276" s="18" t="n"/>
      <c r="M1276" s="16" t="n"/>
      <c r="N1276" s="18">
        <f>IF(OR($E1276="",G1276=""),"",G1276-N(K1276)-N(L1276))</f>
        <v/>
      </c>
      <c r="O1276" s="19">
        <f>IF(N1276="","",N1276*H1276)</f>
        <v/>
      </c>
      <c r="P1276" s="19">
        <f>IF($E1276="","",N(K1276)*H1276)</f>
        <v/>
      </c>
      <c r="Q1276" s="17" t="n"/>
      <c r="R1276" s="17">
        <f>IF(N1276="","",IF(N1276&lt;0,"CONFERIR",IF(N1276=0,"ACERTADO",IF(M1276="","EM CONSIGNAÇÃO",IF(TODAY()&gt;M1276,"ACERTO VENCIDO","EM CONSIGNAÇÃO")))))</f>
        <v/>
      </c>
      <c r="S1276" s="17" t="n"/>
    </row>
    <row r="1277">
      <c r="A1277" s="16" t="n"/>
      <c r="B1277" s="17" t="n"/>
      <c r="C1277" s="17" t="n"/>
      <c r="D1277" s="17" t="n"/>
      <c r="E1277" s="17" t="n"/>
      <c r="F1277" s="17">
        <f>IF($E1277="","",IFERROR(INDEX(Produtos!$B$6:$B$305,MATCH($E1277,Produtos!$A$6:$A$305,0)),"Código não cadastrado"))</f>
        <v/>
      </c>
      <c r="G1277" s="18" t="n"/>
      <c r="H1277" s="19">
        <f>IF($E1277="","",IFERROR(INDEX(Produtos!$C$6:$C$305,MATCH($E1277,Produtos!$A$6:$A$305,0)),0))</f>
        <v/>
      </c>
      <c r="I1277" s="17" t="n"/>
      <c r="J1277" s="17">
        <f>IF(OR($E1277="",D1277=""),"",IF(D1277=$C$4,"5917","6917"))</f>
        <v/>
      </c>
      <c r="K1277" s="18" t="n"/>
      <c r="L1277" s="18" t="n"/>
      <c r="M1277" s="16" t="n"/>
      <c r="N1277" s="18">
        <f>IF(OR($E1277="",G1277=""),"",G1277-N(K1277)-N(L1277))</f>
        <v/>
      </c>
      <c r="O1277" s="19">
        <f>IF(N1277="","",N1277*H1277)</f>
        <v/>
      </c>
      <c r="P1277" s="19">
        <f>IF($E1277="","",N(K1277)*H1277)</f>
        <v/>
      </c>
      <c r="Q1277" s="17" t="n"/>
      <c r="R1277" s="17">
        <f>IF(N1277="","",IF(N1277&lt;0,"CONFERIR",IF(N1277=0,"ACERTADO",IF(M1277="","EM CONSIGNAÇÃO",IF(TODAY()&gt;M1277,"ACERTO VENCIDO","EM CONSIGNAÇÃO")))))</f>
        <v/>
      </c>
      <c r="S1277" s="17" t="n"/>
    </row>
    <row r="1278">
      <c r="A1278" s="16" t="n"/>
      <c r="B1278" s="17" t="n"/>
      <c r="C1278" s="17" t="n"/>
      <c r="D1278" s="17" t="n"/>
      <c r="E1278" s="17" t="n"/>
      <c r="F1278" s="17">
        <f>IF($E1278="","",IFERROR(INDEX(Produtos!$B$6:$B$305,MATCH($E1278,Produtos!$A$6:$A$305,0)),"Código não cadastrado"))</f>
        <v/>
      </c>
      <c r="G1278" s="18" t="n"/>
      <c r="H1278" s="19">
        <f>IF($E1278="","",IFERROR(INDEX(Produtos!$C$6:$C$305,MATCH($E1278,Produtos!$A$6:$A$305,0)),0))</f>
        <v/>
      </c>
      <c r="I1278" s="17" t="n"/>
      <c r="J1278" s="17">
        <f>IF(OR($E1278="",D1278=""),"",IF(D1278=$C$4,"5917","6917"))</f>
        <v/>
      </c>
      <c r="K1278" s="18" t="n"/>
      <c r="L1278" s="18" t="n"/>
      <c r="M1278" s="16" t="n"/>
      <c r="N1278" s="18">
        <f>IF(OR($E1278="",G1278=""),"",G1278-N(K1278)-N(L1278))</f>
        <v/>
      </c>
      <c r="O1278" s="19">
        <f>IF(N1278="","",N1278*H1278)</f>
        <v/>
      </c>
      <c r="P1278" s="19">
        <f>IF($E1278="","",N(K1278)*H1278)</f>
        <v/>
      </c>
      <c r="Q1278" s="17" t="n"/>
      <c r="R1278" s="17">
        <f>IF(N1278="","",IF(N1278&lt;0,"CONFERIR",IF(N1278=0,"ACERTADO",IF(M1278="","EM CONSIGNAÇÃO",IF(TODAY()&gt;M1278,"ACERTO VENCIDO","EM CONSIGNAÇÃO")))))</f>
        <v/>
      </c>
      <c r="S1278" s="17" t="n"/>
    </row>
    <row r="1279">
      <c r="A1279" s="16" t="n"/>
      <c r="B1279" s="17" t="n"/>
      <c r="C1279" s="17" t="n"/>
      <c r="D1279" s="17" t="n"/>
      <c r="E1279" s="17" t="n"/>
      <c r="F1279" s="17">
        <f>IF($E1279="","",IFERROR(INDEX(Produtos!$B$6:$B$305,MATCH($E1279,Produtos!$A$6:$A$305,0)),"Código não cadastrado"))</f>
        <v/>
      </c>
      <c r="G1279" s="18" t="n"/>
      <c r="H1279" s="19">
        <f>IF($E1279="","",IFERROR(INDEX(Produtos!$C$6:$C$305,MATCH($E1279,Produtos!$A$6:$A$305,0)),0))</f>
        <v/>
      </c>
      <c r="I1279" s="17" t="n"/>
      <c r="J1279" s="17">
        <f>IF(OR($E1279="",D1279=""),"",IF(D1279=$C$4,"5917","6917"))</f>
        <v/>
      </c>
      <c r="K1279" s="18" t="n"/>
      <c r="L1279" s="18" t="n"/>
      <c r="M1279" s="16" t="n"/>
      <c r="N1279" s="18">
        <f>IF(OR($E1279="",G1279=""),"",G1279-N(K1279)-N(L1279))</f>
        <v/>
      </c>
      <c r="O1279" s="19">
        <f>IF(N1279="","",N1279*H1279)</f>
        <v/>
      </c>
      <c r="P1279" s="19">
        <f>IF($E1279="","",N(K1279)*H1279)</f>
        <v/>
      </c>
      <c r="Q1279" s="17" t="n"/>
      <c r="R1279" s="17">
        <f>IF(N1279="","",IF(N1279&lt;0,"CONFERIR",IF(N1279=0,"ACERTADO",IF(M1279="","EM CONSIGNAÇÃO",IF(TODAY()&gt;M1279,"ACERTO VENCIDO","EM CONSIGNAÇÃO")))))</f>
        <v/>
      </c>
      <c r="S1279" s="17" t="n"/>
    </row>
    <row r="1280">
      <c r="A1280" s="16" t="n"/>
      <c r="B1280" s="17" t="n"/>
      <c r="C1280" s="17" t="n"/>
      <c r="D1280" s="17" t="n"/>
      <c r="E1280" s="17" t="n"/>
      <c r="F1280" s="17">
        <f>IF($E1280="","",IFERROR(INDEX(Produtos!$B$6:$B$305,MATCH($E1280,Produtos!$A$6:$A$305,0)),"Código não cadastrado"))</f>
        <v/>
      </c>
      <c r="G1280" s="18" t="n"/>
      <c r="H1280" s="19">
        <f>IF($E1280="","",IFERROR(INDEX(Produtos!$C$6:$C$305,MATCH($E1280,Produtos!$A$6:$A$305,0)),0))</f>
        <v/>
      </c>
      <c r="I1280" s="17" t="n"/>
      <c r="J1280" s="17">
        <f>IF(OR($E1280="",D1280=""),"",IF(D1280=$C$4,"5917","6917"))</f>
        <v/>
      </c>
      <c r="K1280" s="18" t="n"/>
      <c r="L1280" s="18" t="n"/>
      <c r="M1280" s="16" t="n"/>
      <c r="N1280" s="18">
        <f>IF(OR($E1280="",G1280=""),"",G1280-N(K1280)-N(L1280))</f>
        <v/>
      </c>
      <c r="O1280" s="19">
        <f>IF(N1280="","",N1280*H1280)</f>
        <v/>
      </c>
      <c r="P1280" s="19">
        <f>IF($E1280="","",N(K1280)*H1280)</f>
        <v/>
      </c>
      <c r="Q1280" s="17" t="n"/>
      <c r="R1280" s="17">
        <f>IF(N1280="","",IF(N1280&lt;0,"CONFERIR",IF(N1280=0,"ACERTADO",IF(M1280="","EM CONSIGNAÇÃO",IF(TODAY()&gt;M1280,"ACERTO VENCIDO","EM CONSIGNAÇÃO")))))</f>
        <v/>
      </c>
      <c r="S1280" s="17" t="n"/>
    </row>
    <row r="1281">
      <c r="A1281" s="16" t="n"/>
      <c r="B1281" s="17" t="n"/>
      <c r="C1281" s="17" t="n"/>
      <c r="D1281" s="17" t="n"/>
      <c r="E1281" s="17" t="n"/>
      <c r="F1281" s="17">
        <f>IF($E1281="","",IFERROR(INDEX(Produtos!$B$6:$B$305,MATCH($E1281,Produtos!$A$6:$A$305,0)),"Código não cadastrado"))</f>
        <v/>
      </c>
      <c r="G1281" s="18" t="n"/>
      <c r="H1281" s="19">
        <f>IF($E1281="","",IFERROR(INDEX(Produtos!$C$6:$C$305,MATCH($E1281,Produtos!$A$6:$A$305,0)),0))</f>
        <v/>
      </c>
      <c r="I1281" s="17" t="n"/>
      <c r="J1281" s="17">
        <f>IF(OR($E1281="",D1281=""),"",IF(D1281=$C$4,"5917","6917"))</f>
        <v/>
      </c>
      <c r="K1281" s="18" t="n"/>
      <c r="L1281" s="18" t="n"/>
      <c r="M1281" s="16" t="n"/>
      <c r="N1281" s="18">
        <f>IF(OR($E1281="",G1281=""),"",G1281-N(K1281)-N(L1281))</f>
        <v/>
      </c>
      <c r="O1281" s="19">
        <f>IF(N1281="","",N1281*H1281)</f>
        <v/>
      </c>
      <c r="P1281" s="19">
        <f>IF($E1281="","",N(K1281)*H1281)</f>
        <v/>
      </c>
      <c r="Q1281" s="17" t="n"/>
      <c r="R1281" s="17">
        <f>IF(N1281="","",IF(N1281&lt;0,"CONFERIR",IF(N1281=0,"ACERTADO",IF(M1281="","EM CONSIGNAÇÃO",IF(TODAY()&gt;M1281,"ACERTO VENCIDO","EM CONSIGNAÇÃO")))))</f>
        <v/>
      </c>
      <c r="S1281" s="17" t="n"/>
    </row>
    <row r="1282">
      <c r="A1282" s="16" t="n"/>
      <c r="B1282" s="17" t="n"/>
      <c r="C1282" s="17" t="n"/>
      <c r="D1282" s="17" t="n"/>
      <c r="E1282" s="17" t="n"/>
      <c r="F1282" s="17">
        <f>IF($E1282="","",IFERROR(INDEX(Produtos!$B$6:$B$305,MATCH($E1282,Produtos!$A$6:$A$305,0)),"Código não cadastrado"))</f>
        <v/>
      </c>
      <c r="G1282" s="18" t="n"/>
      <c r="H1282" s="19">
        <f>IF($E1282="","",IFERROR(INDEX(Produtos!$C$6:$C$305,MATCH($E1282,Produtos!$A$6:$A$305,0)),0))</f>
        <v/>
      </c>
      <c r="I1282" s="17" t="n"/>
      <c r="J1282" s="17">
        <f>IF(OR($E1282="",D1282=""),"",IF(D1282=$C$4,"5917","6917"))</f>
        <v/>
      </c>
      <c r="K1282" s="18" t="n"/>
      <c r="L1282" s="18" t="n"/>
      <c r="M1282" s="16" t="n"/>
      <c r="N1282" s="18">
        <f>IF(OR($E1282="",G1282=""),"",G1282-N(K1282)-N(L1282))</f>
        <v/>
      </c>
      <c r="O1282" s="19">
        <f>IF(N1282="","",N1282*H1282)</f>
        <v/>
      </c>
      <c r="P1282" s="19">
        <f>IF($E1282="","",N(K1282)*H1282)</f>
        <v/>
      </c>
      <c r="Q1282" s="17" t="n"/>
      <c r="R1282" s="17">
        <f>IF(N1282="","",IF(N1282&lt;0,"CONFERIR",IF(N1282=0,"ACERTADO",IF(M1282="","EM CONSIGNAÇÃO",IF(TODAY()&gt;M1282,"ACERTO VENCIDO","EM CONSIGNAÇÃO")))))</f>
        <v/>
      </c>
      <c r="S1282" s="17" t="n"/>
    </row>
    <row r="1283">
      <c r="A1283" s="16" t="n"/>
      <c r="B1283" s="17" t="n"/>
      <c r="C1283" s="17" t="n"/>
      <c r="D1283" s="17" t="n"/>
      <c r="E1283" s="17" t="n"/>
      <c r="F1283" s="17">
        <f>IF($E1283="","",IFERROR(INDEX(Produtos!$B$6:$B$305,MATCH($E1283,Produtos!$A$6:$A$305,0)),"Código não cadastrado"))</f>
        <v/>
      </c>
      <c r="G1283" s="18" t="n"/>
      <c r="H1283" s="19">
        <f>IF($E1283="","",IFERROR(INDEX(Produtos!$C$6:$C$305,MATCH($E1283,Produtos!$A$6:$A$305,0)),0))</f>
        <v/>
      </c>
      <c r="I1283" s="17" t="n"/>
      <c r="J1283" s="17">
        <f>IF(OR($E1283="",D1283=""),"",IF(D1283=$C$4,"5917","6917"))</f>
        <v/>
      </c>
      <c r="K1283" s="18" t="n"/>
      <c r="L1283" s="18" t="n"/>
      <c r="M1283" s="16" t="n"/>
      <c r="N1283" s="18">
        <f>IF(OR($E1283="",G1283=""),"",G1283-N(K1283)-N(L1283))</f>
        <v/>
      </c>
      <c r="O1283" s="19">
        <f>IF(N1283="","",N1283*H1283)</f>
        <v/>
      </c>
      <c r="P1283" s="19">
        <f>IF($E1283="","",N(K1283)*H1283)</f>
        <v/>
      </c>
      <c r="Q1283" s="17" t="n"/>
      <c r="R1283" s="17">
        <f>IF(N1283="","",IF(N1283&lt;0,"CONFERIR",IF(N1283=0,"ACERTADO",IF(M1283="","EM CONSIGNAÇÃO",IF(TODAY()&gt;M1283,"ACERTO VENCIDO","EM CONSIGNAÇÃO")))))</f>
        <v/>
      </c>
      <c r="S1283" s="17" t="n"/>
    </row>
    <row r="1284">
      <c r="A1284" s="16" t="n"/>
      <c r="B1284" s="17" t="n"/>
      <c r="C1284" s="17" t="n"/>
      <c r="D1284" s="17" t="n"/>
      <c r="E1284" s="17" t="n"/>
      <c r="F1284" s="17">
        <f>IF($E1284="","",IFERROR(INDEX(Produtos!$B$6:$B$305,MATCH($E1284,Produtos!$A$6:$A$305,0)),"Código não cadastrado"))</f>
        <v/>
      </c>
      <c r="G1284" s="18" t="n"/>
      <c r="H1284" s="19">
        <f>IF($E1284="","",IFERROR(INDEX(Produtos!$C$6:$C$305,MATCH($E1284,Produtos!$A$6:$A$305,0)),0))</f>
        <v/>
      </c>
      <c r="I1284" s="17" t="n"/>
      <c r="J1284" s="17">
        <f>IF(OR($E1284="",D1284=""),"",IF(D1284=$C$4,"5917","6917"))</f>
        <v/>
      </c>
      <c r="K1284" s="18" t="n"/>
      <c r="L1284" s="18" t="n"/>
      <c r="M1284" s="16" t="n"/>
      <c r="N1284" s="18">
        <f>IF(OR($E1284="",G1284=""),"",G1284-N(K1284)-N(L1284))</f>
        <v/>
      </c>
      <c r="O1284" s="19">
        <f>IF(N1284="","",N1284*H1284)</f>
        <v/>
      </c>
      <c r="P1284" s="19">
        <f>IF($E1284="","",N(K1284)*H1284)</f>
        <v/>
      </c>
      <c r="Q1284" s="17" t="n"/>
      <c r="R1284" s="17">
        <f>IF(N1284="","",IF(N1284&lt;0,"CONFERIR",IF(N1284=0,"ACERTADO",IF(M1284="","EM CONSIGNAÇÃO",IF(TODAY()&gt;M1284,"ACERTO VENCIDO","EM CONSIGNAÇÃO")))))</f>
        <v/>
      </c>
      <c r="S1284" s="17" t="n"/>
    </row>
    <row r="1285">
      <c r="A1285" s="16" t="n"/>
      <c r="B1285" s="17" t="n"/>
      <c r="C1285" s="17" t="n"/>
      <c r="D1285" s="17" t="n"/>
      <c r="E1285" s="17" t="n"/>
      <c r="F1285" s="17">
        <f>IF($E1285="","",IFERROR(INDEX(Produtos!$B$6:$B$305,MATCH($E1285,Produtos!$A$6:$A$305,0)),"Código não cadastrado"))</f>
        <v/>
      </c>
      <c r="G1285" s="18" t="n"/>
      <c r="H1285" s="19">
        <f>IF($E1285="","",IFERROR(INDEX(Produtos!$C$6:$C$305,MATCH($E1285,Produtos!$A$6:$A$305,0)),0))</f>
        <v/>
      </c>
      <c r="I1285" s="17" t="n"/>
      <c r="J1285" s="17">
        <f>IF(OR($E1285="",D1285=""),"",IF(D1285=$C$4,"5917","6917"))</f>
        <v/>
      </c>
      <c r="K1285" s="18" t="n"/>
      <c r="L1285" s="18" t="n"/>
      <c r="M1285" s="16" t="n"/>
      <c r="N1285" s="18">
        <f>IF(OR($E1285="",G1285=""),"",G1285-N(K1285)-N(L1285))</f>
        <v/>
      </c>
      <c r="O1285" s="19">
        <f>IF(N1285="","",N1285*H1285)</f>
        <v/>
      </c>
      <c r="P1285" s="19">
        <f>IF($E1285="","",N(K1285)*H1285)</f>
        <v/>
      </c>
      <c r="Q1285" s="17" t="n"/>
      <c r="R1285" s="17">
        <f>IF(N1285="","",IF(N1285&lt;0,"CONFERIR",IF(N1285=0,"ACERTADO",IF(M1285="","EM CONSIGNAÇÃO",IF(TODAY()&gt;M1285,"ACERTO VENCIDO","EM CONSIGNAÇÃO")))))</f>
        <v/>
      </c>
      <c r="S1285" s="17" t="n"/>
    </row>
    <row r="1286">
      <c r="A1286" s="16" t="n"/>
      <c r="B1286" s="17" t="n"/>
      <c r="C1286" s="17" t="n"/>
      <c r="D1286" s="17" t="n"/>
      <c r="E1286" s="17" t="n"/>
      <c r="F1286" s="17">
        <f>IF($E1286="","",IFERROR(INDEX(Produtos!$B$6:$B$305,MATCH($E1286,Produtos!$A$6:$A$305,0)),"Código não cadastrado"))</f>
        <v/>
      </c>
      <c r="G1286" s="18" t="n"/>
      <c r="H1286" s="19">
        <f>IF($E1286="","",IFERROR(INDEX(Produtos!$C$6:$C$305,MATCH($E1286,Produtos!$A$6:$A$305,0)),0))</f>
        <v/>
      </c>
      <c r="I1286" s="17" t="n"/>
      <c r="J1286" s="17">
        <f>IF(OR($E1286="",D1286=""),"",IF(D1286=$C$4,"5917","6917"))</f>
        <v/>
      </c>
      <c r="K1286" s="18" t="n"/>
      <c r="L1286" s="18" t="n"/>
      <c r="M1286" s="16" t="n"/>
      <c r="N1286" s="18">
        <f>IF(OR($E1286="",G1286=""),"",G1286-N(K1286)-N(L1286))</f>
        <v/>
      </c>
      <c r="O1286" s="19">
        <f>IF(N1286="","",N1286*H1286)</f>
        <v/>
      </c>
      <c r="P1286" s="19">
        <f>IF($E1286="","",N(K1286)*H1286)</f>
        <v/>
      </c>
      <c r="Q1286" s="17" t="n"/>
      <c r="R1286" s="17">
        <f>IF(N1286="","",IF(N1286&lt;0,"CONFERIR",IF(N1286=0,"ACERTADO",IF(M1286="","EM CONSIGNAÇÃO",IF(TODAY()&gt;M1286,"ACERTO VENCIDO","EM CONSIGNAÇÃO")))))</f>
        <v/>
      </c>
      <c r="S1286" s="17" t="n"/>
    </row>
    <row r="1287">
      <c r="A1287" s="16" t="n"/>
      <c r="B1287" s="17" t="n"/>
      <c r="C1287" s="17" t="n"/>
      <c r="D1287" s="17" t="n"/>
      <c r="E1287" s="17" t="n"/>
      <c r="F1287" s="17">
        <f>IF($E1287="","",IFERROR(INDEX(Produtos!$B$6:$B$305,MATCH($E1287,Produtos!$A$6:$A$305,0)),"Código não cadastrado"))</f>
        <v/>
      </c>
      <c r="G1287" s="18" t="n"/>
      <c r="H1287" s="19">
        <f>IF($E1287="","",IFERROR(INDEX(Produtos!$C$6:$C$305,MATCH($E1287,Produtos!$A$6:$A$305,0)),0))</f>
        <v/>
      </c>
      <c r="I1287" s="17" t="n"/>
      <c r="J1287" s="17">
        <f>IF(OR($E1287="",D1287=""),"",IF(D1287=$C$4,"5917","6917"))</f>
        <v/>
      </c>
      <c r="K1287" s="18" t="n"/>
      <c r="L1287" s="18" t="n"/>
      <c r="M1287" s="16" t="n"/>
      <c r="N1287" s="18">
        <f>IF(OR($E1287="",G1287=""),"",G1287-N(K1287)-N(L1287))</f>
        <v/>
      </c>
      <c r="O1287" s="19">
        <f>IF(N1287="","",N1287*H1287)</f>
        <v/>
      </c>
      <c r="P1287" s="19">
        <f>IF($E1287="","",N(K1287)*H1287)</f>
        <v/>
      </c>
      <c r="Q1287" s="17" t="n"/>
      <c r="R1287" s="17">
        <f>IF(N1287="","",IF(N1287&lt;0,"CONFERIR",IF(N1287=0,"ACERTADO",IF(M1287="","EM CONSIGNAÇÃO",IF(TODAY()&gt;M1287,"ACERTO VENCIDO","EM CONSIGNAÇÃO")))))</f>
        <v/>
      </c>
      <c r="S1287" s="17" t="n"/>
    </row>
    <row r="1288">
      <c r="A1288" s="16" t="n"/>
      <c r="B1288" s="17" t="n"/>
      <c r="C1288" s="17" t="n"/>
      <c r="D1288" s="17" t="n"/>
      <c r="E1288" s="17" t="n"/>
      <c r="F1288" s="17">
        <f>IF($E1288="","",IFERROR(INDEX(Produtos!$B$6:$B$305,MATCH($E1288,Produtos!$A$6:$A$305,0)),"Código não cadastrado"))</f>
        <v/>
      </c>
      <c r="G1288" s="18" t="n"/>
      <c r="H1288" s="19">
        <f>IF($E1288="","",IFERROR(INDEX(Produtos!$C$6:$C$305,MATCH($E1288,Produtos!$A$6:$A$305,0)),0))</f>
        <v/>
      </c>
      <c r="I1288" s="17" t="n"/>
      <c r="J1288" s="17">
        <f>IF(OR($E1288="",D1288=""),"",IF(D1288=$C$4,"5917","6917"))</f>
        <v/>
      </c>
      <c r="K1288" s="18" t="n"/>
      <c r="L1288" s="18" t="n"/>
      <c r="M1288" s="16" t="n"/>
      <c r="N1288" s="18">
        <f>IF(OR($E1288="",G1288=""),"",G1288-N(K1288)-N(L1288))</f>
        <v/>
      </c>
      <c r="O1288" s="19">
        <f>IF(N1288="","",N1288*H1288)</f>
        <v/>
      </c>
      <c r="P1288" s="19">
        <f>IF($E1288="","",N(K1288)*H1288)</f>
        <v/>
      </c>
      <c r="Q1288" s="17" t="n"/>
      <c r="R1288" s="17">
        <f>IF(N1288="","",IF(N1288&lt;0,"CONFERIR",IF(N1288=0,"ACERTADO",IF(M1288="","EM CONSIGNAÇÃO",IF(TODAY()&gt;M1288,"ACERTO VENCIDO","EM CONSIGNAÇÃO")))))</f>
        <v/>
      </c>
      <c r="S1288" s="17" t="n"/>
    </row>
    <row r="1289">
      <c r="A1289" s="16" t="n"/>
      <c r="B1289" s="17" t="n"/>
      <c r="C1289" s="17" t="n"/>
      <c r="D1289" s="17" t="n"/>
      <c r="E1289" s="17" t="n"/>
      <c r="F1289" s="17">
        <f>IF($E1289="","",IFERROR(INDEX(Produtos!$B$6:$B$305,MATCH($E1289,Produtos!$A$6:$A$305,0)),"Código não cadastrado"))</f>
        <v/>
      </c>
      <c r="G1289" s="18" t="n"/>
      <c r="H1289" s="19">
        <f>IF($E1289="","",IFERROR(INDEX(Produtos!$C$6:$C$305,MATCH($E1289,Produtos!$A$6:$A$305,0)),0))</f>
        <v/>
      </c>
      <c r="I1289" s="17" t="n"/>
      <c r="J1289" s="17">
        <f>IF(OR($E1289="",D1289=""),"",IF(D1289=$C$4,"5917","6917"))</f>
        <v/>
      </c>
      <c r="K1289" s="18" t="n"/>
      <c r="L1289" s="18" t="n"/>
      <c r="M1289" s="16" t="n"/>
      <c r="N1289" s="18">
        <f>IF(OR($E1289="",G1289=""),"",G1289-N(K1289)-N(L1289))</f>
        <v/>
      </c>
      <c r="O1289" s="19">
        <f>IF(N1289="","",N1289*H1289)</f>
        <v/>
      </c>
      <c r="P1289" s="19">
        <f>IF($E1289="","",N(K1289)*H1289)</f>
        <v/>
      </c>
      <c r="Q1289" s="17" t="n"/>
      <c r="R1289" s="17">
        <f>IF(N1289="","",IF(N1289&lt;0,"CONFERIR",IF(N1289=0,"ACERTADO",IF(M1289="","EM CONSIGNAÇÃO",IF(TODAY()&gt;M1289,"ACERTO VENCIDO","EM CONSIGNAÇÃO")))))</f>
        <v/>
      </c>
      <c r="S1289" s="17" t="n"/>
    </row>
    <row r="1290">
      <c r="A1290" s="16" t="n"/>
      <c r="B1290" s="17" t="n"/>
      <c r="C1290" s="17" t="n"/>
      <c r="D1290" s="17" t="n"/>
      <c r="E1290" s="17" t="n"/>
      <c r="F1290" s="17">
        <f>IF($E1290="","",IFERROR(INDEX(Produtos!$B$6:$B$305,MATCH($E1290,Produtos!$A$6:$A$305,0)),"Código não cadastrado"))</f>
        <v/>
      </c>
      <c r="G1290" s="18" t="n"/>
      <c r="H1290" s="19">
        <f>IF($E1290="","",IFERROR(INDEX(Produtos!$C$6:$C$305,MATCH($E1290,Produtos!$A$6:$A$305,0)),0))</f>
        <v/>
      </c>
      <c r="I1290" s="17" t="n"/>
      <c r="J1290" s="17">
        <f>IF(OR($E1290="",D1290=""),"",IF(D1290=$C$4,"5917","6917"))</f>
        <v/>
      </c>
      <c r="K1290" s="18" t="n"/>
      <c r="L1290" s="18" t="n"/>
      <c r="M1290" s="16" t="n"/>
      <c r="N1290" s="18">
        <f>IF(OR($E1290="",G1290=""),"",G1290-N(K1290)-N(L1290))</f>
        <v/>
      </c>
      <c r="O1290" s="19">
        <f>IF(N1290="","",N1290*H1290)</f>
        <v/>
      </c>
      <c r="P1290" s="19">
        <f>IF($E1290="","",N(K1290)*H1290)</f>
        <v/>
      </c>
      <c r="Q1290" s="17" t="n"/>
      <c r="R1290" s="17">
        <f>IF(N1290="","",IF(N1290&lt;0,"CONFERIR",IF(N1290=0,"ACERTADO",IF(M1290="","EM CONSIGNAÇÃO",IF(TODAY()&gt;M1290,"ACERTO VENCIDO","EM CONSIGNAÇÃO")))))</f>
        <v/>
      </c>
      <c r="S1290" s="17" t="n"/>
    </row>
    <row r="1291">
      <c r="A1291" s="16" t="n"/>
      <c r="B1291" s="17" t="n"/>
      <c r="C1291" s="17" t="n"/>
      <c r="D1291" s="17" t="n"/>
      <c r="E1291" s="17" t="n"/>
      <c r="F1291" s="17">
        <f>IF($E1291="","",IFERROR(INDEX(Produtos!$B$6:$B$305,MATCH($E1291,Produtos!$A$6:$A$305,0)),"Código não cadastrado"))</f>
        <v/>
      </c>
      <c r="G1291" s="18" t="n"/>
      <c r="H1291" s="19">
        <f>IF($E1291="","",IFERROR(INDEX(Produtos!$C$6:$C$305,MATCH($E1291,Produtos!$A$6:$A$305,0)),0))</f>
        <v/>
      </c>
      <c r="I1291" s="17" t="n"/>
      <c r="J1291" s="17">
        <f>IF(OR($E1291="",D1291=""),"",IF(D1291=$C$4,"5917","6917"))</f>
        <v/>
      </c>
      <c r="K1291" s="18" t="n"/>
      <c r="L1291" s="18" t="n"/>
      <c r="M1291" s="16" t="n"/>
      <c r="N1291" s="18">
        <f>IF(OR($E1291="",G1291=""),"",G1291-N(K1291)-N(L1291))</f>
        <v/>
      </c>
      <c r="O1291" s="19">
        <f>IF(N1291="","",N1291*H1291)</f>
        <v/>
      </c>
      <c r="P1291" s="19">
        <f>IF($E1291="","",N(K1291)*H1291)</f>
        <v/>
      </c>
      <c r="Q1291" s="17" t="n"/>
      <c r="R1291" s="17">
        <f>IF(N1291="","",IF(N1291&lt;0,"CONFERIR",IF(N1291=0,"ACERTADO",IF(M1291="","EM CONSIGNAÇÃO",IF(TODAY()&gt;M1291,"ACERTO VENCIDO","EM CONSIGNAÇÃO")))))</f>
        <v/>
      </c>
      <c r="S1291" s="17" t="n"/>
    </row>
    <row r="1292">
      <c r="A1292" s="16" t="n"/>
      <c r="B1292" s="17" t="n"/>
      <c r="C1292" s="17" t="n"/>
      <c r="D1292" s="17" t="n"/>
      <c r="E1292" s="17" t="n"/>
      <c r="F1292" s="17">
        <f>IF($E1292="","",IFERROR(INDEX(Produtos!$B$6:$B$305,MATCH($E1292,Produtos!$A$6:$A$305,0)),"Código não cadastrado"))</f>
        <v/>
      </c>
      <c r="G1292" s="18" t="n"/>
      <c r="H1292" s="19">
        <f>IF($E1292="","",IFERROR(INDEX(Produtos!$C$6:$C$305,MATCH($E1292,Produtos!$A$6:$A$305,0)),0))</f>
        <v/>
      </c>
      <c r="I1292" s="17" t="n"/>
      <c r="J1292" s="17">
        <f>IF(OR($E1292="",D1292=""),"",IF(D1292=$C$4,"5917","6917"))</f>
        <v/>
      </c>
      <c r="K1292" s="18" t="n"/>
      <c r="L1292" s="18" t="n"/>
      <c r="M1292" s="16" t="n"/>
      <c r="N1292" s="18">
        <f>IF(OR($E1292="",G1292=""),"",G1292-N(K1292)-N(L1292))</f>
        <v/>
      </c>
      <c r="O1292" s="19">
        <f>IF(N1292="","",N1292*H1292)</f>
        <v/>
      </c>
      <c r="P1292" s="19">
        <f>IF($E1292="","",N(K1292)*H1292)</f>
        <v/>
      </c>
      <c r="Q1292" s="17" t="n"/>
      <c r="R1292" s="17">
        <f>IF(N1292="","",IF(N1292&lt;0,"CONFERIR",IF(N1292=0,"ACERTADO",IF(M1292="","EM CONSIGNAÇÃO",IF(TODAY()&gt;M1292,"ACERTO VENCIDO","EM CONSIGNAÇÃO")))))</f>
        <v/>
      </c>
      <c r="S1292" s="17" t="n"/>
    </row>
    <row r="1293">
      <c r="A1293" s="16" t="n"/>
      <c r="B1293" s="17" t="n"/>
      <c r="C1293" s="17" t="n"/>
      <c r="D1293" s="17" t="n"/>
      <c r="E1293" s="17" t="n"/>
      <c r="F1293" s="17">
        <f>IF($E1293="","",IFERROR(INDEX(Produtos!$B$6:$B$305,MATCH($E1293,Produtos!$A$6:$A$305,0)),"Código não cadastrado"))</f>
        <v/>
      </c>
      <c r="G1293" s="18" t="n"/>
      <c r="H1293" s="19">
        <f>IF($E1293="","",IFERROR(INDEX(Produtos!$C$6:$C$305,MATCH($E1293,Produtos!$A$6:$A$305,0)),0))</f>
        <v/>
      </c>
      <c r="I1293" s="17" t="n"/>
      <c r="J1293" s="17">
        <f>IF(OR($E1293="",D1293=""),"",IF(D1293=$C$4,"5917","6917"))</f>
        <v/>
      </c>
      <c r="K1293" s="18" t="n"/>
      <c r="L1293" s="18" t="n"/>
      <c r="M1293" s="16" t="n"/>
      <c r="N1293" s="18">
        <f>IF(OR($E1293="",G1293=""),"",G1293-N(K1293)-N(L1293))</f>
        <v/>
      </c>
      <c r="O1293" s="19">
        <f>IF(N1293="","",N1293*H1293)</f>
        <v/>
      </c>
      <c r="P1293" s="19">
        <f>IF($E1293="","",N(K1293)*H1293)</f>
        <v/>
      </c>
      <c r="Q1293" s="17" t="n"/>
      <c r="R1293" s="17">
        <f>IF(N1293="","",IF(N1293&lt;0,"CONFERIR",IF(N1293=0,"ACERTADO",IF(M1293="","EM CONSIGNAÇÃO",IF(TODAY()&gt;M1293,"ACERTO VENCIDO","EM CONSIGNAÇÃO")))))</f>
        <v/>
      </c>
      <c r="S1293" s="17" t="n"/>
    </row>
    <row r="1294">
      <c r="A1294" s="16" t="n"/>
      <c r="B1294" s="17" t="n"/>
      <c r="C1294" s="17" t="n"/>
      <c r="D1294" s="17" t="n"/>
      <c r="E1294" s="17" t="n"/>
      <c r="F1294" s="17">
        <f>IF($E1294="","",IFERROR(INDEX(Produtos!$B$6:$B$305,MATCH($E1294,Produtos!$A$6:$A$305,0)),"Código não cadastrado"))</f>
        <v/>
      </c>
      <c r="G1294" s="18" t="n"/>
      <c r="H1294" s="19">
        <f>IF($E1294="","",IFERROR(INDEX(Produtos!$C$6:$C$305,MATCH($E1294,Produtos!$A$6:$A$305,0)),0))</f>
        <v/>
      </c>
      <c r="I1294" s="17" t="n"/>
      <c r="J1294" s="17">
        <f>IF(OR($E1294="",D1294=""),"",IF(D1294=$C$4,"5917","6917"))</f>
        <v/>
      </c>
      <c r="K1294" s="18" t="n"/>
      <c r="L1294" s="18" t="n"/>
      <c r="M1294" s="16" t="n"/>
      <c r="N1294" s="18">
        <f>IF(OR($E1294="",G1294=""),"",G1294-N(K1294)-N(L1294))</f>
        <v/>
      </c>
      <c r="O1294" s="19">
        <f>IF(N1294="","",N1294*H1294)</f>
        <v/>
      </c>
      <c r="P1294" s="19">
        <f>IF($E1294="","",N(K1294)*H1294)</f>
        <v/>
      </c>
      <c r="Q1294" s="17" t="n"/>
      <c r="R1294" s="17">
        <f>IF(N1294="","",IF(N1294&lt;0,"CONFERIR",IF(N1294=0,"ACERTADO",IF(M1294="","EM CONSIGNAÇÃO",IF(TODAY()&gt;M1294,"ACERTO VENCIDO","EM CONSIGNAÇÃO")))))</f>
        <v/>
      </c>
      <c r="S1294" s="17" t="n"/>
    </row>
    <row r="1295">
      <c r="A1295" s="16" t="n"/>
      <c r="B1295" s="17" t="n"/>
      <c r="C1295" s="17" t="n"/>
      <c r="D1295" s="17" t="n"/>
      <c r="E1295" s="17" t="n"/>
      <c r="F1295" s="17">
        <f>IF($E1295="","",IFERROR(INDEX(Produtos!$B$6:$B$305,MATCH($E1295,Produtos!$A$6:$A$305,0)),"Código não cadastrado"))</f>
        <v/>
      </c>
      <c r="G1295" s="18" t="n"/>
      <c r="H1295" s="19">
        <f>IF($E1295="","",IFERROR(INDEX(Produtos!$C$6:$C$305,MATCH($E1295,Produtos!$A$6:$A$305,0)),0))</f>
        <v/>
      </c>
      <c r="I1295" s="17" t="n"/>
      <c r="J1295" s="17">
        <f>IF(OR($E1295="",D1295=""),"",IF(D1295=$C$4,"5917","6917"))</f>
        <v/>
      </c>
      <c r="K1295" s="18" t="n"/>
      <c r="L1295" s="18" t="n"/>
      <c r="M1295" s="16" t="n"/>
      <c r="N1295" s="18">
        <f>IF(OR($E1295="",G1295=""),"",G1295-N(K1295)-N(L1295))</f>
        <v/>
      </c>
      <c r="O1295" s="19">
        <f>IF(N1295="","",N1295*H1295)</f>
        <v/>
      </c>
      <c r="P1295" s="19">
        <f>IF($E1295="","",N(K1295)*H1295)</f>
        <v/>
      </c>
      <c r="Q1295" s="17" t="n"/>
      <c r="R1295" s="17">
        <f>IF(N1295="","",IF(N1295&lt;0,"CONFERIR",IF(N1295=0,"ACERTADO",IF(M1295="","EM CONSIGNAÇÃO",IF(TODAY()&gt;M1295,"ACERTO VENCIDO","EM CONSIGNAÇÃO")))))</f>
        <v/>
      </c>
      <c r="S1295" s="17" t="n"/>
    </row>
    <row r="1296">
      <c r="A1296" s="16" t="n"/>
      <c r="B1296" s="17" t="n"/>
      <c r="C1296" s="17" t="n"/>
      <c r="D1296" s="17" t="n"/>
      <c r="E1296" s="17" t="n"/>
      <c r="F1296" s="17">
        <f>IF($E1296="","",IFERROR(INDEX(Produtos!$B$6:$B$305,MATCH($E1296,Produtos!$A$6:$A$305,0)),"Código não cadastrado"))</f>
        <v/>
      </c>
      <c r="G1296" s="18" t="n"/>
      <c r="H1296" s="19">
        <f>IF($E1296="","",IFERROR(INDEX(Produtos!$C$6:$C$305,MATCH($E1296,Produtos!$A$6:$A$305,0)),0))</f>
        <v/>
      </c>
      <c r="I1296" s="17" t="n"/>
      <c r="J1296" s="17">
        <f>IF(OR($E1296="",D1296=""),"",IF(D1296=$C$4,"5917","6917"))</f>
        <v/>
      </c>
      <c r="K1296" s="18" t="n"/>
      <c r="L1296" s="18" t="n"/>
      <c r="M1296" s="16" t="n"/>
      <c r="N1296" s="18">
        <f>IF(OR($E1296="",G1296=""),"",G1296-N(K1296)-N(L1296))</f>
        <v/>
      </c>
      <c r="O1296" s="19">
        <f>IF(N1296="","",N1296*H1296)</f>
        <v/>
      </c>
      <c r="P1296" s="19">
        <f>IF($E1296="","",N(K1296)*H1296)</f>
        <v/>
      </c>
      <c r="Q1296" s="17" t="n"/>
      <c r="R1296" s="17">
        <f>IF(N1296="","",IF(N1296&lt;0,"CONFERIR",IF(N1296=0,"ACERTADO",IF(M1296="","EM CONSIGNAÇÃO",IF(TODAY()&gt;M1296,"ACERTO VENCIDO","EM CONSIGNAÇÃO")))))</f>
        <v/>
      </c>
      <c r="S1296" s="17" t="n"/>
    </row>
    <row r="1297">
      <c r="A1297" s="16" t="n"/>
      <c r="B1297" s="17" t="n"/>
      <c r="C1297" s="17" t="n"/>
      <c r="D1297" s="17" t="n"/>
      <c r="E1297" s="17" t="n"/>
      <c r="F1297" s="17">
        <f>IF($E1297="","",IFERROR(INDEX(Produtos!$B$6:$B$305,MATCH($E1297,Produtos!$A$6:$A$305,0)),"Código não cadastrado"))</f>
        <v/>
      </c>
      <c r="G1297" s="18" t="n"/>
      <c r="H1297" s="19">
        <f>IF($E1297="","",IFERROR(INDEX(Produtos!$C$6:$C$305,MATCH($E1297,Produtos!$A$6:$A$305,0)),0))</f>
        <v/>
      </c>
      <c r="I1297" s="17" t="n"/>
      <c r="J1297" s="17">
        <f>IF(OR($E1297="",D1297=""),"",IF(D1297=$C$4,"5917","6917"))</f>
        <v/>
      </c>
      <c r="K1297" s="18" t="n"/>
      <c r="L1297" s="18" t="n"/>
      <c r="M1297" s="16" t="n"/>
      <c r="N1297" s="18">
        <f>IF(OR($E1297="",G1297=""),"",G1297-N(K1297)-N(L1297))</f>
        <v/>
      </c>
      <c r="O1297" s="19">
        <f>IF(N1297="","",N1297*H1297)</f>
        <v/>
      </c>
      <c r="P1297" s="19">
        <f>IF($E1297="","",N(K1297)*H1297)</f>
        <v/>
      </c>
      <c r="Q1297" s="17" t="n"/>
      <c r="R1297" s="17">
        <f>IF(N1297="","",IF(N1297&lt;0,"CONFERIR",IF(N1297=0,"ACERTADO",IF(M1297="","EM CONSIGNAÇÃO",IF(TODAY()&gt;M1297,"ACERTO VENCIDO","EM CONSIGNAÇÃO")))))</f>
        <v/>
      </c>
      <c r="S1297" s="17" t="n"/>
    </row>
    <row r="1298">
      <c r="A1298" s="16" t="n"/>
      <c r="B1298" s="17" t="n"/>
      <c r="C1298" s="17" t="n"/>
      <c r="D1298" s="17" t="n"/>
      <c r="E1298" s="17" t="n"/>
      <c r="F1298" s="17">
        <f>IF($E1298="","",IFERROR(INDEX(Produtos!$B$6:$B$305,MATCH($E1298,Produtos!$A$6:$A$305,0)),"Código não cadastrado"))</f>
        <v/>
      </c>
      <c r="G1298" s="18" t="n"/>
      <c r="H1298" s="19">
        <f>IF($E1298="","",IFERROR(INDEX(Produtos!$C$6:$C$305,MATCH($E1298,Produtos!$A$6:$A$305,0)),0))</f>
        <v/>
      </c>
      <c r="I1298" s="17" t="n"/>
      <c r="J1298" s="17">
        <f>IF(OR($E1298="",D1298=""),"",IF(D1298=$C$4,"5917","6917"))</f>
        <v/>
      </c>
      <c r="K1298" s="18" t="n"/>
      <c r="L1298" s="18" t="n"/>
      <c r="M1298" s="16" t="n"/>
      <c r="N1298" s="18">
        <f>IF(OR($E1298="",G1298=""),"",G1298-N(K1298)-N(L1298))</f>
        <v/>
      </c>
      <c r="O1298" s="19">
        <f>IF(N1298="","",N1298*H1298)</f>
        <v/>
      </c>
      <c r="P1298" s="19">
        <f>IF($E1298="","",N(K1298)*H1298)</f>
        <v/>
      </c>
      <c r="Q1298" s="17" t="n"/>
      <c r="R1298" s="17">
        <f>IF(N1298="","",IF(N1298&lt;0,"CONFERIR",IF(N1298=0,"ACERTADO",IF(M1298="","EM CONSIGNAÇÃO",IF(TODAY()&gt;M1298,"ACERTO VENCIDO","EM CONSIGNAÇÃO")))))</f>
        <v/>
      </c>
      <c r="S1298" s="17" t="n"/>
    </row>
    <row r="1299">
      <c r="A1299" s="16" t="n"/>
      <c r="B1299" s="17" t="n"/>
      <c r="C1299" s="17" t="n"/>
      <c r="D1299" s="17" t="n"/>
      <c r="E1299" s="17" t="n"/>
      <c r="F1299" s="17">
        <f>IF($E1299="","",IFERROR(INDEX(Produtos!$B$6:$B$305,MATCH($E1299,Produtos!$A$6:$A$305,0)),"Código não cadastrado"))</f>
        <v/>
      </c>
      <c r="G1299" s="18" t="n"/>
      <c r="H1299" s="19">
        <f>IF($E1299="","",IFERROR(INDEX(Produtos!$C$6:$C$305,MATCH($E1299,Produtos!$A$6:$A$305,0)),0))</f>
        <v/>
      </c>
      <c r="I1299" s="17" t="n"/>
      <c r="J1299" s="17">
        <f>IF(OR($E1299="",D1299=""),"",IF(D1299=$C$4,"5917","6917"))</f>
        <v/>
      </c>
      <c r="K1299" s="18" t="n"/>
      <c r="L1299" s="18" t="n"/>
      <c r="M1299" s="16" t="n"/>
      <c r="N1299" s="18">
        <f>IF(OR($E1299="",G1299=""),"",G1299-N(K1299)-N(L1299))</f>
        <v/>
      </c>
      <c r="O1299" s="19">
        <f>IF(N1299="","",N1299*H1299)</f>
        <v/>
      </c>
      <c r="P1299" s="19">
        <f>IF($E1299="","",N(K1299)*H1299)</f>
        <v/>
      </c>
      <c r="Q1299" s="17" t="n"/>
      <c r="R1299" s="17">
        <f>IF(N1299="","",IF(N1299&lt;0,"CONFERIR",IF(N1299=0,"ACERTADO",IF(M1299="","EM CONSIGNAÇÃO",IF(TODAY()&gt;M1299,"ACERTO VENCIDO","EM CONSIGNAÇÃO")))))</f>
        <v/>
      </c>
      <c r="S1299" s="17" t="n"/>
    </row>
    <row r="1300">
      <c r="A1300" s="16" t="n"/>
      <c r="B1300" s="17" t="n"/>
      <c r="C1300" s="17" t="n"/>
      <c r="D1300" s="17" t="n"/>
      <c r="E1300" s="17" t="n"/>
      <c r="F1300" s="17">
        <f>IF($E1300="","",IFERROR(INDEX(Produtos!$B$6:$B$305,MATCH($E1300,Produtos!$A$6:$A$305,0)),"Código não cadastrado"))</f>
        <v/>
      </c>
      <c r="G1300" s="18" t="n"/>
      <c r="H1300" s="19">
        <f>IF($E1300="","",IFERROR(INDEX(Produtos!$C$6:$C$305,MATCH($E1300,Produtos!$A$6:$A$305,0)),0))</f>
        <v/>
      </c>
      <c r="I1300" s="17" t="n"/>
      <c r="J1300" s="17">
        <f>IF(OR($E1300="",D1300=""),"",IF(D1300=$C$4,"5917","6917"))</f>
        <v/>
      </c>
      <c r="K1300" s="18" t="n"/>
      <c r="L1300" s="18" t="n"/>
      <c r="M1300" s="16" t="n"/>
      <c r="N1300" s="18">
        <f>IF(OR($E1300="",G1300=""),"",G1300-N(K1300)-N(L1300))</f>
        <v/>
      </c>
      <c r="O1300" s="19">
        <f>IF(N1300="","",N1300*H1300)</f>
        <v/>
      </c>
      <c r="P1300" s="19">
        <f>IF($E1300="","",N(K1300)*H1300)</f>
        <v/>
      </c>
      <c r="Q1300" s="17" t="n"/>
      <c r="R1300" s="17">
        <f>IF(N1300="","",IF(N1300&lt;0,"CONFERIR",IF(N1300=0,"ACERTADO",IF(M1300="","EM CONSIGNAÇÃO",IF(TODAY()&gt;M1300,"ACERTO VENCIDO","EM CONSIGNAÇÃO")))))</f>
        <v/>
      </c>
      <c r="S1300" s="17" t="n"/>
    </row>
    <row r="1301">
      <c r="A1301" s="16" t="n"/>
      <c r="B1301" s="17" t="n"/>
      <c r="C1301" s="17" t="n"/>
      <c r="D1301" s="17" t="n"/>
      <c r="E1301" s="17" t="n"/>
      <c r="F1301" s="17">
        <f>IF($E1301="","",IFERROR(INDEX(Produtos!$B$6:$B$305,MATCH($E1301,Produtos!$A$6:$A$305,0)),"Código não cadastrado"))</f>
        <v/>
      </c>
      <c r="G1301" s="18" t="n"/>
      <c r="H1301" s="19">
        <f>IF($E1301="","",IFERROR(INDEX(Produtos!$C$6:$C$305,MATCH($E1301,Produtos!$A$6:$A$305,0)),0))</f>
        <v/>
      </c>
      <c r="I1301" s="17" t="n"/>
      <c r="J1301" s="17">
        <f>IF(OR($E1301="",D1301=""),"",IF(D1301=$C$4,"5917","6917"))</f>
        <v/>
      </c>
      <c r="K1301" s="18" t="n"/>
      <c r="L1301" s="18" t="n"/>
      <c r="M1301" s="16" t="n"/>
      <c r="N1301" s="18">
        <f>IF(OR($E1301="",G1301=""),"",G1301-N(K1301)-N(L1301))</f>
        <v/>
      </c>
      <c r="O1301" s="19">
        <f>IF(N1301="","",N1301*H1301)</f>
        <v/>
      </c>
      <c r="P1301" s="19">
        <f>IF($E1301="","",N(K1301)*H1301)</f>
        <v/>
      </c>
      <c r="Q1301" s="17" t="n"/>
      <c r="R1301" s="17">
        <f>IF(N1301="","",IF(N1301&lt;0,"CONFERIR",IF(N1301=0,"ACERTADO",IF(M1301="","EM CONSIGNAÇÃO",IF(TODAY()&gt;M1301,"ACERTO VENCIDO","EM CONSIGNAÇÃO")))))</f>
        <v/>
      </c>
      <c r="S1301" s="17" t="n"/>
    </row>
    <row r="1302">
      <c r="A1302" s="16" t="n"/>
      <c r="B1302" s="17" t="n"/>
      <c r="C1302" s="17" t="n"/>
      <c r="D1302" s="17" t="n"/>
      <c r="E1302" s="17" t="n"/>
      <c r="F1302" s="17">
        <f>IF($E1302="","",IFERROR(INDEX(Produtos!$B$6:$B$305,MATCH($E1302,Produtos!$A$6:$A$305,0)),"Código não cadastrado"))</f>
        <v/>
      </c>
      <c r="G1302" s="18" t="n"/>
      <c r="H1302" s="19">
        <f>IF($E1302="","",IFERROR(INDEX(Produtos!$C$6:$C$305,MATCH($E1302,Produtos!$A$6:$A$305,0)),0))</f>
        <v/>
      </c>
      <c r="I1302" s="17" t="n"/>
      <c r="J1302" s="17">
        <f>IF(OR($E1302="",D1302=""),"",IF(D1302=$C$4,"5917","6917"))</f>
        <v/>
      </c>
      <c r="K1302" s="18" t="n"/>
      <c r="L1302" s="18" t="n"/>
      <c r="M1302" s="16" t="n"/>
      <c r="N1302" s="18">
        <f>IF(OR($E1302="",G1302=""),"",G1302-N(K1302)-N(L1302))</f>
        <v/>
      </c>
      <c r="O1302" s="19">
        <f>IF(N1302="","",N1302*H1302)</f>
        <v/>
      </c>
      <c r="P1302" s="19">
        <f>IF($E1302="","",N(K1302)*H1302)</f>
        <v/>
      </c>
      <c r="Q1302" s="17" t="n"/>
      <c r="R1302" s="17">
        <f>IF(N1302="","",IF(N1302&lt;0,"CONFERIR",IF(N1302=0,"ACERTADO",IF(M1302="","EM CONSIGNAÇÃO",IF(TODAY()&gt;M1302,"ACERTO VENCIDO","EM CONSIGNAÇÃO")))))</f>
        <v/>
      </c>
      <c r="S1302" s="17" t="n"/>
    </row>
    <row r="1303">
      <c r="A1303" s="16" t="n"/>
      <c r="B1303" s="17" t="n"/>
      <c r="C1303" s="17" t="n"/>
      <c r="D1303" s="17" t="n"/>
      <c r="E1303" s="17" t="n"/>
      <c r="F1303" s="17">
        <f>IF($E1303="","",IFERROR(INDEX(Produtos!$B$6:$B$305,MATCH($E1303,Produtos!$A$6:$A$305,0)),"Código não cadastrado"))</f>
        <v/>
      </c>
      <c r="G1303" s="18" t="n"/>
      <c r="H1303" s="19">
        <f>IF($E1303="","",IFERROR(INDEX(Produtos!$C$6:$C$305,MATCH($E1303,Produtos!$A$6:$A$305,0)),0))</f>
        <v/>
      </c>
      <c r="I1303" s="17" t="n"/>
      <c r="J1303" s="17">
        <f>IF(OR($E1303="",D1303=""),"",IF(D1303=$C$4,"5917","6917"))</f>
        <v/>
      </c>
      <c r="K1303" s="18" t="n"/>
      <c r="L1303" s="18" t="n"/>
      <c r="M1303" s="16" t="n"/>
      <c r="N1303" s="18">
        <f>IF(OR($E1303="",G1303=""),"",G1303-N(K1303)-N(L1303))</f>
        <v/>
      </c>
      <c r="O1303" s="19">
        <f>IF(N1303="","",N1303*H1303)</f>
        <v/>
      </c>
      <c r="P1303" s="19">
        <f>IF($E1303="","",N(K1303)*H1303)</f>
        <v/>
      </c>
      <c r="Q1303" s="17" t="n"/>
      <c r="R1303" s="17">
        <f>IF(N1303="","",IF(N1303&lt;0,"CONFERIR",IF(N1303=0,"ACERTADO",IF(M1303="","EM CONSIGNAÇÃO",IF(TODAY()&gt;M1303,"ACERTO VENCIDO","EM CONSIGNAÇÃO")))))</f>
        <v/>
      </c>
      <c r="S1303" s="17" t="n"/>
    </row>
    <row r="1304">
      <c r="A1304" s="16" t="n"/>
      <c r="B1304" s="17" t="n"/>
      <c r="C1304" s="17" t="n"/>
      <c r="D1304" s="17" t="n"/>
      <c r="E1304" s="17" t="n"/>
      <c r="F1304" s="17">
        <f>IF($E1304="","",IFERROR(INDEX(Produtos!$B$6:$B$305,MATCH($E1304,Produtos!$A$6:$A$305,0)),"Código não cadastrado"))</f>
        <v/>
      </c>
      <c r="G1304" s="18" t="n"/>
      <c r="H1304" s="19">
        <f>IF($E1304="","",IFERROR(INDEX(Produtos!$C$6:$C$305,MATCH($E1304,Produtos!$A$6:$A$305,0)),0))</f>
        <v/>
      </c>
      <c r="I1304" s="17" t="n"/>
      <c r="J1304" s="17">
        <f>IF(OR($E1304="",D1304=""),"",IF(D1304=$C$4,"5917","6917"))</f>
        <v/>
      </c>
      <c r="K1304" s="18" t="n"/>
      <c r="L1304" s="18" t="n"/>
      <c r="M1304" s="16" t="n"/>
      <c r="N1304" s="18">
        <f>IF(OR($E1304="",G1304=""),"",G1304-N(K1304)-N(L1304))</f>
        <v/>
      </c>
      <c r="O1304" s="19">
        <f>IF(N1304="","",N1304*H1304)</f>
        <v/>
      </c>
      <c r="P1304" s="19">
        <f>IF($E1304="","",N(K1304)*H1304)</f>
        <v/>
      </c>
      <c r="Q1304" s="17" t="n"/>
      <c r="R1304" s="17">
        <f>IF(N1304="","",IF(N1304&lt;0,"CONFERIR",IF(N1304=0,"ACERTADO",IF(M1304="","EM CONSIGNAÇÃO",IF(TODAY()&gt;M1304,"ACERTO VENCIDO","EM CONSIGNAÇÃO")))))</f>
        <v/>
      </c>
      <c r="S1304" s="17" t="n"/>
    </row>
    <row r="1305">
      <c r="A1305" s="16" t="n"/>
      <c r="B1305" s="17" t="n"/>
      <c r="C1305" s="17" t="n"/>
      <c r="D1305" s="17" t="n"/>
      <c r="E1305" s="17" t="n"/>
      <c r="F1305" s="17">
        <f>IF($E1305="","",IFERROR(INDEX(Produtos!$B$6:$B$305,MATCH($E1305,Produtos!$A$6:$A$305,0)),"Código não cadastrado"))</f>
        <v/>
      </c>
      <c r="G1305" s="18" t="n"/>
      <c r="H1305" s="19">
        <f>IF($E1305="","",IFERROR(INDEX(Produtos!$C$6:$C$305,MATCH($E1305,Produtos!$A$6:$A$305,0)),0))</f>
        <v/>
      </c>
      <c r="I1305" s="17" t="n"/>
      <c r="J1305" s="17">
        <f>IF(OR($E1305="",D1305=""),"",IF(D1305=$C$4,"5917","6917"))</f>
        <v/>
      </c>
      <c r="K1305" s="18" t="n"/>
      <c r="L1305" s="18" t="n"/>
      <c r="M1305" s="16" t="n"/>
      <c r="N1305" s="18">
        <f>IF(OR($E1305="",G1305=""),"",G1305-N(K1305)-N(L1305))</f>
        <v/>
      </c>
      <c r="O1305" s="19">
        <f>IF(N1305="","",N1305*H1305)</f>
        <v/>
      </c>
      <c r="P1305" s="19">
        <f>IF($E1305="","",N(K1305)*H1305)</f>
        <v/>
      </c>
      <c r="Q1305" s="17" t="n"/>
      <c r="R1305" s="17">
        <f>IF(N1305="","",IF(N1305&lt;0,"CONFERIR",IF(N1305=0,"ACERTADO",IF(M1305="","EM CONSIGNAÇÃO",IF(TODAY()&gt;M1305,"ACERTO VENCIDO","EM CONSIGNAÇÃO")))))</f>
        <v/>
      </c>
      <c r="S1305" s="17" t="n"/>
    </row>
    <row r="1306">
      <c r="A1306" s="16" t="n"/>
      <c r="B1306" s="17" t="n"/>
      <c r="C1306" s="17" t="n"/>
      <c r="D1306" s="17" t="n"/>
      <c r="E1306" s="17" t="n"/>
      <c r="F1306" s="17">
        <f>IF($E1306="","",IFERROR(INDEX(Produtos!$B$6:$B$305,MATCH($E1306,Produtos!$A$6:$A$305,0)),"Código não cadastrado"))</f>
        <v/>
      </c>
      <c r="G1306" s="18" t="n"/>
      <c r="H1306" s="19">
        <f>IF($E1306="","",IFERROR(INDEX(Produtos!$C$6:$C$305,MATCH($E1306,Produtos!$A$6:$A$305,0)),0))</f>
        <v/>
      </c>
      <c r="I1306" s="17" t="n"/>
      <c r="J1306" s="17">
        <f>IF(OR($E1306="",D1306=""),"",IF(D1306=$C$4,"5917","6917"))</f>
        <v/>
      </c>
      <c r="K1306" s="18" t="n"/>
      <c r="L1306" s="18" t="n"/>
      <c r="M1306" s="16" t="n"/>
      <c r="N1306" s="18">
        <f>IF(OR($E1306="",G1306=""),"",G1306-N(K1306)-N(L1306))</f>
        <v/>
      </c>
      <c r="O1306" s="19">
        <f>IF(N1306="","",N1306*H1306)</f>
        <v/>
      </c>
      <c r="P1306" s="19">
        <f>IF($E1306="","",N(K1306)*H1306)</f>
        <v/>
      </c>
      <c r="Q1306" s="17" t="n"/>
      <c r="R1306" s="17">
        <f>IF(N1306="","",IF(N1306&lt;0,"CONFERIR",IF(N1306=0,"ACERTADO",IF(M1306="","EM CONSIGNAÇÃO",IF(TODAY()&gt;M1306,"ACERTO VENCIDO","EM CONSIGNAÇÃO")))))</f>
        <v/>
      </c>
      <c r="S1306" s="17" t="n"/>
    </row>
    <row r="1307">
      <c r="A1307" s="16" t="n"/>
      <c r="B1307" s="17" t="n"/>
      <c r="C1307" s="17" t="n"/>
      <c r="D1307" s="17" t="n"/>
      <c r="E1307" s="17" t="n"/>
      <c r="F1307" s="17">
        <f>IF($E1307="","",IFERROR(INDEX(Produtos!$B$6:$B$305,MATCH($E1307,Produtos!$A$6:$A$305,0)),"Código não cadastrado"))</f>
        <v/>
      </c>
      <c r="G1307" s="18" t="n"/>
      <c r="H1307" s="19">
        <f>IF($E1307="","",IFERROR(INDEX(Produtos!$C$6:$C$305,MATCH($E1307,Produtos!$A$6:$A$305,0)),0))</f>
        <v/>
      </c>
      <c r="I1307" s="17" t="n"/>
      <c r="J1307" s="17">
        <f>IF(OR($E1307="",D1307=""),"",IF(D1307=$C$4,"5917","6917"))</f>
        <v/>
      </c>
      <c r="K1307" s="18" t="n"/>
      <c r="L1307" s="18" t="n"/>
      <c r="M1307" s="16" t="n"/>
      <c r="N1307" s="18">
        <f>IF(OR($E1307="",G1307=""),"",G1307-N(K1307)-N(L1307))</f>
        <v/>
      </c>
      <c r="O1307" s="19">
        <f>IF(N1307="","",N1307*H1307)</f>
        <v/>
      </c>
      <c r="P1307" s="19">
        <f>IF($E1307="","",N(K1307)*H1307)</f>
        <v/>
      </c>
      <c r="Q1307" s="17" t="n"/>
      <c r="R1307" s="17">
        <f>IF(N1307="","",IF(N1307&lt;0,"CONFERIR",IF(N1307=0,"ACERTADO",IF(M1307="","EM CONSIGNAÇÃO",IF(TODAY()&gt;M1307,"ACERTO VENCIDO","EM CONSIGNAÇÃO")))))</f>
        <v/>
      </c>
      <c r="S1307" s="17" t="n"/>
    </row>
    <row r="1308">
      <c r="A1308" s="16" t="n"/>
      <c r="B1308" s="17" t="n"/>
      <c r="C1308" s="17" t="n"/>
      <c r="D1308" s="17" t="n"/>
      <c r="E1308" s="17" t="n"/>
      <c r="F1308" s="17">
        <f>IF($E1308="","",IFERROR(INDEX(Produtos!$B$6:$B$305,MATCH($E1308,Produtos!$A$6:$A$305,0)),"Código não cadastrado"))</f>
        <v/>
      </c>
      <c r="G1308" s="18" t="n"/>
      <c r="H1308" s="19">
        <f>IF($E1308="","",IFERROR(INDEX(Produtos!$C$6:$C$305,MATCH($E1308,Produtos!$A$6:$A$305,0)),0))</f>
        <v/>
      </c>
      <c r="I1308" s="17" t="n"/>
      <c r="J1308" s="17">
        <f>IF(OR($E1308="",D1308=""),"",IF(D1308=$C$4,"5917","6917"))</f>
        <v/>
      </c>
      <c r="K1308" s="18" t="n"/>
      <c r="L1308" s="18" t="n"/>
      <c r="M1308" s="16" t="n"/>
      <c r="N1308" s="18">
        <f>IF(OR($E1308="",G1308=""),"",G1308-N(K1308)-N(L1308))</f>
        <v/>
      </c>
      <c r="O1308" s="19">
        <f>IF(N1308="","",N1308*H1308)</f>
        <v/>
      </c>
      <c r="P1308" s="19">
        <f>IF($E1308="","",N(K1308)*H1308)</f>
        <v/>
      </c>
      <c r="Q1308" s="17" t="n"/>
      <c r="R1308" s="17">
        <f>IF(N1308="","",IF(N1308&lt;0,"CONFERIR",IF(N1308=0,"ACERTADO",IF(M1308="","EM CONSIGNAÇÃO",IF(TODAY()&gt;M1308,"ACERTO VENCIDO","EM CONSIGNAÇÃO")))))</f>
        <v/>
      </c>
      <c r="S1308" s="17" t="n"/>
    </row>
    <row r="1309">
      <c r="A1309" s="16" t="n"/>
      <c r="B1309" s="17" t="n"/>
      <c r="C1309" s="17" t="n"/>
      <c r="D1309" s="17" t="n"/>
      <c r="E1309" s="17" t="n"/>
      <c r="F1309" s="17">
        <f>IF($E1309="","",IFERROR(INDEX(Produtos!$B$6:$B$305,MATCH($E1309,Produtos!$A$6:$A$305,0)),"Código não cadastrado"))</f>
        <v/>
      </c>
      <c r="G1309" s="18" t="n"/>
      <c r="H1309" s="19">
        <f>IF($E1309="","",IFERROR(INDEX(Produtos!$C$6:$C$305,MATCH($E1309,Produtos!$A$6:$A$305,0)),0))</f>
        <v/>
      </c>
      <c r="I1309" s="17" t="n"/>
      <c r="J1309" s="17">
        <f>IF(OR($E1309="",D1309=""),"",IF(D1309=$C$4,"5917","6917"))</f>
        <v/>
      </c>
      <c r="K1309" s="18" t="n"/>
      <c r="L1309" s="18" t="n"/>
      <c r="M1309" s="16" t="n"/>
      <c r="N1309" s="18">
        <f>IF(OR($E1309="",G1309=""),"",G1309-N(K1309)-N(L1309))</f>
        <v/>
      </c>
      <c r="O1309" s="19">
        <f>IF(N1309="","",N1309*H1309)</f>
        <v/>
      </c>
      <c r="P1309" s="19">
        <f>IF($E1309="","",N(K1309)*H1309)</f>
        <v/>
      </c>
      <c r="Q1309" s="17" t="n"/>
      <c r="R1309" s="17">
        <f>IF(N1309="","",IF(N1309&lt;0,"CONFERIR",IF(N1309=0,"ACERTADO",IF(M1309="","EM CONSIGNAÇÃO",IF(TODAY()&gt;M1309,"ACERTO VENCIDO","EM CONSIGNAÇÃO")))))</f>
        <v/>
      </c>
      <c r="S1309" s="17" t="n"/>
    </row>
    <row r="1310">
      <c r="A1310" s="16" t="n"/>
      <c r="B1310" s="17" t="n"/>
      <c r="C1310" s="17" t="n"/>
      <c r="D1310" s="17" t="n"/>
      <c r="E1310" s="17" t="n"/>
      <c r="F1310" s="17">
        <f>IF($E1310="","",IFERROR(INDEX(Produtos!$B$6:$B$305,MATCH($E1310,Produtos!$A$6:$A$305,0)),"Código não cadastrado"))</f>
        <v/>
      </c>
      <c r="G1310" s="18" t="n"/>
      <c r="H1310" s="19">
        <f>IF($E1310="","",IFERROR(INDEX(Produtos!$C$6:$C$305,MATCH($E1310,Produtos!$A$6:$A$305,0)),0))</f>
        <v/>
      </c>
      <c r="I1310" s="17" t="n"/>
      <c r="J1310" s="17">
        <f>IF(OR($E1310="",D1310=""),"",IF(D1310=$C$4,"5917","6917"))</f>
        <v/>
      </c>
      <c r="K1310" s="18" t="n"/>
      <c r="L1310" s="18" t="n"/>
      <c r="M1310" s="16" t="n"/>
      <c r="N1310" s="18">
        <f>IF(OR($E1310="",G1310=""),"",G1310-N(K1310)-N(L1310))</f>
        <v/>
      </c>
      <c r="O1310" s="19">
        <f>IF(N1310="","",N1310*H1310)</f>
        <v/>
      </c>
      <c r="P1310" s="19">
        <f>IF($E1310="","",N(K1310)*H1310)</f>
        <v/>
      </c>
      <c r="Q1310" s="17" t="n"/>
      <c r="R1310" s="17">
        <f>IF(N1310="","",IF(N1310&lt;0,"CONFERIR",IF(N1310=0,"ACERTADO",IF(M1310="","EM CONSIGNAÇÃO",IF(TODAY()&gt;M1310,"ACERTO VENCIDO","EM CONSIGNAÇÃO")))))</f>
        <v/>
      </c>
      <c r="S1310" s="17" t="n"/>
    </row>
    <row r="1311">
      <c r="A1311" s="16" t="n"/>
      <c r="B1311" s="17" t="n"/>
      <c r="C1311" s="17" t="n"/>
      <c r="D1311" s="17" t="n"/>
      <c r="E1311" s="17" t="n"/>
      <c r="F1311" s="17">
        <f>IF($E1311="","",IFERROR(INDEX(Produtos!$B$6:$B$305,MATCH($E1311,Produtos!$A$6:$A$305,0)),"Código não cadastrado"))</f>
        <v/>
      </c>
      <c r="G1311" s="18" t="n"/>
      <c r="H1311" s="19">
        <f>IF($E1311="","",IFERROR(INDEX(Produtos!$C$6:$C$305,MATCH($E1311,Produtos!$A$6:$A$305,0)),0))</f>
        <v/>
      </c>
      <c r="I1311" s="17" t="n"/>
      <c r="J1311" s="17">
        <f>IF(OR($E1311="",D1311=""),"",IF(D1311=$C$4,"5917","6917"))</f>
        <v/>
      </c>
      <c r="K1311" s="18" t="n"/>
      <c r="L1311" s="18" t="n"/>
      <c r="M1311" s="16" t="n"/>
      <c r="N1311" s="18">
        <f>IF(OR($E1311="",G1311=""),"",G1311-N(K1311)-N(L1311))</f>
        <v/>
      </c>
      <c r="O1311" s="19">
        <f>IF(N1311="","",N1311*H1311)</f>
        <v/>
      </c>
      <c r="P1311" s="19">
        <f>IF($E1311="","",N(K1311)*H1311)</f>
        <v/>
      </c>
      <c r="Q1311" s="17" t="n"/>
      <c r="R1311" s="17">
        <f>IF(N1311="","",IF(N1311&lt;0,"CONFERIR",IF(N1311=0,"ACERTADO",IF(M1311="","EM CONSIGNAÇÃO",IF(TODAY()&gt;M1311,"ACERTO VENCIDO","EM CONSIGNAÇÃO")))))</f>
        <v/>
      </c>
      <c r="S1311" s="17" t="n"/>
    </row>
    <row r="1312">
      <c r="A1312" s="16" t="n"/>
      <c r="B1312" s="17" t="n"/>
      <c r="C1312" s="17" t="n"/>
      <c r="D1312" s="17" t="n"/>
      <c r="E1312" s="17" t="n"/>
      <c r="F1312" s="17">
        <f>IF($E1312="","",IFERROR(INDEX(Produtos!$B$6:$B$305,MATCH($E1312,Produtos!$A$6:$A$305,0)),"Código não cadastrado"))</f>
        <v/>
      </c>
      <c r="G1312" s="18" t="n"/>
      <c r="H1312" s="19">
        <f>IF($E1312="","",IFERROR(INDEX(Produtos!$C$6:$C$305,MATCH($E1312,Produtos!$A$6:$A$305,0)),0))</f>
        <v/>
      </c>
      <c r="I1312" s="17" t="n"/>
      <c r="J1312" s="17">
        <f>IF(OR($E1312="",D1312=""),"",IF(D1312=$C$4,"5917","6917"))</f>
        <v/>
      </c>
      <c r="K1312" s="18" t="n"/>
      <c r="L1312" s="18" t="n"/>
      <c r="M1312" s="16" t="n"/>
      <c r="N1312" s="18">
        <f>IF(OR($E1312="",G1312=""),"",G1312-N(K1312)-N(L1312))</f>
        <v/>
      </c>
      <c r="O1312" s="19">
        <f>IF(N1312="","",N1312*H1312)</f>
        <v/>
      </c>
      <c r="P1312" s="19">
        <f>IF($E1312="","",N(K1312)*H1312)</f>
        <v/>
      </c>
      <c r="Q1312" s="17" t="n"/>
      <c r="R1312" s="17">
        <f>IF(N1312="","",IF(N1312&lt;0,"CONFERIR",IF(N1312=0,"ACERTADO",IF(M1312="","EM CONSIGNAÇÃO",IF(TODAY()&gt;M1312,"ACERTO VENCIDO","EM CONSIGNAÇÃO")))))</f>
        <v/>
      </c>
      <c r="S1312" s="17" t="n"/>
    </row>
    <row r="1313">
      <c r="A1313" s="16" t="n"/>
      <c r="B1313" s="17" t="n"/>
      <c r="C1313" s="17" t="n"/>
      <c r="D1313" s="17" t="n"/>
      <c r="E1313" s="17" t="n"/>
      <c r="F1313" s="17">
        <f>IF($E1313="","",IFERROR(INDEX(Produtos!$B$6:$B$305,MATCH($E1313,Produtos!$A$6:$A$305,0)),"Código não cadastrado"))</f>
        <v/>
      </c>
      <c r="G1313" s="18" t="n"/>
      <c r="H1313" s="19">
        <f>IF($E1313="","",IFERROR(INDEX(Produtos!$C$6:$C$305,MATCH($E1313,Produtos!$A$6:$A$305,0)),0))</f>
        <v/>
      </c>
      <c r="I1313" s="17" t="n"/>
      <c r="J1313" s="17">
        <f>IF(OR($E1313="",D1313=""),"",IF(D1313=$C$4,"5917","6917"))</f>
        <v/>
      </c>
      <c r="K1313" s="18" t="n"/>
      <c r="L1313" s="18" t="n"/>
      <c r="M1313" s="16" t="n"/>
      <c r="N1313" s="18">
        <f>IF(OR($E1313="",G1313=""),"",G1313-N(K1313)-N(L1313))</f>
        <v/>
      </c>
      <c r="O1313" s="19">
        <f>IF(N1313="","",N1313*H1313)</f>
        <v/>
      </c>
      <c r="P1313" s="19">
        <f>IF($E1313="","",N(K1313)*H1313)</f>
        <v/>
      </c>
      <c r="Q1313" s="17" t="n"/>
      <c r="R1313" s="17">
        <f>IF(N1313="","",IF(N1313&lt;0,"CONFERIR",IF(N1313=0,"ACERTADO",IF(M1313="","EM CONSIGNAÇÃO",IF(TODAY()&gt;M1313,"ACERTO VENCIDO","EM CONSIGNAÇÃO")))))</f>
        <v/>
      </c>
      <c r="S1313" s="17" t="n"/>
    </row>
    <row r="1314">
      <c r="A1314" s="16" t="n"/>
      <c r="B1314" s="17" t="n"/>
      <c r="C1314" s="17" t="n"/>
      <c r="D1314" s="17" t="n"/>
      <c r="E1314" s="17" t="n"/>
      <c r="F1314" s="17">
        <f>IF($E1314="","",IFERROR(INDEX(Produtos!$B$6:$B$305,MATCH($E1314,Produtos!$A$6:$A$305,0)),"Código não cadastrado"))</f>
        <v/>
      </c>
      <c r="G1314" s="18" t="n"/>
      <c r="H1314" s="19">
        <f>IF($E1314="","",IFERROR(INDEX(Produtos!$C$6:$C$305,MATCH($E1314,Produtos!$A$6:$A$305,0)),0))</f>
        <v/>
      </c>
      <c r="I1314" s="17" t="n"/>
      <c r="J1314" s="17">
        <f>IF(OR($E1314="",D1314=""),"",IF(D1314=$C$4,"5917","6917"))</f>
        <v/>
      </c>
      <c r="K1314" s="18" t="n"/>
      <c r="L1314" s="18" t="n"/>
      <c r="M1314" s="16" t="n"/>
      <c r="N1314" s="18">
        <f>IF(OR($E1314="",G1314=""),"",G1314-N(K1314)-N(L1314))</f>
        <v/>
      </c>
      <c r="O1314" s="19">
        <f>IF(N1314="","",N1314*H1314)</f>
        <v/>
      </c>
      <c r="P1314" s="19">
        <f>IF($E1314="","",N(K1314)*H1314)</f>
        <v/>
      </c>
      <c r="Q1314" s="17" t="n"/>
      <c r="R1314" s="17">
        <f>IF(N1314="","",IF(N1314&lt;0,"CONFERIR",IF(N1314=0,"ACERTADO",IF(M1314="","EM CONSIGNAÇÃO",IF(TODAY()&gt;M1314,"ACERTO VENCIDO","EM CONSIGNAÇÃO")))))</f>
        <v/>
      </c>
      <c r="S1314" s="17" t="n"/>
    </row>
    <row r="1315">
      <c r="A1315" s="16" t="n"/>
      <c r="B1315" s="17" t="n"/>
      <c r="C1315" s="17" t="n"/>
      <c r="D1315" s="17" t="n"/>
      <c r="E1315" s="17" t="n"/>
      <c r="F1315" s="17">
        <f>IF($E1315="","",IFERROR(INDEX(Produtos!$B$6:$B$305,MATCH($E1315,Produtos!$A$6:$A$305,0)),"Código não cadastrado"))</f>
        <v/>
      </c>
      <c r="G1315" s="18" t="n"/>
      <c r="H1315" s="19">
        <f>IF($E1315="","",IFERROR(INDEX(Produtos!$C$6:$C$305,MATCH($E1315,Produtos!$A$6:$A$305,0)),0))</f>
        <v/>
      </c>
      <c r="I1315" s="17" t="n"/>
      <c r="J1315" s="17">
        <f>IF(OR($E1315="",D1315=""),"",IF(D1315=$C$4,"5917","6917"))</f>
        <v/>
      </c>
      <c r="K1315" s="18" t="n"/>
      <c r="L1315" s="18" t="n"/>
      <c r="M1315" s="16" t="n"/>
      <c r="N1315" s="18">
        <f>IF(OR($E1315="",G1315=""),"",G1315-N(K1315)-N(L1315))</f>
        <v/>
      </c>
      <c r="O1315" s="19">
        <f>IF(N1315="","",N1315*H1315)</f>
        <v/>
      </c>
      <c r="P1315" s="19">
        <f>IF($E1315="","",N(K1315)*H1315)</f>
        <v/>
      </c>
      <c r="Q1315" s="17" t="n"/>
      <c r="R1315" s="17">
        <f>IF(N1315="","",IF(N1315&lt;0,"CONFERIR",IF(N1315=0,"ACERTADO",IF(M1315="","EM CONSIGNAÇÃO",IF(TODAY()&gt;M1315,"ACERTO VENCIDO","EM CONSIGNAÇÃO")))))</f>
        <v/>
      </c>
      <c r="S1315" s="17" t="n"/>
    </row>
    <row r="1316">
      <c r="A1316" s="16" t="n"/>
      <c r="B1316" s="17" t="n"/>
      <c r="C1316" s="17" t="n"/>
      <c r="D1316" s="17" t="n"/>
      <c r="E1316" s="17" t="n"/>
      <c r="F1316" s="17">
        <f>IF($E1316="","",IFERROR(INDEX(Produtos!$B$6:$B$305,MATCH($E1316,Produtos!$A$6:$A$305,0)),"Código não cadastrado"))</f>
        <v/>
      </c>
      <c r="G1316" s="18" t="n"/>
      <c r="H1316" s="19">
        <f>IF($E1316="","",IFERROR(INDEX(Produtos!$C$6:$C$305,MATCH($E1316,Produtos!$A$6:$A$305,0)),0))</f>
        <v/>
      </c>
      <c r="I1316" s="17" t="n"/>
      <c r="J1316" s="17">
        <f>IF(OR($E1316="",D1316=""),"",IF(D1316=$C$4,"5917","6917"))</f>
        <v/>
      </c>
      <c r="K1316" s="18" t="n"/>
      <c r="L1316" s="18" t="n"/>
      <c r="M1316" s="16" t="n"/>
      <c r="N1316" s="18">
        <f>IF(OR($E1316="",G1316=""),"",G1316-N(K1316)-N(L1316))</f>
        <v/>
      </c>
      <c r="O1316" s="19">
        <f>IF(N1316="","",N1316*H1316)</f>
        <v/>
      </c>
      <c r="P1316" s="19">
        <f>IF($E1316="","",N(K1316)*H1316)</f>
        <v/>
      </c>
      <c r="Q1316" s="17" t="n"/>
      <c r="R1316" s="17">
        <f>IF(N1316="","",IF(N1316&lt;0,"CONFERIR",IF(N1316=0,"ACERTADO",IF(M1316="","EM CONSIGNAÇÃO",IF(TODAY()&gt;M1316,"ACERTO VENCIDO","EM CONSIGNAÇÃO")))))</f>
        <v/>
      </c>
      <c r="S1316" s="17" t="n"/>
    </row>
    <row r="1317">
      <c r="A1317" s="16" t="n"/>
      <c r="B1317" s="17" t="n"/>
      <c r="C1317" s="17" t="n"/>
      <c r="D1317" s="17" t="n"/>
      <c r="E1317" s="17" t="n"/>
      <c r="F1317" s="17">
        <f>IF($E1317="","",IFERROR(INDEX(Produtos!$B$6:$B$305,MATCH($E1317,Produtos!$A$6:$A$305,0)),"Código não cadastrado"))</f>
        <v/>
      </c>
      <c r="G1317" s="18" t="n"/>
      <c r="H1317" s="19">
        <f>IF($E1317="","",IFERROR(INDEX(Produtos!$C$6:$C$305,MATCH($E1317,Produtos!$A$6:$A$305,0)),0))</f>
        <v/>
      </c>
      <c r="I1317" s="17" t="n"/>
      <c r="J1317" s="17">
        <f>IF(OR($E1317="",D1317=""),"",IF(D1317=$C$4,"5917","6917"))</f>
        <v/>
      </c>
      <c r="K1317" s="18" t="n"/>
      <c r="L1317" s="18" t="n"/>
      <c r="M1317" s="16" t="n"/>
      <c r="N1317" s="18">
        <f>IF(OR($E1317="",G1317=""),"",G1317-N(K1317)-N(L1317))</f>
        <v/>
      </c>
      <c r="O1317" s="19">
        <f>IF(N1317="","",N1317*H1317)</f>
        <v/>
      </c>
      <c r="P1317" s="19">
        <f>IF($E1317="","",N(K1317)*H1317)</f>
        <v/>
      </c>
      <c r="Q1317" s="17" t="n"/>
      <c r="R1317" s="17">
        <f>IF(N1317="","",IF(N1317&lt;0,"CONFERIR",IF(N1317=0,"ACERTADO",IF(M1317="","EM CONSIGNAÇÃO",IF(TODAY()&gt;M1317,"ACERTO VENCIDO","EM CONSIGNAÇÃO")))))</f>
        <v/>
      </c>
      <c r="S1317" s="17" t="n"/>
    </row>
    <row r="1318">
      <c r="A1318" s="16" t="n"/>
      <c r="B1318" s="17" t="n"/>
      <c r="C1318" s="17" t="n"/>
      <c r="D1318" s="17" t="n"/>
      <c r="E1318" s="17" t="n"/>
      <c r="F1318" s="17">
        <f>IF($E1318="","",IFERROR(INDEX(Produtos!$B$6:$B$305,MATCH($E1318,Produtos!$A$6:$A$305,0)),"Código não cadastrado"))</f>
        <v/>
      </c>
      <c r="G1318" s="18" t="n"/>
      <c r="H1318" s="19">
        <f>IF($E1318="","",IFERROR(INDEX(Produtos!$C$6:$C$305,MATCH($E1318,Produtos!$A$6:$A$305,0)),0))</f>
        <v/>
      </c>
      <c r="I1318" s="17" t="n"/>
      <c r="J1318" s="17">
        <f>IF(OR($E1318="",D1318=""),"",IF(D1318=$C$4,"5917","6917"))</f>
        <v/>
      </c>
      <c r="K1318" s="18" t="n"/>
      <c r="L1318" s="18" t="n"/>
      <c r="M1318" s="16" t="n"/>
      <c r="N1318" s="18">
        <f>IF(OR($E1318="",G1318=""),"",G1318-N(K1318)-N(L1318))</f>
        <v/>
      </c>
      <c r="O1318" s="19">
        <f>IF(N1318="","",N1318*H1318)</f>
        <v/>
      </c>
      <c r="P1318" s="19">
        <f>IF($E1318="","",N(K1318)*H1318)</f>
        <v/>
      </c>
      <c r="Q1318" s="17" t="n"/>
      <c r="R1318" s="17">
        <f>IF(N1318="","",IF(N1318&lt;0,"CONFERIR",IF(N1318=0,"ACERTADO",IF(M1318="","EM CONSIGNAÇÃO",IF(TODAY()&gt;M1318,"ACERTO VENCIDO","EM CONSIGNAÇÃO")))))</f>
        <v/>
      </c>
      <c r="S1318" s="17" t="n"/>
    </row>
    <row r="1319">
      <c r="A1319" s="16" t="n"/>
      <c r="B1319" s="17" t="n"/>
      <c r="C1319" s="17" t="n"/>
      <c r="D1319" s="17" t="n"/>
      <c r="E1319" s="17" t="n"/>
      <c r="F1319" s="17">
        <f>IF($E1319="","",IFERROR(INDEX(Produtos!$B$6:$B$305,MATCH($E1319,Produtos!$A$6:$A$305,0)),"Código não cadastrado"))</f>
        <v/>
      </c>
      <c r="G1319" s="18" t="n"/>
      <c r="H1319" s="19">
        <f>IF($E1319="","",IFERROR(INDEX(Produtos!$C$6:$C$305,MATCH($E1319,Produtos!$A$6:$A$305,0)),0))</f>
        <v/>
      </c>
      <c r="I1319" s="17" t="n"/>
      <c r="J1319" s="17">
        <f>IF(OR($E1319="",D1319=""),"",IF(D1319=$C$4,"5917","6917"))</f>
        <v/>
      </c>
      <c r="K1319" s="18" t="n"/>
      <c r="L1319" s="18" t="n"/>
      <c r="M1319" s="16" t="n"/>
      <c r="N1319" s="18">
        <f>IF(OR($E1319="",G1319=""),"",G1319-N(K1319)-N(L1319))</f>
        <v/>
      </c>
      <c r="O1319" s="19">
        <f>IF(N1319="","",N1319*H1319)</f>
        <v/>
      </c>
      <c r="P1319" s="19">
        <f>IF($E1319="","",N(K1319)*H1319)</f>
        <v/>
      </c>
      <c r="Q1319" s="17" t="n"/>
      <c r="R1319" s="17">
        <f>IF(N1319="","",IF(N1319&lt;0,"CONFERIR",IF(N1319=0,"ACERTADO",IF(M1319="","EM CONSIGNAÇÃO",IF(TODAY()&gt;M1319,"ACERTO VENCIDO","EM CONSIGNAÇÃO")))))</f>
        <v/>
      </c>
      <c r="S1319" s="17" t="n"/>
    </row>
    <row r="1320">
      <c r="A1320" s="16" t="n"/>
      <c r="B1320" s="17" t="n"/>
      <c r="C1320" s="17" t="n"/>
      <c r="D1320" s="17" t="n"/>
      <c r="E1320" s="17" t="n"/>
      <c r="F1320" s="17">
        <f>IF($E1320="","",IFERROR(INDEX(Produtos!$B$6:$B$305,MATCH($E1320,Produtos!$A$6:$A$305,0)),"Código não cadastrado"))</f>
        <v/>
      </c>
      <c r="G1320" s="18" t="n"/>
      <c r="H1320" s="19">
        <f>IF($E1320="","",IFERROR(INDEX(Produtos!$C$6:$C$305,MATCH($E1320,Produtos!$A$6:$A$305,0)),0))</f>
        <v/>
      </c>
      <c r="I1320" s="17" t="n"/>
      <c r="J1320" s="17">
        <f>IF(OR($E1320="",D1320=""),"",IF(D1320=$C$4,"5917","6917"))</f>
        <v/>
      </c>
      <c r="K1320" s="18" t="n"/>
      <c r="L1320" s="18" t="n"/>
      <c r="M1320" s="16" t="n"/>
      <c r="N1320" s="18">
        <f>IF(OR($E1320="",G1320=""),"",G1320-N(K1320)-N(L1320))</f>
        <v/>
      </c>
      <c r="O1320" s="19">
        <f>IF(N1320="","",N1320*H1320)</f>
        <v/>
      </c>
      <c r="P1320" s="19">
        <f>IF($E1320="","",N(K1320)*H1320)</f>
        <v/>
      </c>
      <c r="Q1320" s="17" t="n"/>
      <c r="R1320" s="17">
        <f>IF(N1320="","",IF(N1320&lt;0,"CONFERIR",IF(N1320=0,"ACERTADO",IF(M1320="","EM CONSIGNAÇÃO",IF(TODAY()&gt;M1320,"ACERTO VENCIDO","EM CONSIGNAÇÃO")))))</f>
        <v/>
      </c>
      <c r="S1320" s="17" t="n"/>
    </row>
    <row r="1321">
      <c r="A1321" s="16" t="n"/>
      <c r="B1321" s="17" t="n"/>
      <c r="C1321" s="17" t="n"/>
      <c r="D1321" s="17" t="n"/>
      <c r="E1321" s="17" t="n"/>
      <c r="F1321" s="17">
        <f>IF($E1321="","",IFERROR(INDEX(Produtos!$B$6:$B$305,MATCH($E1321,Produtos!$A$6:$A$305,0)),"Código não cadastrado"))</f>
        <v/>
      </c>
      <c r="G1321" s="18" t="n"/>
      <c r="H1321" s="19">
        <f>IF($E1321="","",IFERROR(INDEX(Produtos!$C$6:$C$305,MATCH($E1321,Produtos!$A$6:$A$305,0)),0))</f>
        <v/>
      </c>
      <c r="I1321" s="17" t="n"/>
      <c r="J1321" s="17">
        <f>IF(OR($E1321="",D1321=""),"",IF(D1321=$C$4,"5917","6917"))</f>
        <v/>
      </c>
      <c r="K1321" s="18" t="n"/>
      <c r="L1321" s="18" t="n"/>
      <c r="M1321" s="16" t="n"/>
      <c r="N1321" s="18">
        <f>IF(OR($E1321="",G1321=""),"",G1321-N(K1321)-N(L1321))</f>
        <v/>
      </c>
      <c r="O1321" s="19">
        <f>IF(N1321="","",N1321*H1321)</f>
        <v/>
      </c>
      <c r="P1321" s="19">
        <f>IF($E1321="","",N(K1321)*H1321)</f>
        <v/>
      </c>
      <c r="Q1321" s="17" t="n"/>
      <c r="R1321" s="17">
        <f>IF(N1321="","",IF(N1321&lt;0,"CONFERIR",IF(N1321=0,"ACERTADO",IF(M1321="","EM CONSIGNAÇÃO",IF(TODAY()&gt;M1321,"ACERTO VENCIDO","EM CONSIGNAÇÃO")))))</f>
        <v/>
      </c>
      <c r="S1321" s="17" t="n"/>
    </row>
    <row r="1322">
      <c r="A1322" s="16" t="n"/>
      <c r="B1322" s="17" t="n"/>
      <c r="C1322" s="17" t="n"/>
      <c r="D1322" s="17" t="n"/>
      <c r="E1322" s="17" t="n"/>
      <c r="F1322" s="17">
        <f>IF($E1322="","",IFERROR(INDEX(Produtos!$B$6:$B$305,MATCH($E1322,Produtos!$A$6:$A$305,0)),"Código não cadastrado"))</f>
        <v/>
      </c>
      <c r="G1322" s="18" t="n"/>
      <c r="H1322" s="19">
        <f>IF($E1322="","",IFERROR(INDEX(Produtos!$C$6:$C$305,MATCH($E1322,Produtos!$A$6:$A$305,0)),0))</f>
        <v/>
      </c>
      <c r="I1322" s="17" t="n"/>
      <c r="J1322" s="17">
        <f>IF(OR($E1322="",D1322=""),"",IF(D1322=$C$4,"5917","6917"))</f>
        <v/>
      </c>
      <c r="K1322" s="18" t="n"/>
      <c r="L1322" s="18" t="n"/>
      <c r="M1322" s="16" t="n"/>
      <c r="N1322" s="18">
        <f>IF(OR($E1322="",G1322=""),"",G1322-N(K1322)-N(L1322))</f>
        <v/>
      </c>
      <c r="O1322" s="19">
        <f>IF(N1322="","",N1322*H1322)</f>
        <v/>
      </c>
      <c r="P1322" s="19">
        <f>IF($E1322="","",N(K1322)*H1322)</f>
        <v/>
      </c>
      <c r="Q1322" s="17" t="n"/>
      <c r="R1322" s="17">
        <f>IF(N1322="","",IF(N1322&lt;0,"CONFERIR",IF(N1322=0,"ACERTADO",IF(M1322="","EM CONSIGNAÇÃO",IF(TODAY()&gt;M1322,"ACERTO VENCIDO","EM CONSIGNAÇÃO")))))</f>
        <v/>
      </c>
      <c r="S1322" s="17" t="n"/>
    </row>
    <row r="1323">
      <c r="A1323" s="16" t="n"/>
      <c r="B1323" s="17" t="n"/>
      <c r="C1323" s="17" t="n"/>
      <c r="D1323" s="17" t="n"/>
      <c r="E1323" s="17" t="n"/>
      <c r="F1323" s="17">
        <f>IF($E1323="","",IFERROR(INDEX(Produtos!$B$6:$B$305,MATCH($E1323,Produtos!$A$6:$A$305,0)),"Código não cadastrado"))</f>
        <v/>
      </c>
      <c r="G1323" s="18" t="n"/>
      <c r="H1323" s="19">
        <f>IF($E1323="","",IFERROR(INDEX(Produtos!$C$6:$C$305,MATCH($E1323,Produtos!$A$6:$A$305,0)),0))</f>
        <v/>
      </c>
      <c r="I1323" s="17" t="n"/>
      <c r="J1323" s="17">
        <f>IF(OR($E1323="",D1323=""),"",IF(D1323=$C$4,"5917","6917"))</f>
        <v/>
      </c>
      <c r="K1323" s="18" t="n"/>
      <c r="L1323" s="18" t="n"/>
      <c r="M1323" s="16" t="n"/>
      <c r="N1323" s="18">
        <f>IF(OR($E1323="",G1323=""),"",G1323-N(K1323)-N(L1323))</f>
        <v/>
      </c>
      <c r="O1323" s="19">
        <f>IF(N1323="","",N1323*H1323)</f>
        <v/>
      </c>
      <c r="P1323" s="19">
        <f>IF($E1323="","",N(K1323)*H1323)</f>
        <v/>
      </c>
      <c r="Q1323" s="17" t="n"/>
      <c r="R1323" s="17">
        <f>IF(N1323="","",IF(N1323&lt;0,"CONFERIR",IF(N1323=0,"ACERTADO",IF(M1323="","EM CONSIGNAÇÃO",IF(TODAY()&gt;M1323,"ACERTO VENCIDO","EM CONSIGNAÇÃO")))))</f>
        <v/>
      </c>
      <c r="S1323" s="17" t="n"/>
    </row>
    <row r="1324">
      <c r="A1324" s="16" t="n"/>
      <c r="B1324" s="17" t="n"/>
      <c r="C1324" s="17" t="n"/>
      <c r="D1324" s="17" t="n"/>
      <c r="E1324" s="17" t="n"/>
      <c r="F1324" s="17">
        <f>IF($E1324="","",IFERROR(INDEX(Produtos!$B$6:$B$305,MATCH($E1324,Produtos!$A$6:$A$305,0)),"Código não cadastrado"))</f>
        <v/>
      </c>
      <c r="G1324" s="18" t="n"/>
      <c r="H1324" s="19">
        <f>IF($E1324="","",IFERROR(INDEX(Produtos!$C$6:$C$305,MATCH($E1324,Produtos!$A$6:$A$305,0)),0))</f>
        <v/>
      </c>
      <c r="I1324" s="17" t="n"/>
      <c r="J1324" s="17">
        <f>IF(OR($E1324="",D1324=""),"",IF(D1324=$C$4,"5917","6917"))</f>
        <v/>
      </c>
      <c r="K1324" s="18" t="n"/>
      <c r="L1324" s="18" t="n"/>
      <c r="M1324" s="16" t="n"/>
      <c r="N1324" s="18">
        <f>IF(OR($E1324="",G1324=""),"",G1324-N(K1324)-N(L1324))</f>
        <v/>
      </c>
      <c r="O1324" s="19">
        <f>IF(N1324="","",N1324*H1324)</f>
        <v/>
      </c>
      <c r="P1324" s="19">
        <f>IF($E1324="","",N(K1324)*H1324)</f>
        <v/>
      </c>
      <c r="Q1324" s="17" t="n"/>
      <c r="R1324" s="17">
        <f>IF(N1324="","",IF(N1324&lt;0,"CONFERIR",IF(N1324=0,"ACERTADO",IF(M1324="","EM CONSIGNAÇÃO",IF(TODAY()&gt;M1324,"ACERTO VENCIDO","EM CONSIGNAÇÃO")))))</f>
        <v/>
      </c>
      <c r="S1324" s="17" t="n"/>
    </row>
    <row r="1325">
      <c r="A1325" s="16" t="n"/>
      <c r="B1325" s="17" t="n"/>
      <c r="C1325" s="17" t="n"/>
      <c r="D1325" s="17" t="n"/>
      <c r="E1325" s="17" t="n"/>
      <c r="F1325" s="17">
        <f>IF($E1325="","",IFERROR(INDEX(Produtos!$B$6:$B$305,MATCH($E1325,Produtos!$A$6:$A$305,0)),"Código não cadastrado"))</f>
        <v/>
      </c>
      <c r="G1325" s="18" t="n"/>
      <c r="H1325" s="19">
        <f>IF($E1325="","",IFERROR(INDEX(Produtos!$C$6:$C$305,MATCH($E1325,Produtos!$A$6:$A$305,0)),0))</f>
        <v/>
      </c>
      <c r="I1325" s="17" t="n"/>
      <c r="J1325" s="17">
        <f>IF(OR($E1325="",D1325=""),"",IF(D1325=$C$4,"5917","6917"))</f>
        <v/>
      </c>
      <c r="K1325" s="18" t="n"/>
      <c r="L1325" s="18" t="n"/>
      <c r="M1325" s="16" t="n"/>
      <c r="N1325" s="18">
        <f>IF(OR($E1325="",G1325=""),"",G1325-N(K1325)-N(L1325))</f>
        <v/>
      </c>
      <c r="O1325" s="19">
        <f>IF(N1325="","",N1325*H1325)</f>
        <v/>
      </c>
      <c r="P1325" s="19">
        <f>IF($E1325="","",N(K1325)*H1325)</f>
        <v/>
      </c>
      <c r="Q1325" s="17" t="n"/>
      <c r="R1325" s="17">
        <f>IF(N1325="","",IF(N1325&lt;0,"CONFERIR",IF(N1325=0,"ACERTADO",IF(M1325="","EM CONSIGNAÇÃO",IF(TODAY()&gt;M1325,"ACERTO VENCIDO","EM CONSIGNAÇÃO")))))</f>
        <v/>
      </c>
      <c r="S1325" s="17" t="n"/>
    </row>
    <row r="1326">
      <c r="A1326" s="16" t="n"/>
      <c r="B1326" s="17" t="n"/>
      <c r="C1326" s="17" t="n"/>
      <c r="D1326" s="17" t="n"/>
      <c r="E1326" s="17" t="n"/>
      <c r="F1326" s="17">
        <f>IF($E1326="","",IFERROR(INDEX(Produtos!$B$6:$B$305,MATCH($E1326,Produtos!$A$6:$A$305,0)),"Código não cadastrado"))</f>
        <v/>
      </c>
      <c r="G1326" s="18" t="n"/>
      <c r="H1326" s="19">
        <f>IF($E1326="","",IFERROR(INDEX(Produtos!$C$6:$C$305,MATCH($E1326,Produtos!$A$6:$A$305,0)),0))</f>
        <v/>
      </c>
      <c r="I1326" s="17" t="n"/>
      <c r="J1326" s="17">
        <f>IF(OR($E1326="",D1326=""),"",IF(D1326=$C$4,"5917","6917"))</f>
        <v/>
      </c>
      <c r="K1326" s="18" t="n"/>
      <c r="L1326" s="18" t="n"/>
      <c r="M1326" s="16" t="n"/>
      <c r="N1326" s="18">
        <f>IF(OR($E1326="",G1326=""),"",G1326-N(K1326)-N(L1326))</f>
        <v/>
      </c>
      <c r="O1326" s="19">
        <f>IF(N1326="","",N1326*H1326)</f>
        <v/>
      </c>
      <c r="P1326" s="19">
        <f>IF($E1326="","",N(K1326)*H1326)</f>
        <v/>
      </c>
      <c r="Q1326" s="17" t="n"/>
      <c r="R1326" s="17">
        <f>IF(N1326="","",IF(N1326&lt;0,"CONFERIR",IF(N1326=0,"ACERTADO",IF(M1326="","EM CONSIGNAÇÃO",IF(TODAY()&gt;M1326,"ACERTO VENCIDO","EM CONSIGNAÇÃO")))))</f>
        <v/>
      </c>
      <c r="S1326" s="17" t="n"/>
    </row>
    <row r="1327">
      <c r="A1327" s="16" t="n"/>
      <c r="B1327" s="17" t="n"/>
      <c r="C1327" s="17" t="n"/>
      <c r="D1327" s="17" t="n"/>
      <c r="E1327" s="17" t="n"/>
      <c r="F1327" s="17">
        <f>IF($E1327="","",IFERROR(INDEX(Produtos!$B$6:$B$305,MATCH($E1327,Produtos!$A$6:$A$305,0)),"Código não cadastrado"))</f>
        <v/>
      </c>
      <c r="G1327" s="18" t="n"/>
      <c r="H1327" s="19">
        <f>IF($E1327="","",IFERROR(INDEX(Produtos!$C$6:$C$305,MATCH($E1327,Produtos!$A$6:$A$305,0)),0))</f>
        <v/>
      </c>
      <c r="I1327" s="17" t="n"/>
      <c r="J1327" s="17">
        <f>IF(OR($E1327="",D1327=""),"",IF(D1327=$C$4,"5917","6917"))</f>
        <v/>
      </c>
      <c r="K1327" s="18" t="n"/>
      <c r="L1327" s="18" t="n"/>
      <c r="M1327" s="16" t="n"/>
      <c r="N1327" s="18">
        <f>IF(OR($E1327="",G1327=""),"",G1327-N(K1327)-N(L1327))</f>
        <v/>
      </c>
      <c r="O1327" s="19">
        <f>IF(N1327="","",N1327*H1327)</f>
        <v/>
      </c>
      <c r="P1327" s="19">
        <f>IF($E1327="","",N(K1327)*H1327)</f>
        <v/>
      </c>
      <c r="Q1327" s="17" t="n"/>
      <c r="R1327" s="17">
        <f>IF(N1327="","",IF(N1327&lt;0,"CONFERIR",IF(N1327=0,"ACERTADO",IF(M1327="","EM CONSIGNAÇÃO",IF(TODAY()&gt;M1327,"ACERTO VENCIDO","EM CONSIGNAÇÃO")))))</f>
        <v/>
      </c>
      <c r="S1327" s="17" t="n"/>
    </row>
    <row r="1328">
      <c r="A1328" s="16" t="n"/>
      <c r="B1328" s="17" t="n"/>
      <c r="C1328" s="17" t="n"/>
      <c r="D1328" s="17" t="n"/>
      <c r="E1328" s="17" t="n"/>
      <c r="F1328" s="17">
        <f>IF($E1328="","",IFERROR(INDEX(Produtos!$B$6:$B$305,MATCH($E1328,Produtos!$A$6:$A$305,0)),"Código não cadastrado"))</f>
        <v/>
      </c>
      <c r="G1328" s="18" t="n"/>
      <c r="H1328" s="19">
        <f>IF($E1328="","",IFERROR(INDEX(Produtos!$C$6:$C$305,MATCH($E1328,Produtos!$A$6:$A$305,0)),0))</f>
        <v/>
      </c>
      <c r="I1328" s="17" t="n"/>
      <c r="J1328" s="17">
        <f>IF(OR($E1328="",D1328=""),"",IF(D1328=$C$4,"5917","6917"))</f>
        <v/>
      </c>
      <c r="K1328" s="18" t="n"/>
      <c r="L1328" s="18" t="n"/>
      <c r="M1328" s="16" t="n"/>
      <c r="N1328" s="18">
        <f>IF(OR($E1328="",G1328=""),"",G1328-N(K1328)-N(L1328))</f>
        <v/>
      </c>
      <c r="O1328" s="19">
        <f>IF(N1328="","",N1328*H1328)</f>
        <v/>
      </c>
      <c r="P1328" s="19">
        <f>IF($E1328="","",N(K1328)*H1328)</f>
        <v/>
      </c>
      <c r="Q1328" s="17" t="n"/>
      <c r="R1328" s="17">
        <f>IF(N1328="","",IF(N1328&lt;0,"CONFERIR",IF(N1328=0,"ACERTADO",IF(M1328="","EM CONSIGNAÇÃO",IF(TODAY()&gt;M1328,"ACERTO VENCIDO","EM CONSIGNAÇÃO")))))</f>
        <v/>
      </c>
      <c r="S1328" s="17" t="n"/>
    </row>
    <row r="1329">
      <c r="A1329" s="16" t="n"/>
      <c r="B1329" s="17" t="n"/>
      <c r="C1329" s="17" t="n"/>
      <c r="D1329" s="17" t="n"/>
      <c r="E1329" s="17" t="n"/>
      <c r="F1329" s="17">
        <f>IF($E1329="","",IFERROR(INDEX(Produtos!$B$6:$B$305,MATCH($E1329,Produtos!$A$6:$A$305,0)),"Código não cadastrado"))</f>
        <v/>
      </c>
      <c r="G1329" s="18" t="n"/>
      <c r="H1329" s="19">
        <f>IF($E1329="","",IFERROR(INDEX(Produtos!$C$6:$C$305,MATCH($E1329,Produtos!$A$6:$A$305,0)),0))</f>
        <v/>
      </c>
      <c r="I1329" s="17" t="n"/>
      <c r="J1329" s="17">
        <f>IF(OR($E1329="",D1329=""),"",IF(D1329=$C$4,"5917","6917"))</f>
        <v/>
      </c>
      <c r="K1329" s="18" t="n"/>
      <c r="L1329" s="18" t="n"/>
      <c r="M1329" s="16" t="n"/>
      <c r="N1329" s="18">
        <f>IF(OR($E1329="",G1329=""),"",G1329-N(K1329)-N(L1329))</f>
        <v/>
      </c>
      <c r="O1329" s="19">
        <f>IF(N1329="","",N1329*H1329)</f>
        <v/>
      </c>
      <c r="P1329" s="19">
        <f>IF($E1329="","",N(K1329)*H1329)</f>
        <v/>
      </c>
      <c r="Q1329" s="17" t="n"/>
      <c r="R1329" s="17">
        <f>IF(N1329="","",IF(N1329&lt;0,"CONFERIR",IF(N1329=0,"ACERTADO",IF(M1329="","EM CONSIGNAÇÃO",IF(TODAY()&gt;M1329,"ACERTO VENCIDO","EM CONSIGNAÇÃO")))))</f>
        <v/>
      </c>
      <c r="S1329" s="17" t="n"/>
    </row>
    <row r="1330">
      <c r="A1330" s="16" t="n"/>
      <c r="B1330" s="17" t="n"/>
      <c r="C1330" s="17" t="n"/>
      <c r="D1330" s="17" t="n"/>
      <c r="E1330" s="17" t="n"/>
      <c r="F1330" s="17">
        <f>IF($E1330="","",IFERROR(INDEX(Produtos!$B$6:$B$305,MATCH($E1330,Produtos!$A$6:$A$305,0)),"Código não cadastrado"))</f>
        <v/>
      </c>
      <c r="G1330" s="18" t="n"/>
      <c r="H1330" s="19">
        <f>IF($E1330="","",IFERROR(INDEX(Produtos!$C$6:$C$305,MATCH($E1330,Produtos!$A$6:$A$305,0)),0))</f>
        <v/>
      </c>
      <c r="I1330" s="17" t="n"/>
      <c r="J1330" s="17">
        <f>IF(OR($E1330="",D1330=""),"",IF(D1330=$C$4,"5917","6917"))</f>
        <v/>
      </c>
      <c r="K1330" s="18" t="n"/>
      <c r="L1330" s="18" t="n"/>
      <c r="M1330" s="16" t="n"/>
      <c r="N1330" s="18">
        <f>IF(OR($E1330="",G1330=""),"",G1330-N(K1330)-N(L1330))</f>
        <v/>
      </c>
      <c r="O1330" s="19">
        <f>IF(N1330="","",N1330*H1330)</f>
        <v/>
      </c>
      <c r="P1330" s="19">
        <f>IF($E1330="","",N(K1330)*H1330)</f>
        <v/>
      </c>
      <c r="Q1330" s="17" t="n"/>
      <c r="R1330" s="17">
        <f>IF(N1330="","",IF(N1330&lt;0,"CONFERIR",IF(N1330=0,"ACERTADO",IF(M1330="","EM CONSIGNAÇÃO",IF(TODAY()&gt;M1330,"ACERTO VENCIDO","EM CONSIGNAÇÃO")))))</f>
        <v/>
      </c>
      <c r="S1330" s="17" t="n"/>
    </row>
    <row r="1331">
      <c r="A1331" s="16" t="n"/>
      <c r="B1331" s="17" t="n"/>
      <c r="C1331" s="17" t="n"/>
      <c r="D1331" s="17" t="n"/>
      <c r="E1331" s="17" t="n"/>
      <c r="F1331" s="17">
        <f>IF($E1331="","",IFERROR(INDEX(Produtos!$B$6:$B$305,MATCH($E1331,Produtos!$A$6:$A$305,0)),"Código não cadastrado"))</f>
        <v/>
      </c>
      <c r="G1331" s="18" t="n"/>
      <c r="H1331" s="19">
        <f>IF($E1331="","",IFERROR(INDEX(Produtos!$C$6:$C$305,MATCH($E1331,Produtos!$A$6:$A$305,0)),0))</f>
        <v/>
      </c>
      <c r="I1331" s="17" t="n"/>
      <c r="J1331" s="17">
        <f>IF(OR($E1331="",D1331=""),"",IF(D1331=$C$4,"5917","6917"))</f>
        <v/>
      </c>
      <c r="K1331" s="18" t="n"/>
      <c r="L1331" s="18" t="n"/>
      <c r="M1331" s="16" t="n"/>
      <c r="N1331" s="18">
        <f>IF(OR($E1331="",G1331=""),"",G1331-N(K1331)-N(L1331))</f>
        <v/>
      </c>
      <c r="O1331" s="19">
        <f>IF(N1331="","",N1331*H1331)</f>
        <v/>
      </c>
      <c r="P1331" s="19">
        <f>IF($E1331="","",N(K1331)*H1331)</f>
        <v/>
      </c>
      <c r="Q1331" s="17" t="n"/>
      <c r="R1331" s="17">
        <f>IF(N1331="","",IF(N1331&lt;0,"CONFERIR",IF(N1331=0,"ACERTADO",IF(M1331="","EM CONSIGNAÇÃO",IF(TODAY()&gt;M1331,"ACERTO VENCIDO","EM CONSIGNAÇÃO")))))</f>
        <v/>
      </c>
      <c r="S1331" s="17" t="n"/>
    </row>
    <row r="1332">
      <c r="A1332" s="16" t="n"/>
      <c r="B1332" s="17" t="n"/>
      <c r="C1332" s="17" t="n"/>
      <c r="D1332" s="17" t="n"/>
      <c r="E1332" s="17" t="n"/>
      <c r="F1332" s="17">
        <f>IF($E1332="","",IFERROR(INDEX(Produtos!$B$6:$B$305,MATCH($E1332,Produtos!$A$6:$A$305,0)),"Código não cadastrado"))</f>
        <v/>
      </c>
      <c r="G1332" s="18" t="n"/>
      <c r="H1332" s="19">
        <f>IF($E1332="","",IFERROR(INDEX(Produtos!$C$6:$C$305,MATCH($E1332,Produtos!$A$6:$A$305,0)),0))</f>
        <v/>
      </c>
      <c r="I1332" s="17" t="n"/>
      <c r="J1332" s="17">
        <f>IF(OR($E1332="",D1332=""),"",IF(D1332=$C$4,"5917","6917"))</f>
        <v/>
      </c>
      <c r="K1332" s="18" t="n"/>
      <c r="L1332" s="18" t="n"/>
      <c r="M1332" s="16" t="n"/>
      <c r="N1332" s="18">
        <f>IF(OR($E1332="",G1332=""),"",G1332-N(K1332)-N(L1332))</f>
        <v/>
      </c>
      <c r="O1332" s="19">
        <f>IF(N1332="","",N1332*H1332)</f>
        <v/>
      </c>
      <c r="P1332" s="19">
        <f>IF($E1332="","",N(K1332)*H1332)</f>
        <v/>
      </c>
      <c r="Q1332" s="17" t="n"/>
      <c r="R1332" s="17">
        <f>IF(N1332="","",IF(N1332&lt;0,"CONFERIR",IF(N1332=0,"ACERTADO",IF(M1332="","EM CONSIGNAÇÃO",IF(TODAY()&gt;M1332,"ACERTO VENCIDO","EM CONSIGNAÇÃO")))))</f>
        <v/>
      </c>
      <c r="S1332" s="17" t="n"/>
    </row>
    <row r="1333">
      <c r="A1333" s="16" t="n"/>
      <c r="B1333" s="17" t="n"/>
      <c r="C1333" s="17" t="n"/>
      <c r="D1333" s="17" t="n"/>
      <c r="E1333" s="17" t="n"/>
      <c r="F1333" s="17">
        <f>IF($E1333="","",IFERROR(INDEX(Produtos!$B$6:$B$305,MATCH($E1333,Produtos!$A$6:$A$305,0)),"Código não cadastrado"))</f>
        <v/>
      </c>
      <c r="G1333" s="18" t="n"/>
      <c r="H1333" s="19">
        <f>IF($E1333="","",IFERROR(INDEX(Produtos!$C$6:$C$305,MATCH($E1333,Produtos!$A$6:$A$305,0)),0))</f>
        <v/>
      </c>
      <c r="I1333" s="17" t="n"/>
      <c r="J1333" s="17">
        <f>IF(OR($E1333="",D1333=""),"",IF(D1333=$C$4,"5917","6917"))</f>
        <v/>
      </c>
      <c r="K1333" s="18" t="n"/>
      <c r="L1333" s="18" t="n"/>
      <c r="M1333" s="16" t="n"/>
      <c r="N1333" s="18">
        <f>IF(OR($E1333="",G1333=""),"",G1333-N(K1333)-N(L1333))</f>
        <v/>
      </c>
      <c r="O1333" s="19">
        <f>IF(N1333="","",N1333*H1333)</f>
        <v/>
      </c>
      <c r="P1333" s="19">
        <f>IF($E1333="","",N(K1333)*H1333)</f>
        <v/>
      </c>
      <c r="Q1333" s="17" t="n"/>
      <c r="R1333" s="17">
        <f>IF(N1333="","",IF(N1333&lt;0,"CONFERIR",IF(N1333=0,"ACERTADO",IF(M1333="","EM CONSIGNAÇÃO",IF(TODAY()&gt;M1333,"ACERTO VENCIDO","EM CONSIGNAÇÃO")))))</f>
        <v/>
      </c>
      <c r="S1333" s="17" t="n"/>
    </row>
    <row r="1334">
      <c r="A1334" s="16" t="n"/>
      <c r="B1334" s="17" t="n"/>
      <c r="C1334" s="17" t="n"/>
      <c r="D1334" s="17" t="n"/>
      <c r="E1334" s="17" t="n"/>
      <c r="F1334" s="17">
        <f>IF($E1334="","",IFERROR(INDEX(Produtos!$B$6:$B$305,MATCH($E1334,Produtos!$A$6:$A$305,0)),"Código não cadastrado"))</f>
        <v/>
      </c>
      <c r="G1334" s="18" t="n"/>
      <c r="H1334" s="19">
        <f>IF($E1334="","",IFERROR(INDEX(Produtos!$C$6:$C$305,MATCH($E1334,Produtos!$A$6:$A$305,0)),0))</f>
        <v/>
      </c>
      <c r="I1334" s="17" t="n"/>
      <c r="J1334" s="17">
        <f>IF(OR($E1334="",D1334=""),"",IF(D1334=$C$4,"5917","6917"))</f>
        <v/>
      </c>
      <c r="K1334" s="18" t="n"/>
      <c r="L1334" s="18" t="n"/>
      <c r="M1334" s="16" t="n"/>
      <c r="N1334" s="18">
        <f>IF(OR($E1334="",G1334=""),"",G1334-N(K1334)-N(L1334))</f>
        <v/>
      </c>
      <c r="O1334" s="19">
        <f>IF(N1334="","",N1334*H1334)</f>
        <v/>
      </c>
      <c r="P1334" s="19">
        <f>IF($E1334="","",N(K1334)*H1334)</f>
        <v/>
      </c>
      <c r="Q1334" s="17" t="n"/>
      <c r="R1334" s="17">
        <f>IF(N1334="","",IF(N1334&lt;0,"CONFERIR",IF(N1334=0,"ACERTADO",IF(M1334="","EM CONSIGNAÇÃO",IF(TODAY()&gt;M1334,"ACERTO VENCIDO","EM CONSIGNAÇÃO")))))</f>
        <v/>
      </c>
      <c r="S1334" s="17" t="n"/>
    </row>
    <row r="1335">
      <c r="A1335" s="16" t="n"/>
      <c r="B1335" s="17" t="n"/>
      <c r="C1335" s="17" t="n"/>
      <c r="D1335" s="17" t="n"/>
      <c r="E1335" s="17" t="n"/>
      <c r="F1335" s="17">
        <f>IF($E1335="","",IFERROR(INDEX(Produtos!$B$6:$B$305,MATCH($E1335,Produtos!$A$6:$A$305,0)),"Código não cadastrado"))</f>
        <v/>
      </c>
      <c r="G1335" s="18" t="n"/>
      <c r="H1335" s="19">
        <f>IF($E1335="","",IFERROR(INDEX(Produtos!$C$6:$C$305,MATCH($E1335,Produtos!$A$6:$A$305,0)),0))</f>
        <v/>
      </c>
      <c r="I1335" s="17" t="n"/>
      <c r="J1335" s="17">
        <f>IF(OR($E1335="",D1335=""),"",IF(D1335=$C$4,"5917","6917"))</f>
        <v/>
      </c>
      <c r="K1335" s="18" t="n"/>
      <c r="L1335" s="18" t="n"/>
      <c r="M1335" s="16" t="n"/>
      <c r="N1335" s="18">
        <f>IF(OR($E1335="",G1335=""),"",G1335-N(K1335)-N(L1335))</f>
        <v/>
      </c>
      <c r="O1335" s="19">
        <f>IF(N1335="","",N1335*H1335)</f>
        <v/>
      </c>
      <c r="P1335" s="19">
        <f>IF($E1335="","",N(K1335)*H1335)</f>
        <v/>
      </c>
      <c r="Q1335" s="17" t="n"/>
      <c r="R1335" s="17">
        <f>IF(N1335="","",IF(N1335&lt;0,"CONFERIR",IF(N1335=0,"ACERTADO",IF(M1335="","EM CONSIGNAÇÃO",IF(TODAY()&gt;M1335,"ACERTO VENCIDO","EM CONSIGNAÇÃO")))))</f>
        <v/>
      </c>
      <c r="S1335" s="17" t="n"/>
    </row>
    <row r="1336">
      <c r="A1336" s="16" t="n"/>
      <c r="B1336" s="17" t="n"/>
      <c r="C1336" s="17" t="n"/>
      <c r="D1336" s="17" t="n"/>
      <c r="E1336" s="17" t="n"/>
      <c r="F1336" s="17">
        <f>IF($E1336="","",IFERROR(INDEX(Produtos!$B$6:$B$305,MATCH($E1336,Produtos!$A$6:$A$305,0)),"Código não cadastrado"))</f>
        <v/>
      </c>
      <c r="G1336" s="18" t="n"/>
      <c r="H1336" s="19">
        <f>IF($E1336="","",IFERROR(INDEX(Produtos!$C$6:$C$305,MATCH($E1336,Produtos!$A$6:$A$305,0)),0))</f>
        <v/>
      </c>
      <c r="I1336" s="17" t="n"/>
      <c r="J1336" s="17">
        <f>IF(OR($E1336="",D1336=""),"",IF(D1336=$C$4,"5917","6917"))</f>
        <v/>
      </c>
      <c r="K1336" s="18" t="n"/>
      <c r="L1336" s="18" t="n"/>
      <c r="M1336" s="16" t="n"/>
      <c r="N1336" s="18">
        <f>IF(OR($E1336="",G1336=""),"",G1336-N(K1336)-N(L1336))</f>
        <v/>
      </c>
      <c r="O1336" s="19">
        <f>IF(N1336="","",N1336*H1336)</f>
        <v/>
      </c>
      <c r="P1336" s="19">
        <f>IF($E1336="","",N(K1336)*H1336)</f>
        <v/>
      </c>
      <c r="Q1336" s="17" t="n"/>
      <c r="R1336" s="17">
        <f>IF(N1336="","",IF(N1336&lt;0,"CONFERIR",IF(N1336=0,"ACERTADO",IF(M1336="","EM CONSIGNAÇÃO",IF(TODAY()&gt;M1336,"ACERTO VENCIDO","EM CONSIGNAÇÃO")))))</f>
        <v/>
      </c>
      <c r="S1336" s="17" t="n"/>
    </row>
    <row r="1337">
      <c r="A1337" s="16" t="n"/>
      <c r="B1337" s="17" t="n"/>
      <c r="C1337" s="17" t="n"/>
      <c r="D1337" s="17" t="n"/>
      <c r="E1337" s="17" t="n"/>
      <c r="F1337" s="17">
        <f>IF($E1337="","",IFERROR(INDEX(Produtos!$B$6:$B$305,MATCH($E1337,Produtos!$A$6:$A$305,0)),"Código não cadastrado"))</f>
        <v/>
      </c>
      <c r="G1337" s="18" t="n"/>
      <c r="H1337" s="19">
        <f>IF($E1337="","",IFERROR(INDEX(Produtos!$C$6:$C$305,MATCH($E1337,Produtos!$A$6:$A$305,0)),0))</f>
        <v/>
      </c>
      <c r="I1337" s="17" t="n"/>
      <c r="J1337" s="17">
        <f>IF(OR($E1337="",D1337=""),"",IF(D1337=$C$4,"5917","6917"))</f>
        <v/>
      </c>
      <c r="K1337" s="18" t="n"/>
      <c r="L1337" s="18" t="n"/>
      <c r="M1337" s="16" t="n"/>
      <c r="N1337" s="18">
        <f>IF(OR($E1337="",G1337=""),"",G1337-N(K1337)-N(L1337))</f>
        <v/>
      </c>
      <c r="O1337" s="19">
        <f>IF(N1337="","",N1337*H1337)</f>
        <v/>
      </c>
      <c r="P1337" s="19">
        <f>IF($E1337="","",N(K1337)*H1337)</f>
        <v/>
      </c>
      <c r="Q1337" s="17" t="n"/>
      <c r="R1337" s="17">
        <f>IF(N1337="","",IF(N1337&lt;0,"CONFERIR",IF(N1337=0,"ACERTADO",IF(M1337="","EM CONSIGNAÇÃO",IF(TODAY()&gt;M1337,"ACERTO VENCIDO","EM CONSIGNAÇÃO")))))</f>
        <v/>
      </c>
      <c r="S1337" s="17" t="n"/>
    </row>
    <row r="1338">
      <c r="A1338" s="16" t="n"/>
      <c r="B1338" s="17" t="n"/>
      <c r="C1338" s="17" t="n"/>
      <c r="D1338" s="17" t="n"/>
      <c r="E1338" s="17" t="n"/>
      <c r="F1338" s="17">
        <f>IF($E1338="","",IFERROR(INDEX(Produtos!$B$6:$B$305,MATCH($E1338,Produtos!$A$6:$A$305,0)),"Código não cadastrado"))</f>
        <v/>
      </c>
      <c r="G1338" s="18" t="n"/>
      <c r="H1338" s="19">
        <f>IF($E1338="","",IFERROR(INDEX(Produtos!$C$6:$C$305,MATCH($E1338,Produtos!$A$6:$A$305,0)),0))</f>
        <v/>
      </c>
      <c r="I1338" s="17" t="n"/>
      <c r="J1338" s="17">
        <f>IF(OR($E1338="",D1338=""),"",IF(D1338=$C$4,"5917","6917"))</f>
        <v/>
      </c>
      <c r="K1338" s="18" t="n"/>
      <c r="L1338" s="18" t="n"/>
      <c r="M1338" s="16" t="n"/>
      <c r="N1338" s="18">
        <f>IF(OR($E1338="",G1338=""),"",G1338-N(K1338)-N(L1338))</f>
        <v/>
      </c>
      <c r="O1338" s="19">
        <f>IF(N1338="","",N1338*H1338)</f>
        <v/>
      </c>
      <c r="P1338" s="19">
        <f>IF($E1338="","",N(K1338)*H1338)</f>
        <v/>
      </c>
      <c r="Q1338" s="17" t="n"/>
      <c r="R1338" s="17">
        <f>IF(N1338="","",IF(N1338&lt;0,"CONFERIR",IF(N1338=0,"ACERTADO",IF(M1338="","EM CONSIGNAÇÃO",IF(TODAY()&gt;M1338,"ACERTO VENCIDO","EM CONSIGNAÇÃO")))))</f>
        <v/>
      </c>
      <c r="S1338" s="17" t="n"/>
    </row>
    <row r="1339">
      <c r="A1339" s="16" t="n"/>
      <c r="B1339" s="17" t="n"/>
      <c r="C1339" s="17" t="n"/>
      <c r="D1339" s="17" t="n"/>
      <c r="E1339" s="17" t="n"/>
      <c r="F1339" s="17">
        <f>IF($E1339="","",IFERROR(INDEX(Produtos!$B$6:$B$305,MATCH($E1339,Produtos!$A$6:$A$305,0)),"Código não cadastrado"))</f>
        <v/>
      </c>
      <c r="G1339" s="18" t="n"/>
      <c r="H1339" s="19">
        <f>IF($E1339="","",IFERROR(INDEX(Produtos!$C$6:$C$305,MATCH($E1339,Produtos!$A$6:$A$305,0)),0))</f>
        <v/>
      </c>
      <c r="I1339" s="17" t="n"/>
      <c r="J1339" s="17">
        <f>IF(OR($E1339="",D1339=""),"",IF(D1339=$C$4,"5917","6917"))</f>
        <v/>
      </c>
      <c r="K1339" s="18" t="n"/>
      <c r="L1339" s="18" t="n"/>
      <c r="M1339" s="16" t="n"/>
      <c r="N1339" s="18">
        <f>IF(OR($E1339="",G1339=""),"",G1339-N(K1339)-N(L1339))</f>
        <v/>
      </c>
      <c r="O1339" s="19">
        <f>IF(N1339="","",N1339*H1339)</f>
        <v/>
      </c>
      <c r="P1339" s="19">
        <f>IF($E1339="","",N(K1339)*H1339)</f>
        <v/>
      </c>
      <c r="Q1339" s="17" t="n"/>
      <c r="R1339" s="17">
        <f>IF(N1339="","",IF(N1339&lt;0,"CONFERIR",IF(N1339=0,"ACERTADO",IF(M1339="","EM CONSIGNAÇÃO",IF(TODAY()&gt;M1339,"ACERTO VENCIDO","EM CONSIGNAÇÃO")))))</f>
        <v/>
      </c>
      <c r="S1339" s="17" t="n"/>
    </row>
    <row r="1340">
      <c r="A1340" s="16" t="n"/>
      <c r="B1340" s="17" t="n"/>
      <c r="C1340" s="17" t="n"/>
      <c r="D1340" s="17" t="n"/>
      <c r="E1340" s="17" t="n"/>
      <c r="F1340" s="17">
        <f>IF($E1340="","",IFERROR(INDEX(Produtos!$B$6:$B$305,MATCH($E1340,Produtos!$A$6:$A$305,0)),"Código não cadastrado"))</f>
        <v/>
      </c>
      <c r="G1340" s="18" t="n"/>
      <c r="H1340" s="19">
        <f>IF($E1340="","",IFERROR(INDEX(Produtos!$C$6:$C$305,MATCH($E1340,Produtos!$A$6:$A$305,0)),0))</f>
        <v/>
      </c>
      <c r="I1340" s="17" t="n"/>
      <c r="J1340" s="17">
        <f>IF(OR($E1340="",D1340=""),"",IF(D1340=$C$4,"5917","6917"))</f>
        <v/>
      </c>
      <c r="K1340" s="18" t="n"/>
      <c r="L1340" s="18" t="n"/>
      <c r="M1340" s="16" t="n"/>
      <c r="N1340" s="18">
        <f>IF(OR($E1340="",G1340=""),"",G1340-N(K1340)-N(L1340))</f>
        <v/>
      </c>
      <c r="O1340" s="19">
        <f>IF(N1340="","",N1340*H1340)</f>
        <v/>
      </c>
      <c r="P1340" s="19">
        <f>IF($E1340="","",N(K1340)*H1340)</f>
        <v/>
      </c>
      <c r="Q1340" s="17" t="n"/>
      <c r="R1340" s="17">
        <f>IF(N1340="","",IF(N1340&lt;0,"CONFERIR",IF(N1340=0,"ACERTADO",IF(M1340="","EM CONSIGNAÇÃO",IF(TODAY()&gt;M1340,"ACERTO VENCIDO","EM CONSIGNAÇÃO")))))</f>
        <v/>
      </c>
      <c r="S1340" s="17" t="n"/>
    </row>
    <row r="1341">
      <c r="A1341" s="16" t="n"/>
      <c r="B1341" s="17" t="n"/>
      <c r="C1341" s="17" t="n"/>
      <c r="D1341" s="17" t="n"/>
      <c r="E1341" s="17" t="n"/>
      <c r="F1341" s="17">
        <f>IF($E1341="","",IFERROR(INDEX(Produtos!$B$6:$B$305,MATCH($E1341,Produtos!$A$6:$A$305,0)),"Código não cadastrado"))</f>
        <v/>
      </c>
      <c r="G1341" s="18" t="n"/>
      <c r="H1341" s="19">
        <f>IF($E1341="","",IFERROR(INDEX(Produtos!$C$6:$C$305,MATCH($E1341,Produtos!$A$6:$A$305,0)),0))</f>
        <v/>
      </c>
      <c r="I1341" s="17" t="n"/>
      <c r="J1341" s="17">
        <f>IF(OR($E1341="",D1341=""),"",IF(D1341=$C$4,"5917","6917"))</f>
        <v/>
      </c>
      <c r="K1341" s="18" t="n"/>
      <c r="L1341" s="18" t="n"/>
      <c r="M1341" s="16" t="n"/>
      <c r="N1341" s="18">
        <f>IF(OR($E1341="",G1341=""),"",G1341-N(K1341)-N(L1341))</f>
        <v/>
      </c>
      <c r="O1341" s="19">
        <f>IF(N1341="","",N1341*H1341)</f>
        <v/>
      </c>
      <c r="P1341" s="19">
        <f>IF($E1341="","",N(K1341)*H1341)</f>
        <v/>
      </c>
      <c r="Q1341" s="17" t="n"/>
      <c r="R1341" s="17">
        <f>IF(N1341="","",IF(N1341&lt;0,"CONFERIR",IF(N1341=0,"ACERTADO",IF(M1341="","EM CONSIGNAÇÃO",IF(TODAY()&gt;M1341,"ACERTO VENCIDO","EM CONSIGNAÇÃO")))))</f>
        <v/>
      </c>
      <c r="S1341" s="17" t="n"/>
    </row>
    <row r="1342">
      <c r="A1342" s="16" t="n"/>
      <c r="B1342" s="17" t="n"/>
      <c r="C1342" s="17" t="n"/>
      <c r="D1342" s="17" t="n"/>
      <c r="E1342" s="17" t="n"/>
      <c r="F1342" s="17">
        <f>IF($E1342="","",IFERROR(INDEX(Produtos!$B$6:$B$305,MATCH($E1342,Produtos!$A$6:$A$305,0)),"Código não cadastrado"))</f>
        <v/>
      </c>
      <c r="G1342" s="18" t="n"/>
      <c r="H1342" s="19">
        <f>IF($E1342="","",IFERROR(INDEX(Produtos!$C$6:$C$305,MATCH($E1342,Produtos!$A$6:$A$305,0)),0))</f>
        <v/>
      </c>
      <c r="I1342" s="17" t="n"/>
      <c r="J1342" s="17">
        <f>IF(OR($E1342="",D1342=""),"",IF(D1342=$C$4,"5917","6917"))</f>
        <v/>
      </c>
      <c r="K1342" s="18" t="n"/>
      <c r="L1342" s="18" t="n"/>
      <c r="M1342" s="16" t="n"/>
      <c r="N1342" s="18">
        <f>IF(OR($E1342="",G1342=""),"",G1342-N(K1342)-N(L1342))</f>
        <v/>
      </c>
      <c r="O1342" s="19">
        <f>IF(N1342="","",N1342*H1342)</f>
        <v/>
      </c>
      <c r="P1342" s="19">
        <f>IF($E1342="","",N(K1342)*H1342)</f>
        <v/>
      </c>
      <c r="Q1342" s="17" t="n"/>
      <c r="R1342" s="17">
        <f>IF(N1342="","",IF(N1342&lt;0,"CONFERIR",IF(N1342=0,"ACERTADO",IF(M1342="","EM CONSIGNAÇÃO",IF(TODAY()&gt;M1342,"ACERTO VENCIDO","EM CONSIGNAÇÃO")))))</f>
        <v/>
      </c>
      <c r="S1342" s="17" t="n"/>
    </row>
    <row r="1343">
      <c r="A1343" s="16" t="n"/>
      <c r="B1343" s="17" t="n"/>
      <c r="C1343" s="17" t="n"/>
      <c r="D1343" s="17" t="n"/>
      <c r="E1343" s="17" t="n"/>
      <c r="F1343" s="17">
        <f>IF($E1343="","",IFERROR(INDEX(Produtos!$B$6:$B$305,MATCH($E1343,Produtos!$A$6:$A$305,0)),"Código não cadastrado"))</f>
        <v/>
      </c>
      <c r="G1343" s="18" t="n"/>
      <c r="H1343" s="19">
        <f>IF($E1343="","",IFERROR(INDEX(Produtos!$C$6:$C$305,MATCH($E1343,Produtos!$A$6:$A$305,0)),0))</f>
        <v/>
      </c>
      <c r="I1343" s="17" t="n"/>
      <c r="J1343" s="17">
        <f>IF(OR($E1343="",D1343=""),"",IF(D1343=$C$4,"5917","6917"))</f>
        <v/>
      </c>
      <c r="K1343" s="18" t="n"/>
      <c r="L1343" s="18" t="n"/>
      <c r="M1343" s="16" t="n"/>
      <c r="N1343" s="18">
        <f>IF(OR($E1343="",G1343=""),"",G1343-N(K1343)-N(L1343))</f>
        <v/>
      </c>
      <c r="O1343" s="19">
        <f>IF(N1343="","",N1343*H1343)</f>
        <v/>
      </c>
      <c r="P1343" s="19">
        <f>IF($E1343="","",N(K1343)*H1343)</f>
        <v/>
      </c>
      <c r="Q1343" s="17" t="n"/>
      <c r="R1343" s="17">
        <f>IF(N1343="","",IF(N1343&lt;0,"CONFERIR",IF(N1343=0,"ACERTADO",IF(M1343="","EM CONSIGNAÇÃO",IF(TODAY()&gt;M1343,"ACERTO VENCIDO","EM CONSIGNAÇÃO")))))</f>
        <v/>
      </c>
      <c r="S1343" s="17" t="n"/>
    </row>
    <row r="1344">
      <c r="A1344" s="16" t="n"/>
      <c r="B1344" s="17" t="n"/>
      <c r="C1344" s="17" t="n"/>
      <c r="D1344" s="17" t="n"/>
      <c r="E1344" s="17" t="n"/>
      <c r="F1344" s="17">
        <f>IF($E1344="","",IFERROR(INDEX(Produtos!$B$6:$B$305,MATCH($E1344,Produtos!$A$6:$A$305,0)),"Código não cadastrado"))</f>
        <v/>
      </c>
      <c r="G1344" s="18" t="n"/>
      <c r="H1344" s="19">
        <f>IF($E1344="","",IFERROR(INDEX(Produtos!$C$6:$C$305,MATCH($E1344,Produtos!$A$6:$A$305,0)),0))</f>
        <v/>
      </c>
      <c r="I1344" s="17" t="n"/>
      <c r="J1344" s="17">
        <f>IF(OR($E1344="",D1344=""),"",IF(D1344=$C$4,"5917","6917"))</f>
        <v/>
      </c>
      <c r="K1344" s="18" t="n"/>
      <c r="L1344" s="18" t="n"/>
      <c r="M1344" s="16" t="n"/>
      <c r="N1344" s="18">
        <f>IF(OR($E1344="",G1344=""),"",G1344-N(K1344)-N(L1344))</f>
        <v/>
      </c>
      <c r="O1344" s="19">
        <f>IF(N1344="","",N1344*H1344)</f>
        <v/>
      </c>
      <c r="P1344" s="19">
        <f>IF($E1344="","",N(K1344)*H1344)</f>
        <v/>
      </c>
      <c r="Q1344" s="17" t="n"/>
      <c r="R1344" s="17">
        <f>IF(N1344="","",IF(N1344&lt;0,"CONFERIR",IF(N1344=0,"ACERTADO",IF(M1344="","EM CONSIGNAÇÃO",IF(TODAY()&gt;M1344,"ACERTO VENCIDO","EM CONSIGNAÇÃO")))))</f>
        <v/>
      </c>
      <c r="S1344" s="17" t="n"/>
    </row>
    <row r="1345">
      <c r="A1345" s="16" t="n"/>
      <c r="B1345" s="17" t="n"/>
      <c r="C1345" s="17" t="n"/>
      <c r="D1345" s="17" t="n"/>
      <c r="E1345" s="17" t="n"/>
      <c r="F1345" s="17">
        <f>IF($E1345="","",IFERROR(INDEX(Produtos!$B$6:$B$305,MATCH($E1345,Produtos!$A$6:$A$305,0)),"Código não cadastrado"))</f>
        <v/>
      </c>
      <c r="G1345" s="18" t="n"/>
      <c r="H1345" s="19">
        <f>IF($E1345="","",IFERROR(INDEX(Produtos!$C$6:$C$305,MATCH($E1345,Produtos!$A$6:$A$305,0)),0))</f>
        <v/>
      </c>
      <c r="I1345" s="17" t="n"/>
      <c r="J1345" s="17">
        <f>IF(OR($E1345="",D1345=""),"",IF(D1345=$C$4,"5917","6917"))</f>
        <v/>
      </c>
      <c r="K1345" s="18" t="n"/>
      <c r="L1345" s="18" t="n"/>
      <c r="M1345" s="16" t="n"/>
      <c r="N1345" s="18">
        <f>IF(OR($E1345="",G1345=""),"",G1345-N(K1345)-N(L1345))</f>
        <v/>
      </c>
      <c r="O1345" s="19">
        <f>IF(N1345="","",N1345*H1345)</f>
        <v/>
      </c>
      <c r="P1345" s="19">
        <f>IF($E1345="","",N(K1345)*H1345)</f>
        <v/>
      </c>
      <c r="Q1345" s="17" t="n"/>
      <c r="R1345" s="17">
        <f>IF(N1345="","",IF(N1345&lt;0,"CONFERIR",IF(N1345=0,"ACERTADO",IF(M1345="","EM CONSIGNAÇÃO",IF(TODAY()&gt;M1345,"ACERTO VENCIDO","EM CONSIGNAÇÃO")))))</f>
        <v/>
      </c>
      <c r="S1345" s="17" t="n"/>
    </row>
    <row r="1346">
      <c r="A1346" s="16" t="n"/>
      <c r="B1346" s="17" t="n"/>
      <c r="C1346" s="17" t="n"/>
      <c r="D1346" s="17" t="n"/>
      <c r="E1346" s="17" t="n"/>
      <c r="F1346" s="17">
        <f>IF($E1346="","",IFERROR(INDEX(Produtos!$B$6:$B$305,MATCH($E1346,Produtos!$A$6:$A$305,0)),"Código não cadastrado"))</f>
        <v/>
      </c>
      <c r="G1346" s="18" t="n"/>
      <c r="H1346" s="19">
        <f>IF($E1346="","",IFERROR(INDEX(Produtos!$C$6:$C$305,MATCH($E1346,Produtos!$A$6:$A$305,0)),0))</f>
        <v/>
      </c>
      <c r="I1346" s="17" t="n"/>
      <c r="J1346" s="17">
        <f>IF(OR($E1346="",D1346=""),"",IF(D1346=$C$4,"5917","6917"))</f>
        <v/>
      </c>
      <c r="K1346" s="18" t="n"/>
      <c r="L1346" s="18" t="n"/>
      <c r="M1346" s="16" t="n"/>
      <c r="N1346" s="18">
        <f>IF(OR($E1346="",G1346=""),"",G1346-N(K1346)-N(L1346))</f>
        <v/>
      </c>
      <c r="O1346" s="19">
        <f>IF(N1346="","",N1346*H1346)</f>
        <v/>
      </c>
      <c r="P1346" s="19">
        <f>IF($E1346="","",N(K1346)*H1346)</f>
        <v/>
      </c>
      <c r="Q1346" s="17" t="n"/>
      <c r="R1346" s="17">
        <f>IF(N1346="","",IF(N1346&lt;0,"CONFERIR",IF(N1346=0,"ACERTADO",IF(M1346="","EM CONSIGNAÇÃO",IF(TODAY()&gt;M1346,"ACERTO VENCIDO","EM CONSIGNAÇÃO")))))</f>
        <v/>
      </c>
      <c r="S1346" s="17" t="n"/>
    </row>
    <row r="1347">
      <c r="A1347" s="16" t="n"/>
      <c r="B1347" s="17" t="n"/>
      <c r="C1347" s="17" t="n"/>
      <c r="D1347" s="17" t="n"/>
      <c r="E1347" s="17" t="n"/>
      <c r="F1347" s="17">
        <f>IF($E1347="","",IFERROR(INDEX(Produtos!$B$6:$B$305,MATCH($E1347,Produtos!$A$6:$A$305,0)),"Código não cadastrado"))</f>
        <v/>
      </c>
      <c r="G1347" s="18" t="n"/>
      <c r="H1347" s="19">
        <f>IF($E1347="","",IFERROR(INDEX(Produtos!$C$6:$C$305,MATCH($E1347,Produtos!$A$6:$A$305,0)),0))</f>
        <v/>
      </c>
      <c r="I1347" s="17" t="n"/>
      <c r="J1347" s="17">
        <f>IF(OR($E1347="",D1347=""),"",IF(D1347=$C$4,"5917","6917"))</f>
        <v/>
      </c>
      <c r="K1347" s="18" t="n"/>
      <c r="L1347" s="18" t="n"/>
      <c r="M1347" s="16" t="n"/>
      <c r="N1347" s="18">
        <f>IF(OR($E1347="",G1347=""),"",G1347-N(K1347)-N(L1347))</f>
        <v/>
      </c>
      <c r="O1347" s="19">
        <f>IF(N1347="","",N1347*H1347)</f>
        <v/>
      </c>
      <c r="P1347" s="19">
        <f>IF($E1347="","",N(K1347)*H1347)</f>
        <v/>
      </c>
      <c r="Q1347" s="17" t="n"/>
      <c r="R1347" s="17">
        <f>IF(N1347="","",IF(N1347&lt;0,"CONFERIR",IF(N1347=0,"ACERTADO",IF(M1347="","EM CONSIGNAÇÃO",IF(TODAY()&gt;M1347,"ACERTO VENCIDO","EM CONSIGNAÇÃO")))))</f>
        <v/>
      </c>
      <c r="S1347" s="17" t="n"/>
    </row>
    <row r="1348">
      <c r="A1348" s="16" t="n"/>
      <c r="B1348" s="17" t="n"/>
      <c r="C1348" s="17" t="n"/>
      <c r="D1348" s="17" t="n"/>
      <c r="E1348" s="17" t="n"/>
      <c r="F1348" s="17">
        <f>IF($E1348="","",IFERROR(INDEX(Produtos!$B$6:$B$305,MATCH($E1348,Produtos!$A$6:$A$305,0)),"Código não cadastrado"))</f>
        <v/>
      </c>
      <c r="G1348" s="18" t="n"/>
      <c r="H1348" s="19">
        <f>IF($E1348="","",IFERROR(INDEX(Produtos!$C$6:$C$305,MATCH($E1348,Produtos!$A$6:$A$305,0)),0))</f>
        <v/>
      </c>
      <c r="I1348" s="17" t="n"/>
      <c r="J1348" s="17">
        <f>IF(OR($E1348="",D1348=""),"",IF(D1348=$C$4,"5917","6917"))</f>
        <v/>
      </c>
      <c r="K1348" s="18" t="n"/>
      <c r="L1348" s="18" t="n"/>
      <c r="M1348" s="16" t="n"/>
      <c r="N1348" s="18">
        <f>IF(OR($E1348="",G1348=""),"",G1348-N(K1348)-N(L1348))</f>
        <v/>
      </c>
      <c r="O1348" s="19">
        <f>IF(N1348="","",N1348*H1348)</f>
        <v/>
      </c>
      <c r="P1348" s="19">
        <f>IF($E1348="","",N(K1348)*H1348)</f>
        <v/>
      </c>
      <c r="Q1348" s="17" t="n"/>
      <c r="R1348" s="17">
        <f>IF(N1348="","",IF(N1348&lt;0,"CONFERIR",IF(N1348=0,"ACERTADO",IF(M1348="","EM CONSIGNAÇÃO",IF(TODAY()&gt;M1348,"ACERTO VENCIDO","EM CONSIGNAÇÃO")))))</f>
        <v/>
      </c>
      <c r="S1348" s="17" t="n"/>
    </row>
    <row r="1349">
      <c r="A1349" s="16" t="n"/>
      <c r="B1349" s="17" t="n"/>
      <c r="C1349" s="17" t="n"/>
      <c r="D1349" s="17" t="n"/>
      <c r="E1349" s="17" t="n"/>
      <c r="F1349" s="17">
        <f>IF($E1349="","",IFERROR(INDEX(Produtos!$B$6:$B$305,MATCH($E1349,Produtos!$A$6:$A$305,0)),"Código não cadastrado"))</f>
        <v/>
      </c>
      <c r="G1349" s="18" t="n"/>
      <c r="H1349" s="19">
        <f>IF($E1349="","",IFERROR(INDEX(Produtos!$C$6:$C$305,MATCH($E1349,Produtos!$A$6:$A$305,0)),0))</f>
        <v/>
      </c>
      <c r="I1349" s="17" t="n"/>
      <c r="J1349" s="17">
        <f>IF(OR($E1349="",D1349=""),"",IF(D1349=$C$4,"5917","6917"))</f>
        <v/>
      </c>
      <c r="K1349" s="18" t="n"/>
      <c r="L1349" s="18" t="n"/>
      <c r="M1349" s="16" t="n"/>
      <c r="N1349" s="18">
        <f>IF(OR($E1349="",G1349=""),"",G1349-N(K1349)-N(L1349))</f>
        <v/>
      </c>
      <c r="O1349" s="19">
        <f>IF(N1349="","",N1349*H1349)</f>
        <v/>
      </c>
      <c r="P1349" s="19">
        <f>IF($E1349="","",N(K1349)*H1349)</f>
        <v/>
      </c>
      <c r="Q1349" s="17" t="n"/>
      <c r="R1349" s="17">
        <f>IF(N1349="","",IF(N1349&lt;0,"CONFERIR",IF(N1349=0,"ACERTADO",IF(M1349="","EM CONSIGNAÇÃO",IF(TODAY()&gt;M1349,"ACERTO VENCIDO","EM CONSIGNAÇÃO")))))</f>
        <v/>
      </c>
      <c r="S1349" s="17" t="n"/>
    </row>
    <row r="1350">
      <c r="A1350" s="16" t="n"/>
      <c r="B1350" s="17" t="n"/>
      <c r="C1350" s="17" t="n"/>
      <c r="D1350" s="17" t="n"/>
      <c r="E1350" s="17" t="n"/>
      <c r="F1350" s="17">
        <f>IF($E1350="","",IFERROR(INDEX(Produtos!$B$6:$B$305,MATCH($E1350,Produtos!$A$6:$A$305,0)),"Código não cadastrado"))</f>
        <v/>
      </c>
      <c r="G1350" s="18" t="n"/>
      <c r="H1350" s="19">
        <f>IF($E1350="","",IFERROR(INDEX(Produtos!$C$6:$C$305,MATCH($E1350,Produtos!$A$6:$A$305,0)),0))</f>
        <v/>
      </c>
      <c r="I1350" s="17" t="n"/>
      <c r="J1350" s="17">
        <f>IF(OR($E1350="",D1350=""),"",IF(D1350=$C$4,"5917","6917"))</f>
        <v/>
      </c>
      <c r="K1350" s="18" t="n"/>
      <c r="L1350" s="18" t="n"/>
      <c r="M1350" s="16" t="n"/>
      <c r="N1350" s="18">
        <f>IF(OR($E1350="",G1350=""),"",G1350-N(K1350)-N(L1350))</f>
        <v/>
      </c>
      <c r="O1350" s="19">
        <f>IF(N1350="","",N1350*H1350)</f>
        <v/>
      </c>
      <c r="P1350" s="19">
        <f>IF($E1350="","",N(K1350)*H1350)</f>
        <v/>
      </c>
      <c r="Q1350" s="17" t="n"/>
      <c r="R1350" s="17">
        <f>IF(N1350="","",IF(N1350&lt;0,"CONFERIR",IF(N1350=0,"ACERTADO",IF(M1350="","EM CONSIGNAÇÃO",IF(TODAY()&gt;M1350,"ACERTO VENCIDO","EM CONSIGNAÇÃO")))))</f>
        <v/>
      </c>
      <c r="S1350" s="17" t="n"/>
    </row>
    <row r="1351">
      <c r="A1351" s="16" t="n"/>
      <c r="B1351" s="17" t="n"/>
      <c r="C1351" s="17" t="n"/>
      <c r="D1351" s="17" t="n"/>
      <c r="E1351" s="17" t="n"/>
      <c r="F1351" s="17">
        <f>IF($E1351="","",IFERROR(INDEX(Produtos!$B$6:$B$305,MATCH($E1351,Produtos!$A$6:$A$305,0)),"Código não cadastrado"))</f>
        <v/>
      </c>
      <c r="G1351" s="18" t="n"/>
      <c r="H1351" s="19">
        <f>IF($E1351="","",IFERROR(INDEX(Produtos!$C$6:$C$305,MATCH($E1351,Produtos!$A$6:$A$305,0)),0))</f>
        <v/>
      </c>
      <c r="I1351" s="17" t="n"/>
      <c r="J1351" s="17">
        <f>IF(OR($E1351="",D1351=""),"",IF(D1351=$C$4,"5917","6917"))</f>
        <v/>
      </c>
      <c r="K1351" s="18" t="n"/>
      <c r="L1351" s="18" t="n"/>
      <c r="M1351" s="16" t="n"/>
      <c r="N1351" s="18">
        <f>IF(OR($E1351="",G1351=""),"",G1351-N(K1351)-N(L1351))</f>
        <v/>
      </c>
      <c r="O1351" s="19">
        <f>IF(N1351="","",N1351*H1351)</f>
        <v/>
      </c>
      <c r="P1351" s="19">
        <f>IF($E1351="","",N(K1351)*H1351)</f>
        <v/>
      </c>
      <c r="Q1351" s="17" t="n"/>
      <c r="R1351" s="17">
        <f>IF(N1351="","",IF(N1351&lt;0,"CONFERIR",IF(N1351=0,"ACERTADO",IF(M1351="","EM CONSIGNAÇÃO",IF(TODAY()&gt;M1351,"ACERTO VENCIDO","EM CONSIGNAÇÃO")))))</f>
        <v/>
      </c>
      <c r="S1351" s="17" t="n"/>
    </row>
    <row r="1352">
      <c r="A1352" s="16" t="n"/>
      <c r="B1352" s="17" t="n"/>
      <c r="C1352" s="17" t="n"/>
      <c r="D1352" s="17" t="n"/>
      <c r="E1352" s="17" t="n"/>
      <c r="F1352" s="17">
        <f>IF($E1352="","",IFERROR(INDEX(Produtos!$B$6:$B$305,MATCH($E1352,Produtos!$A$6:$A$305,0)),"Código não cadastrado"))</f>
        <v/>
      </c>
      <c r="G1352" s="18" t="n"/>
      <c r="H1352" s="19">
        <f>IF($E1352="","",IFERROR(INDEX(Produtos!$C$6:$C$305,MATCH($E1352,Produtos!$A$6:$A$305,0)),0))</f>
        <v/>
      </c>
      <c r="I1352" s="17" t="n"/>
      <c r="J1352" s="17">
        <f>IF(OR($E1352="",D1352=""),"",IF(D1352=$C$4,"5917","6917"))</f>
        <v/>
      </c>
      <c r="K1352" s="18" t="n"/>
      <c r="L1352" s="18" t="n"/>
      <c r="M1352" s="16" t="n"/>
      <c r="N1352" s="18">
        <f>IF(OR($E1352="",G1352=""),"",G1352-N(K1352)-N(L1352))</f>
        <v/>
      </c>
      <c r="O1352" s="19">
        <f>IF(N1352="","",N1352*H1352)</f>
        <v/>
      </c>
      <c r="P1352" s="19">
        <f>IF($E1352="","",N(K1352)*H1352)</f>
        <v/>
      </c>
      <c r="Q1352" s="17" t="n"/>
      <c r="R1352" s="17">
        <f>IF(N1352="","",IF(N1352&lt;0,"CONFERIR",IF(N1352=0,"ACERTADO",IF(M1352="","EM CONSIGNAÇÃO",IF(TODAY()&gt;M1352,"ACERTO VENCIDO","EM CONSIGNAÇÃO")))))</f>
        <v/>
      </c>
      <c r="S1352" s="17" t="n"/>
    </row>
    <row r="1353">
      <c r="A1353" s="16" t="n"/>
      <c r="B1353" s="17" t="n"/>
      <c r="C1353" s="17" t="n"/>
      <c r="D1353" s="17" t="n"/>
      <c r="E1353" s="17" t="n"/>
      <c r="F1353" s="17">
        <f>IF($E1353="","",IFERROR(INDEX(Produtos!$B$6:$B$305,MATCH($E1353,Produtos!$A$6:$A$305,0)),"Código não cadastrado"))</f>
        <v/>
      </c>
      <c r="G1353" s="18" t="n"/>
      <c r="H1353" s="19">
        <f>IF($E1353="","",IFERROR(INDEX(Produtos!$C$6:$C$305,MATCH($E1353,Produtos!$A$6:$A$305,0)),0))</f>
        <v/>
      </c>
      <c r="I1353" s="17" t="n"/>
      <c r="J1353" s="17">
        <f>IF(OR($E1353="",D1353=""),"",IF(D1353=$C$4,"5917","6917"))</f>
        <v/>
      </c>
      <c r="K1353" s="18" t="n"/>
      <c r="L1353" s="18" t="n"/>
      <c r="M1353" s="16" t="n"/>
      <c r="N1353" s="18">
        <f>IF(OR($E1353="",G1353=""),"",G1353-N(K1353)-N(L1353))</f>
        <v/>
      </c>
      <c r="O1353" s="19">
        <f>IF(N1353="","",N1353*H1353)</f>
        <v/>
      </c>
      <c r="P1353" s="19">
        <f>IF($E1353="","",N(K1353)*H1353)</f>
        <v/>
      </c>
      <c r="Q1353" s="17" t="n"/>
      <c r="R1353" s="17">
        <f>IF(N1353="","",IF(N1353&lt;0,"CONFERIR",IF(N1353=0,"ACERTADO",IF(M1353="","EM CONSIGNAÇÃO",IF(TODAY()&gt;M1353,"ACERTO VENCIDO","EM CONSIGNAÇÃO")))))</f>
        <v/>
      </c>
      <c r="S1353" s="17" t="n"/>
    </row>
    <row r="1354">
      <c r="A1354" s="16" t="n"/>
      <c r="B1354" s="17" t="n"/>
      <c r="C1354" s="17" t="n"/>
      <c r="D1354" s="17" t="n"/>
      <c r="E1354" s="17" t="n"/>
      <c r="F1354" s="17">
        <f>IF($E1354="","",IFERROR(INDEX(Produtos!$B$6:$B$305,MATCH($E1354,Produtos!$A$6:$A$305,0)),"Código não cadastrado"))</f>
        <v/>
      </c>
      <c r="G1354" s="18" t="n"/>
      <c r="H1354" s="19">
        <f>IF($E1354="","",IFERROR(INDEX(Produtos!$C$6:$C$305,MATCH($E1354,Produtos!$A$6:$A$305,0)),0))</f>
        <v/>
      </c>
      <c r="I1354" s="17" t="n"/>
      <c r="J1354" s="17">
        <f>IF(OR($E1354="",D1354=""),"",IF(D1354=$C$4,"5917","6917"))</f>
        <v/>
      </c>
      <c r="K1354" s="18" t="n"/>
      <c r="L1354" s="18" t="n"/>
      <c r="M1354" s="16" t="n"/>
      <c r="N1354" s="18">
        <f>IF(OR($E1354="",G1354=""),"",G1354-N(K1354)-N(L1354))</f>
        <v/>
      </c>
      <c r="O1354" s="19">
        <f>IF(N1354="","",N1354*H1354)</f>
        <v/>
      </c>
      <c r="P1354" s="19">
        <f>IF($E1354="","",N(K1354)*H1354)</f>
        <v/>
      </c>
      <c r="Q1354" s="17" t="n"/>
      <c r="R1354" s="17">
        <f>IF(N1354="","",IF(N1354&lt;0,"CONFERIR",IF(N1354=0,"ACERTADO",IF(M1354="","EM CONSIGNAÇÃO",IF(TODAY()&gt;M1354,"ACERTO VENCIDO","EM CONSIGNAÇÃO")))))</f>
        <v/>
      </c>
      <c r="S1354" s="17" t="n"/>
    </row>
    <row r="1355">
      <c r="A1355" s="16" t="n"/>
      <c r="B1355" s="17" t="n"/>
      <c r="C1355" s="17" t="n"/>
      <c r="D1355" s="17" t="n"/>
      <c r="E1355" s="17" t="n"/>
      <c r="F1355" s="17">
        <f>IF($E1355="","",IFERROR(INDEX(Produtos!$B$6:$B$305,MATCH($E1355,Produtos!$A$6:$A$305,0)),"Código não cadastrado"))</f>
        <v/>
      </c>
      <c r="G1355" s="18" t="n"/>
      <c r="H1355" s="19">
        <f>IF($E1355="","",IFERROR(INDEX(Produtos!$C$6:$C$305,MATCH($E1355,Produtos!$A$6:$A$305,0)),0))</f>
        <v/>
      </c>
      <c r="I1355" s="17" t="n"/>
      <c r="J1355" s="17">
        <f>IF(OR($E1355="",D1355=""),"",IF(D1355=$C$4,"5917","6917"))</f>
        <v/>
      </c>
      <c r="K1355" s="18" t="n"/>
      <c r="L1355" s="18" t="n"/>
      <c r="M1355" s="16" t="n"/>
      <c r="N1355" s="18">
        <f>IF(OR($E1355="",G1355=""),"",G1355-N(K1355)-N(L1355))</f>
        <v/>
      </c>
      <c r="O1355" s="19">
        <f>IF(N1355="","",N1355*H1355)</f>
        <v/>
      </c>
      <c r="P1355" s="19">
        <f>IF($E1355="","",N(K1355)*H1355)</f>
        <v/>
      </c>
      <c r="Q1355" s="17" t="n"/>
      <c r="R1355" s="17">
        <f>IF(N1355="","",IF(N1355&lt;0,"CONFERIR",IF(N1355=0,"ACERTADO",IF(M1355="","EM CONSIGNAÇÃO",IF(TODAY()&gt;M1355,"ACERTO VENCIDO","EM CONSIGNAÇÃO")))))</f>
        <v/>
      </c>
      <c r="S1355" s="17" t="n"/>
    </row>
    <row r="1356">
      <c r="A1356" s="16" t="n"/>
      <c r="B1356" s="17" t="n"/>
      <c r="C1356" s="17" t="n"/>
      <c r="D1356" s="17" t="n"/>
      <c r="E1356" s="17" t="n"/>
      <c r="F1356" s="17">
        <f>IF($E1356="","",IFERROR(INDEX(Produtos!$B$6:$B$305,MATCH($E1356,Produtos!$A$6:$A$305,0)),"Código não cadastrado"))</f>
        <v/>
      </c>
      <c r="G1356" s="18" t="n"/>
      <c r="H1356" s="19">
        <f>IF($E1356="","",IFERROR(INDEX(Produtos!$C$6:$C$305,MATCH($E1356,Produtos!$A$6:$A$305,0)),0))</f>
        <v/>
      </c>
      <c r="I1356" s="17" t="n"/>
      <c r="J1356" s="17">
        <f>IF(OR($E1356="",D1356=""),"",IF(D1356=$C$4,"5917","6917"))</f>
        <v/>
      </c>
      <c r="K1356" s="18" t="n"/>
      <c r="L1356" s="18" t="n"/>
      <c r="M1356" s="16" t="n"/>
      <c r="N1356" s="18">
        <f>IF(OR($E1356="",G1356=""),"",G1356-N(K1356)-N(L1356))</f>
        <v/>
      </c>
      <c r="O1356" s="19">
        <f>IF(N1356="","",N1356*H1356)</f>
        <v/>
      </c>
      <c r="P1356" s="19">
        <f>IF($E1356="","",N(K1356)*H1356)</f>
        <v/>
      </c>
      <c r="Q1356" s="17" t="n"/>
      <c r="R1356" s="17">
        <f>IF(N1356="","",IF(N1356&lt;0,"CONFERIR",IF(N1356=0,"ACERTADO",IF(M1356="","EM CONSIGNAÇÃO",IF(TODAY()&gt;M1356,"ACERTO VENCIDO","EM CONSIGNAÇÃO")))))</f>
        <v/>
      </c>
      <c r="S1356" s="17" t="n"/>
    </row>
    <row r="1357">
      <c r="A1357" s="16" t="n"/>
      <c r="B1357" s="17" t="n"/>
      <c r="C1357" s="17" t="n"/>
      <c r="D1357" s="17" t="n"/>
      <c r="E1357" s="17" t="n"/>
      <c r="F1357" s="17">
        <f>IF($E1357="","",IFERROR(INDEX(Produtos!$B$6:$B$305,MATCH($E1357,Produtos!$A$6:$A$305,0)),"Código não cadastrado"))</f>
        <v/>
      </c>
      <c r="G1357" s="18" t="n"/>
      <c r="H1357" s="19">
        <f>IF($E1357="","",IFERROR(INDEX(Produtos!$C$6:$C$305,MATCH($E1357,Produtos!$A$6:$A$305,0)),0))</f>
        <v/>
      </c>
      <c r="I1357" s="17" t="n"/>
      <c r="J1357" s="17">
        <f>IF(OR($E1357="",D1357=""),"",IF(D1357=$C$4,"5917","6917"))</f>
        <v/>
      </c>
      <c r="K1357" s="18" t="n"/>
      <c r="L1357" s="18" t="n"/>
      <c r="M1357" s="16" t="n"/>
      <c r="N1357" s="18">
        <f>IF(OR($E1357="",G1357=""),"",G1357-N(K1357)-N(L1357))</f>
        <v/>
      </c>
      <c r="O1357" s="19">
        <f>IF(N1357="","",N1357*H1357)</f>
        <v/>
      </c>
      <c r="P1357" s="19">
        <f>IF($E1357="","",N(K1357)*H1357)</f>
        <v/>
      </c>
      <c r="Q1357" s="17" t="n"/>
      <c r="R1357" s="17">
        <f>IF(N1357="","",IF(N1357&lt;0,"CONFERIR",IF(N1357=0,"ACERTADO",IF(M1357="","EM CONSIGNAÇÃO",IF(TODAY()&gt;M1357,"ACERTO VENCIDO","EM CONSIGNAÇÃO")))))</f>
        <v/>
      </c>
      <c r="S1357" s="17" t="n"/>
    </row>
    <row r="1358">
      <c r="A1358" s="16" t="n"/>
      <c r="B1358" s="17" t="n"/>
      <c r="C1358" s="17" t="n"/>
      <c r="D1358" s="17" t="n"/>
      <c r="E1358" s="17" t="n"/>
      <c r="F1358" s="17">
        <f>IF($E1358="","",IFERROR(INDEX(Produtos!$B$6:$B$305,MATCH($E1358,Produtos!$A$6:$A$305,0)),"Código não cadastrado"))</f>
        <v/>
      </c>
      <c r="G1358" s="18" t="n"/>
      <c r="H1358" s="19">
        <f>IF($E1358="","",IFERROR(INDEX(Produtos!$C$6:$C$305,MATCH($E1358,Produtos!$A$6:$A$305,0)),0))</f>
        <v/>
      </c>
      <c r="I1358" s="17" t="n"/>
      <c r="J1358" s="17">
        <f>IF(OR($E1358="",D1358=""),"",IF(D1358=$C$4,"5917","6917"))</f>
        <v/>
      </c>
      <c r="K1358" s="18" t="n"/>
      <c r="L1358" s="18" t="n"/>
      <c r="M1358" s="16" t="n"/>
      <c r="N1358" s="18">
        <f>IF(OR($E1358="",G1358=""),"",G1358-N(K1358)-N(L1358))</f>
        <v/>
      </c>
      <c r="O1358" s="19">
        <f>IF(N1358="","",N1358*H1358)</f>
        <v/>
      </c>
      <c r="P1358" s="19">
        <f>IF($E1358="","",N(K1358)*H1358)</f>
        <v/>
      </c>
      <c r="Q1358" s="17" t="n"/>
      <c r="R1358" s="17">
        <f>IF(N1358="","",IF(N1358&lt;0,"CONFERIR",IF(N1358=0,"ACERTADO",IF(M1358="","EM CONSIGNAÇÃO",IF(TODAY()&gt;M1358,"ACERTO VENCIDO","EM CONSIGNAÇÃO")))))</f>
        <v/>
      </c>
      <c r="S1358" s="17" t="n"/>
    </row>
    <row r="1359">
      <c r="A1359" s="16" t="n"/>
      <c r="B1359" s="17" t="n"/>
      <c r="C1359" s="17" t="n"/>
      <c r="D1359" s="17" t="n"/>
      <c r="E1359" s="17" t="n"/>
      <c r="F1359" s="17">
        <f>IF($E1359="","",IFERROR(INDEX(Produtos!$B$6:$B$305,MATCH($E1359,Produtos!$A$6:$A$305,0)),"Código não cadastrado"))</f>
        <v/>
      </c>
      <c r="G1359" s="18" t="n"/>
      <c r="H1359" s="19">
        <f>IF($E1359="","",IFERROR(INDEX(Produtos!$C$6:$C$305,MATCH($E1359,Produtos!$A$6:$A$305,0)),0))</f>
        <v/>
      </c>
      <c r="I1359" s="17" t="n"/>
      <c r="J1359" s="17">
        <f>IF(OR($E1359="",D1359=""),"",IF(D1359=$C$4,"5917","6917"))</f>
        <v/>
      </c>
      <c r="K1359" s="18" t="n"/>
      <c r="L1359" s="18" t="n"/>
      <c r="M1359" s="16" t="n"/>
      <c r="N1359" s="18">
        <f>IF(OR($E1359="",G1359=""),"",G1359-N(K1359)-N(L1359))</f>
        <v/>
      </c>
      <c r="O1359" s="19">
        <f>IF(N1359="","",N1359*H1359)</f>
        <v/>
      </c>
      <c r="P1359" s="19">
        <f>IF($E1359="","",N(K1359)*H1359)</f>
        <v/>
      </c>
      <c r="Q1359" s="17" t="n"/>
      <c r="R1359" s="17">
        <f>IF(N1359="","",IF(N1359&lt;0,"CONFERIR",IF(N1359=0,"ACERTADO",IF(M1359="","EM CONSIGNAÇÃO",IF(TODAY()&gt;M1359,"ACERTO VENCIDO","EM CONSIGNAÇÃO")))))</f>
        <v/>
      </c>
      <c r="S1359" s="17" t="n"/>
    </row>
    <row r="1360">
      <c r="A1360" s="16" t="n"/>
      <c r="B1360" s="17" t="n"/>
      <c r="C1360" s="17" t="n"/>
      <c r="D1360" s="17" t="n"/>
      <c r="E1360" s="17" t="n"/>
      <c r="F1360" s="17">
        <f>IF($E1360="","",IFERROR(INDEX(Produtos!$B$6:$B$305,MATCH($E1360,Produtos!$A$6:$A$305,0)),"Código não cadastrado"))</f>
        <v/>
      </c>
      <c r="G1360" s="18" t="n"/>
      <c r="H1360" s="19">
        <f>IF($E1360="","",IFERROR(INDEX(Produtos!$C$6:$C$305,MATCH($E1360,Produtos!$A$6:$A$305,0)),0))</f>
        <v/>
      </c>
      <c r="I1360" s="17" t="n"/>
      <c r="J1360" s="17">
        <f>IF(OR($E1360="",D1360=""),"",IF(D1360=$C$4,"5917","6917"))</f>
        <v/>
      </c>
      <c r="K1360" s="18" t="n"/>
      <c r="L1360" s="18" t="n"/>
      <c r="M1360" s="16" t="n"/>
      <c r="N1360" s="18">
        <f>IF(OR($E1360="",G1360=""),"",G1360-N(K1360)-N(L1360))</f>
        <v/>
      </c>
      <c r="O1360" s="19">
        <f>IF(N1360="","",N1360*H1360)</f>
        <v/>
      </c>
      <c r="P1360" s="19">
        <f>IF($E1360="","",N(K1360)*H1360)</f>
        <v/>
      </c>
      <c r="Q1360" s="17" t="n"/>
      <c r="R1360" s="17">
        <f>IF(N1360="","",IF(N1360&lt;0,"CONFERIR",IF(N1360=0,"ACERTADO",IF(M1360="","EM CONSIGNAÇÃO",IF(TODAY()&gt;M1360,"ACERTO VENCIDO","EM CONSIGNAÇÃO")))))</f>
        <v/>
      </c>
      <c r="S1360" s="17" t="n"/>
    </row>
    <row r="1361">
      <c r="A1361" s="16" t="n"/>
      <c r="B1361" s="17" t="n"/>
      <c r="C1361" s="17" t="n"/>
      <c r="D1361" s="17" t="n"/>
      <c r="E1361" s="17" t="n"/>
      <c r="F1361" s="17">
        <f>IF($E1361="","",IFERROR(INDEX(Produtos!$B$6:$B$305,MATCH($E1361,Produtos!$A$6:$A$305,0)),"Código não cadastrado"))</f>
        <v/>
      </c>
      <c r="G1361" s="18" t="n"/>
      <c r="H1361" s="19">
        <f>IF($E1361="","",IFERROR(INDEX(Produtos!$C$6:$C$305,MATCH($E1361,Produtos!$A$6:$A$305,0)),0))</f>
        <v/>
      </c>
      <c r="I1361" s="17" t="n"/>
      <c r="J1361" s="17">
        <f>IF(OR($E1361="",D1361=""),"",IF(D1361=$C$4,"5917","6917"))</f>
        <v/>
      </c>
      <c r="K1361" s="18" t="n"/>
      <c r="L1361" s="18" t="n"/>
      <c r="M1361" s="16" t="n"/>
      <c r="N1361" s="18">
        <f>IF(OR($E1361="",G1361=""),"",G1361-N(K1361)-N(L1361))</f>
        <v/>
      </c>
      <c r="O1361" s="19">
        <f>IF(N1361="","",N1361*H1361)</f>
        <v/>
      </c>
      <c r="P1361" s="19">
        <f>IF($E1361="","",N(K1361)*H1361)</f>
        <v/>
      </c>
      <c r="Q1361" s="17" t="n"/>
      <c r="R1361" s="17">
        <f>IF(N1361="","",IF(N1361&lt;0,"CONFERIR",IF(N1361=0,"ACERTADO",IF(M1361="","EM CONSIGNAÇÃO",IF(TODAY()&gt;M1361,"ACERTO VENCIDO","EM CONSIGNAÇÃO")))))</f>
        <v/>
      </c>
      <c r="S1361" s="17" t="n"/>
    </row>
    <row r="1362">
      <c r="A1362" s="16" t="n"/>
      <c r="B1362" s="17" t="n"/>
      <c r="C1362" s="17" t="n"/>
      <c r="D1362" s="17" t="n"/>
      <c r="E1362" s="17" t="n"/>
      <c r="F1362" s="17">
        <f>IF($E1362="","",IFERROR(INDEX(Produtos!$B$6:$B$305,MATCH($E1362,Produtos!$A$6:$A$305,0)),"Código não cadastrado"))</f>
        <v/>
      </c>
      <c r="G1362" s="18" t="n"/>
      <c r="H1362" s="19">
        <f>IF($E1362="","",IFERROR(INDEX(Produtos!$C$6:$C$305,MATCH($E1362,Produtos!$A$6:$A$305,0)),0))</f>
        <v/>
      </c>
      <c r="I1362" s="17" t="n"/>
      <c r="J1362" s="17">
        <f>IF(OR($E1362="",D1362=""),"",IF(D1362=$C$4,"5917","6917"))</f>
        <v/>
      </c>
      <c r="K1362" s="18" t="n"/>
      <c r="L1362" s="18" t="n"/>
      <c r="M1362" s="16" t="n"/>
      <c r="N1362" s="18">
        <f>IF(OR($E1362="",G1362=""),"",G1362-N(K1362)-N(L1362))</f>
        <v/>
      </c>
      <c r="O1362" s="19">
        <f>IF(N1362="","",N1362*H1362)</f>
        <v/>
      </c>
      <c r="P1362" s="19">
        <f>IF($E1362="","",N(K1362)*H1362)</f>
        <v/>
      </c>
      <c r="Q1362" s="17" t="n"/>
      <c r="R1362" s="17">
        <f>IF(N1362="","",IF(N1362&lt;0,"CONFERIR",IF(N1362=0,"ACERTADO",IF(M1362="","EM CONSIGNAÇÃO",IF(TODAY()&gt;M1362,"ACERTO VENCIDO","EM CONSIGNAÇÃO")))))</f>
        <v/>
      </c>
      <c r="S1362" s="17" t="n"/>
    </row>
    <row r="1363">
      <c r="A1363" s="16" t="n"/>
      <c r="B1363" s="17" t="n"/>
      <c r="C1363" s="17" t="n"/>
      <c r="D1363" s="17" t="n"/>
      <c r="E1363" s="17" t="n"/>
      <c r="F1363" s="17">
        <f>IF($E1363="","",IFERROR(INDEX(Produtos!$B$6:$B$305,MATCH($E1363,Produtos!$A$6:$A$305,0)),"Código não cadastrado"))</f>
        <v/>
      </c>
      <c r="G1363" s="18" t="n"/>
      <c r="H1363" s="19">
        <f>IF($E1363="","",IFERROR(INDEX(Produtos!$C$6:$C$305,MATCH($E1363,Produtos!$A$6:$A$305,0)),0))</f>
        <v/>
      </c>
      <c r="I1363" s="17" t="n"/>
      <c r="J1363" s="17">
        <f>IF(OR($E1363="",D1363=""),"",IF(D1363=$C$4,"5917","6917"))</f>
        <v/>
      </c>
      <c r="K1363" s="18" t="n"/>
      <c r="L1363" s="18" t="n"/>
      <c r="M1363" s="16" t="n"/>
      <c r="N1363" s="18">
        <f>IF(OR($E1363="",G1363=""),"",G1363-N(K1363)-N(L1363))</f>
        <v/>
      </c>
      <c r="O1363" s="19">
        <f>IF(N1363="","",N1363*H1363)</f>
        <v/>
      </c>
      <c r="P1363" s="19">
        <f>IF($E1363="","",N(K1363)*H1363)</f>
        <v/>
      </c>
      <c r="Q1363" s="17" t="n"/>
      <c r="R1363" s="17">
        <f>IF(N1363="","",IF(N1363&lt;0,"CONFERIR",IF(N1363=0,"ACERTADO",IF(M1363="","EM CONSIGNAÇÃO",IF(TODAY()&gt;M1363,"ACERTO VENCIDO","EM CONSIGNAÇÃO")))))</f>
        <v/>
      </c>
      <c r="S1363" s="17" t="n"/>
    </row>
    <row r="1364">
      <c r="A1364" s="16" t="n"/>
      <c r="B1364" s="17" t="n"/>
      <c r="C1364" s="17" t="n"/>
      <c r="D1364" s="17" t="n"/>
      <c r="E1364" s="17" t="n"/>
      <c r="F1364" s="17">
        <f>IF($E1364="","",IFERROR(INDEX(Produtos!$B$6:$B$305,MATCH($E1364,Produtos!$A$6:$A$305,0)),"Código não cadastrado"))</f>
        <v/>
      </c>
      <c r="G1364" s="18" t="n"/>
      <c r="H1364" s="19">
        <f>IF($E1364="","",IFERROR(INDEX(Produtos!$C$6:$C$305,MATCH($E1364,Produtos!$A$6:$A$305,0)),0))</f>
        <v/>
      </c>
      <c r="I1364" s="17" t="n"/>
      <c r="J1364" s="17">
        <f>IF(OR($E1364="",D1364=""),"",IF(D1364=$C$4,"5917","6917"))</f>
        <v/>
      </c>
      <c r="K1364" s="18" t="n"/>
      <c r="L1364" s="18" t="n"/>
      <c r="M1364" s="16" t="n"/>
      <c r="N1364" s="18">
        <f>IF(OR($E1364="",G1364=""),"",G1364-N(K1364)-N(L1364))</f>
        <v/>
      </c>
      <c r="O1364" s="19">
        <f>IF(N1364="","",N1364*H1364)</f>
        <v/>
      </c>
      <c r="P1364" s="19">
        <f>IF($E1364="","",N(K1364)*H1364)</f>
        <v/>
      </c>
      <c r="Q1364" s="17" t="n"/>
      <c r="R1364" s="17">
        <f>IF(N1364="","",IF(N1364&lt;0,"CONFERIR",IF(N1364=0,"ACERTADO",IF(M1364="","EM CONSIGNAÇÃO",IF(TODAY()&gt;M1364,"ACERTO VENCIDO","EM CONSIGNAÇÃO")))))</f>
        <v/>
      </c>
      <c r="S1364" s="17" t="n"/>
    </row>
    <row r="1365">
      <c r="A1365" s="16" t="n"/>
      <c r="B1365" s="17" t="n"/>
      <c r="C1365" s="17" t="n"/>
      <c r="D1365" s="17" t="n"/>
      <c r="E1365" s="17" t="n"/>
      <c r="F1365" s="17">
        <f>IF($E1365="","",IFERROR(INDEX(Produtos!$B$6:$B$305,MATCH($E1365,Produtos!$A$6:$A$305,0)),"Código não cadastrado"))</f>
        <v/>
      </c>
      <c r="G1365" s="18" t="n"/>
      <c r="H1365" s="19">
        <f>IF($E1365="","",IFERROR(INDEX(Produtos!$C$6:$C$305,MATCH($E1365,Produtos!$A$6:$A$305,0)),0))</f>
        <v/>
      </c>
      <c r="I1365" s="17" t="n"/>
      <c r="J1365" s="17">
        <f>IF(OR($E1365="",D1365=""),"",IF(D1365=$C$4,"5917","6917"))</f>
        <v/>
      </c>
      <c r="K1365" s="18" t="n"/>
      <c r="L1365" s="18" t="n"/>
      <c r="M1365" s="16" t="n"/>
      <c r="N1365" s="18">
        <f>IF(OR($E1365="",G1365=""),"",G1365-N(K1365)-N(L1365))</f>
        <v/>
      </c>
      <c r="O1365" s="19">
        <f>IF(N1365="","",N1365*H1365)</f>
        <v/>
      </c>
      <c r="P1365" s="19">
        <f>IF($E1365="","",N(K1365)*H1365)</f>
        <v/>
      </c>
      <c r="Q1365" s="17" t="n"/>
      <c r="R1365" s="17">
        <f>IF(N1365="","",IF(N1365&lt;0,"CONFERIR",IF(N1365=0,"ACERTADO",IF(M1365="","EM CONSIGNAÇÃO",IF(TODAY()&gt;M1365,"ACERTO VENCIDO","EM CONSIGNAÇÃO")))))</f>
        <v/>
      </c>
      <c r="S1365" s="17" t="n"/>
    </row>
    <row r="1366">
      <c r="A1366" s="16" t="n"/>
      <c r="B1366" s="17" t="n"/>
      <c r="C1366" s="17" t="n"/>
      <c r="D1366" s="17" t="n"/>
      <c r="E1366" s="17" t="n"/>
      <c r="F1366" s="17">
        <f>IF($E1366="","",IFERROR(INDEX(Produtos!$B$6:$B$305,MATCH($E1366,Produtos!$A$6:$A$305,0)),"Código não cadastrado"))</f>
        <v/>
      </c>
      <c r="G1366" s="18" t="n"/>
      <c r="H1366" s="19">
        <f>IF($E1366="","",IFERROR(INDEX(Produtos!$C$6:$C$305,MATCH($E1366,Produtos!$A$6:$A$305,0)),0))</f>
        <v/>
      </c>
      <c r="I1366" s="17" t="n"/>
      <c r="J1366" s="17">
        <f>IF(OR($E1366="",D1366=""),"",IF(D1366=$C$4,"5917","6917"))</f>
        <v/>
      </c>
      <c r="K1366" s="18" t="n"/>
      <c r="L1366" s="18" t="n"/>
      <c r="M1366" s="16" t="n"/>
      <c r="N1366" s="18">
        <f>IF(OR($E1366="",G1366=""),"",G1366-N(K1366)-N(L1366))</f>
        <v/>
      </c>
      <c r="O1366" s="19">
        <f>IF(N1366="","",N1366*H1366)</f>
        <v/>
      </c>
      <c r="P1366" s="19">
        <f>IF($E1366="","",N(K1366)*H1366)</f>
        <v/>
      </c>
      <c r="Q1366" s="17" t="n"/>
      <c r="R1366" s="17">
        <f>IF(N1366="","",IF(N1366&lt;0,"CONFERIR",IF(N1366=0,"ACERTADO",IF(M1366="","EM CONSIGNAÇÃO",IF(TODAY()&gt;M1366,"ACERTO VENCIDO","EM CONSIGNAÇÃO")))))</f>
        <v/>
      </c>
      <c r="S1366" s="17" t="n"/>
    </row>
    <row r="1367">
      <c r="A1367" s="16" t="n"/>
      <c r="B1367" s="17" t="n"/>
      <c r="C1367" s="17" t="n"/>
      <c r="D1367" s="17" t="n"/>
      <c r="E1367" s="17" t="n"/>
      <c r="F1367" s="17">
        <f>IF($E1367="","",IFERROR(INDEX(Produtos!$B$6:$B$305,MATCH($E1367,Produtos!$A$6:$A$305,0)),"Código não cadastrado"))</f>
        <v/>
      </c>
      <c r="G1367" s="18" t="n"/>
      <c r="H1367" s="19">
        <f>IF($E1367="","",IFERROR(INDEX(Produtos!$C$6:$C$305,MATCH($E1367,Produtos!$A$6:$A$305,0)),0))</f>
        <v/>
      </c>
      <c r="I1367" s="17" t="n"/>
      <c r="J1367" s="17">
        <f>IF(OR($E1367="",D1367=""),"",IF(D1367=$C$4,"5917","6917"))</f>
        <v/>
      </c>
      <c r="K1367" s="18" t="n"/>
      <c r="L1367" s="18" t="n"/>
      <c r="M1367" s="16" t="n"/>
      <c r="N1367" s="18">
        <f>IF(OR($E1367="",G1367=""),"",G1367-N(K1367)-N(L1367))</f>
        <v/>
      </c>
      <c r="O1367" s="19">
        <f>IF(N1367="","",N1367*H1367)</f>
        <v/>
      </c>
      <c r="P1367" s="19">
        <f>IF($E1367="","",N(K1367)*H1367)</f>
        <v/>
      </c>
      <c r="Q1367" s="17" t="n"/>
      <c r="R1367" s="17">
        <f>IF(N1367="","",IF(N1367&lt;0,"CONFERIR",IF(N1367=0,"ACERTADO",IF(M1367="","EM CONSIGNAÇÃO",IF(TODAY()&gt;M1367,"ACERTO VENCIDO","EM CONSIGNAÇÃO")))))</f>
        <v/>
      </c>
      <c r="S1367" s="17" t="n"/>
    </row>
    <row r="1368">
      <c r="A1368" s="16" t="n"/>
      <c r="B1368" s="17" t="n"/>
      <c r="C1368" s="17" t="n"/>
      <c r="D1368" s="17" t="n"/>
      <c r="E1368" s="17" t="n"/>
      <c r="F1368" s="17">
        <f>IF($E1368="","",IFERROR(INDEX(Produtos!$B$6:$B$305,MATCH($E1368,Produtos!$A$6:$A$305,0)),"Código não cadastrado"))</f>
        <v/>
      </c>
      <c r="G1368" s="18" t="n"/>
      <c r="H1368" s="19">
        <f>IF($E1368="","",IFERROR(INDEX(Produtos!$C$6:$C$305,MATCH($E1368,Produtos!$A$6:$A$305,0)),0))</f>
        <v/>
      </c>
      <c r="I1368" s="17" t="n"/>
      <c r="J1368" s="17">
        <f>IF(OR($E1368="",D1368=""),"",IF(D1368=$C$4,"5917","6917"))</f>
        <v/>
      </c>
      <c r="K1368" s="18" t="n"/>
      <c r="L1368" s="18" t="n"/>
      <c r="M1368" s="16" t="n"/>
      <c r="N1368" s="18">
        <f>IF(OR($E1368="",G1368=""),"",G1368-N(K1368)-N(L1368))</f>
        <v/>
      </c>
      <c r="O1368" s="19">
        <f>IF(N1368="","",N1368*H1368)</f>
        <v/>
      </c>
      <c r="P1368" s="19">
        <f>IF($E1368="","",N(K1368)*H1368)</f>
        <v/>
      </c>
      <c r="Q1368" s="17" t="n"/>
      <c r="R1368" s="17">
        <f>IF(N1368="","",IF(N1368&lt;0,"CONFERIR",IF(N1368=0,"ACERTADO",IF(M1368="","EM CONSIGNAÇÃO",IF(TODAY()&gt;M1368,"ACERTO VENCIDO","EM CONSIGNAÇÃO")))))</f>
        <v/>
      </c>
      <c r="S1368" s="17" t="n"/>
    </row>
    <row r="1369">
      <c r="A1369" s="16" t="n"/>
      <c r="B1369" s="17" t="n"/>
      <c r="C1369" s="17" t="n"/>
      <c r="D1369" s="17" t="n"/>
      <c r="E1369" s="17" t="n"/>
      <c r="F1369" s="17">
        <f>IF($E1369="","",IFERROR(INDEX(Produtos!$B$6:$B$305,MATCH($E1369,Produtos!$A$6:$A$305,0)),"Código não cadastrado"))</f>
        <v/>
      </c>
      <c r="G1369" s="18" t="n"/>
      <c r="H1369" s="19">
        <f>IF($E1369="","",IFERROR(INDEX(Produtos!$C$6:$C$305,MATCH($E1369,Produtos!$A$6:$A$305,0)),0))</f>
        <v/>
      </c>
      <c r="I1369" s="17" t="n"/>
      <c r="J1369" s="17">
        <f>IF(OR($E1369="",D1369=""),"",IF(D1369=$C$4,"5917","6917"))</f>
        <v/>
      </c>
      <c r="K1369" s="18" t="n"/>
      <c r="L1369" s="18" t="n"/>
      <c r="M1369" s="16" t="n"/>
      <c r="N1369" s="18">
        <f>IF(OR($E1369="",G1369=""),"",G1369-N(K1369)-N(L1369))</f>
        <v/>
      </c>
      <c r="O1369" s="19">
        <f>IF(N1369="","",N1369*H1369)</f>
        <v/>
      </c>
      <c r="P1369" s="19">
        <f>IF($E1369="","",N(K1369)*H1369)</f>
        <v/>
      </c>
      <c r="Q1369" s="17" t="n"/>
      <c r="R1369" s="17">
        <f>IF(N1369="","",IF(N1369&lt;0,"CONFERIR",IF(N1369=0,"ACERTADO",IF(M1369="","EM CONSIGNAÇÃO",IF(TODAY()&gt;M1369,"ACERTO VENCIDO","EM CONSIGNAÇÃO")))))</f>
        <v/>
      </c>
      <c r="S1369" s="17" t="n"/>
    </row>
    <row r="1370">
      <c r="A1370" s="16" t="n"/>
      <c r="B1370" s="17" t="n"/>
      <c r="C1370" s="17" t="n"/>
      <c r="D1370" s="17" t="n"/>
      <c r="E1370" s="17" t="n"/>
      <c r="F1370" s="17">
        <f>IF($E1370="","",IFERROR(INDEX(Produtos!$B$6:$B$305,MATCH($E1370,Produtos!$A$6:$A$305,0)),"Código não cadastrado"))</f>
        <v/>
      </c>
      <c r="G1370" s="18" t="n"/>
      <c r="H1370" s="19">
        <f>IF($E1370="","",IFERROR(INDEX(Produtos!$C$6:$C$305,MATCH($E1370,Produtos!$A$6:$A$305,0)),0))</f>
        <v/>
      </c>
      <c r="I1370" s="17" t="n"/>
      <c r="J1370" s="17">
        <f>IF(OR($E1370="",D1370=""),"",IF(D1370=$C$4,"5917","6917"))</f>
        <v/>
      </c>
      <c r="K1370" s="18" t="n"/>
      <c r="L1370" s="18" t="n"/>
      <c r="M1370" s="16" t="n"/>
      <c r="N1370" s="18">
        <f>IF(OR($E1370="",G1370=""),"",G1370-N(K1370)-N(L1370))</f>
        <v/>
      </c>
      <c r="O1370" s="19">
        <f>IF(N1370="","",N1370*H1370)</f>
        <v/>
      </c>
      <c r="P1370" s="19">
        <f>IF($E1370="","",N(K1370)*H1370)</f>
        <v/>
      </c>
      <c r="Q1370" s="17" t="n"/>
      <c r="R1370" s="17">
        <f>IF(N1370="","",IF(N1370&lt;0,"CONFERIR",IF(N1370=0,"ACERTADO",IF(M1370="","EM CONSIGNAÇÃO",IF(TODAY()&gt;M1370,"ACERTO VENCIDO","EM CONSIGNAÇÃO")))))</f>
        <v/>
      </c>
      <c r="S1370" s="17" t="n"/>
    </row>
    <row r="1371">
      <c r="A1371" s="16" t="n"/>
      <c r="B1371" s="17" t="n"/>
      <c r="C1371" s="17" t="n"/>
      <c r="D1371" s="17" t="n"/>
      <c r="E1371" s="17" t="n"/>
      <c r="F1371" s="17">
        <f>IF($E1371="","",IFERROR(INDEX(Produtos!$B$6:$B$305,MATCH($E1371,Produtos!$A$6:$A$305,0)),"Código não cadastrado"))</f>
        <v/>
      </c>
      <c r="G1371" s="18" t="n"/>
      <c r="H1371" s="19">
        <f>IF($E1371="","",IFERROR(INDEX(Produtos!$C$6:$C$305,MATCH($E1371,Produtos!$A$6:$A$305,0)),0))</f>
        <v/>
      </c>
      <c r="I1371" s="17" t="n"/>
      <c r="J1371" s="17">
        <f>IF(OR($E1371="",D1371=""),"",IF(D1371=$C$4,"5917","6917"))</f>
        <v/>
      </c>
      <c r="K1371" s="18" t="n"/>
      <c r="L1371" s="18" t="n"/>
      <c r="M1371" s="16" t="n"/>
      <c r="N1371" s="18">
        <f>IF(OR($E1371="",G1371=""),"",G1371-N(K1371)-N(L1371))</f>
        <v/>
      </c>
      <c r="O1371" s="19">
        <f>IF(N1371="","",N1371*H1371)</f>
        <v/>
      </c>
      <c r="P1371" s="19">
        <f>IF($E1371="","",N(K1371)*H1371)</f>
        <v/>
      </c>
      <c r="Q1371" s="17" t="n"/>
      <c r="R1371" s="17">
        <f>IF(N1371="","",IF(N1371&lt;0,"CONFERIR",IF(N1371=0,"ACERTADO",IF(M1371="","EM CONSIGNAÇÃO",IF(TODAY()&gt;M1371,"ACERTO VENCIDO","EM CONSIGNAÇÃO")))))</f>
        <v/>
      </c>
      <c r="S1371" s="17" t="n"/>
    </row>
    <row r="1372">
      <c r="A1372" s="16" t="n"/>
      <c r="B1372" s="17" t="n"/>
      <c r="C1372" s="17" t="n"/>
      <c r="D1372" s="17" t="n"/>
      <c r="E1372" s="17" t="n"/>
      <c r="F1372" s="17">
        <f>IF($E1372="","",IFERROR(INDEX(Produtos!$B$6:$B$305,MATCH($E1372,Produtos!$A$6:$A$305,0)),"Código não cadastrado"))</f>
        <v/>
      </c>
      <c r="G1372" s="18" t="n"/>
      <c r="H1372" s="19">
        <f>IF($E1372="","",IFERROR(INDEX(Produtos!$C$6:$C$305,MATCH($E1372,Produtos!$A$6:$A$305,0)),0))</f>
        <v/>
      </c>
      <c r="I1372" s="17" t="n"/>
      <c r="J1372" s="17">
        <f>IF(OR($E1372="",D1372=""),"",IF(D1372=$C$4,"5917","6917"))</f>
        <v/>
      </c>
      <c r="K1372" s="18" t="n"/>
      <c r="L1372" s="18" t="n"/>
      <c r="M1372" s="16" t="n"/>
      <c r="N1372" s="18">
        <f>IF(OR($E1372="",G1372=""),"",G1372-N(K1372)-N(L1372))</f>
        <v/>
      </c>
      <c r="O1372" s="19">
        <f>IF(N1372="","",N1372*H1372)</f>
        <v/>
      </c>
      <c r="P1372" s="19">
        <f>IF($E1372="","",N(K1372)*H1372)</f>
        <v/>
      </c>
      <c r="Q1372" s="17" t="n"/>
      <c r="R1372" s="17">
        <f>IF(N1372="","",IF(N1372&lt;0,"CONFERIR",IF(N1372=0,"ACERTADO",IF(M1372="","EM CONSIGNAÇÃO",IF(TODAY()&gt;M1372,"ACERTO VENCIDO","EM CONSIGNAÇÃO")))))</f>
        <v/>
      </c>
      <c r="S1372" s="17" t="n"/>
    </row>
    <row r="1373">
      <c r="A1373" s="16" t="n"/>
      <c r="B1373" s="17" t="n"/>
      <c r="C1373" s="17" t="n"/>
      <c r="D1373" s="17" t="n"/>
      <c r="E1373" s="17" t="n"/>
      <c r="F1373" s="17">
        <f>IF($E1373="","",IFERROR(INDEX(Produtos!$B$6:$B$305,MATCH($E1373,Produtos!$A$6:$A$305,0)),"Código não cadastrado"))</f>
        <v/>
      </c>
      <c r="G1373" s="18" t="n"/>
      <c r="H1373" s="19">
        <f>IF($E1373="","",IFERROR(INDEX(Produtos!$C$6:$C$305,MATCH($E1373,Produtos!$A$6:$A$305,0)),0))</f>
        <v/>
      </c>
      <c r="I1373" s="17" t="n"/>
      <c r="J1373" s="17">
        <f>IF(OR($E1373="",D1373=""),"",IF(D1373=$C$4,"5917","6917"))</f>
        <v/>
      </c>
      <c r="K1373" s="18" t="n"/>
      <c r="L1373" s="18" t="n"/>
      <c r="M1373" s="16" t="n"/>
      <c r="N1373" s="18">
        <f>IF(OR($E1373="",G1373=""),"",G1373-N(K1373)-N(L1373))</f>
        <v/>
      </c>
      <c r="O1373" s="19">
        <f>IF(N1373="","",N1373*H1373)</f>
        <v/>
      </c>
      <c r="P1373" s="19">
        <f>IF($E1373="","",N(K1373)*H1373)</f>
        <v/>
      </c>
      <c r="Q1373" s="17" t="n"/>
      <c r="R1373" s="17">
        <f>IF(N1373="","",IF(N1373&lt;0,"CONFERIR",IF(N1373=0,"ACERTADO",IF(M1373="","EM CONSIGNAÇÃO",IF(TODAY()&gt;M1373,"ACERTO VENCIDO","EM CONSIGNAÇÃO")))))</f>
        <v/>
      </c>
      <c r="S1373" s="17" t="n"/>
    </row>
    <row r="1374">
      <c r="A1374" s="16" t="n"/>
      <c r="B1374" s="17" t="n"/>
      <c r="C1374" s="17" t="n"/>
      <c r="D1374" s="17" t="n"/>
      <c r="E1374" s="17" t="n"/>
      <c r="F1374" s="17">
        <f>IF($E1374="","",IFERROR(INDEX(Produtos!$B$6:$B$305,MATCH($E1374,Produtos!$A$6:$A$305,0)),"Código não cadastrado"))</f>
        <v/>
      </c>
      <c r="G1374" s="18" t="n"/>
      <c r="H1374" s="19">
        <f>IF($E1374="","",IFERROR(INDEX(Produtos!$C$6:$C$305,MATCH($E1374,Produtos!$A$6:$A$305,0)),0))</f>
        <v/>
      </c>
      <c r="I1374" s="17" t="n"/>
      <c r="J1374" s="17">
        <f>IF(OR($E1374="",D1374=""),"",IF(D1374=$C$4,"5917","6917"))</f>
        <v/>
      </c>
      <c r="K1374" s="18" t="n"/>
      <c r="L1374" s="18" t="n"/>
      <c r="M1374" s="16" t="n"/>
      <c r="N1374" s="18">
        <f>IF(OR($E1374="",G1374=""),"",G1374-N(K1374)-N(L1374))</f>
        <v/>
      </c>
      <c r="O1374" s="19">
        <f>IF(N1374="","",N1374*H1374)</f>
        <v/>
      </c>
      <c r="P1374" s="19">
        <f>IF($E1374="","",N(K1374)*H1374)</f>
        <v/>
      </c>
      <c r="Q1374" s="17" t="n"/>
      <c r="R1374" s="17">
        <f>IF(N1374="","",IF(N1374&lt;0,"CONFERIR",IF(N1374=0,"ACERTADO",IF(M1374="","EM CONSIGNAÇÃO",IF(TODAY()&gt;M1374,"ACERTO VENCIDO","EM CONSIGNAÇÃO")))))</f>
        <v/>
      </c>
      <c r="S1374" s="17" t="n"/>
    </row>
    <row r="1375">
      <c r="A1375" s="16" t="n"/>
      <c r="B1375" s="17" t="n"/>
      <c r="C1375" s="17" t="n"/>
      <c r="D1375" s="17" t="n"/>
      <c r="E1375" s="17" t="n"/>
      <c r="F1375" s="17">
        <f>IF($E1375="","",IFERROR(INDEX(Produtos!$B$6:$B$305,MATCH($E1375,Produtos!$A$6:$A$305,0)),"Código não cadastrado"))</f>
        <v/>
      </c>
      <c r="G1375" s="18" t="n"/>
      <c r="H1375" s="19">
        <f>IF($E1375="","",IFERROR(INDEX(Produtos!$C$6:$C$305,MATCH($E1375,Produtos!$A$6:$A$305,0)),0))</f>
        <v/>
      </c>
      <c r="I1375" s="17" t="n"/>
      <c r="J1375" s="17">
        <f>IF(OR($E1375="",D1375=""),"",IF(D1375=$C$4,"5917","6917"))</f>
        <v/>
      </c>
      <c r="K1375" s="18" t="n"/>
      <c r="L1375" s="18" t="n"/>
      <c r="M1375" s="16" t="n"/>
      <c r="N1375" s="18">
        <f>IF(OR($E1375="",G1375=""),"",G1375-N(K1375)-N(L1375))</f>
        <v/>
      </c>
      <c r="O1375" s="19">
        <f>IF(N1375="","",N1375*H1375)</f>
        <v/>
      </c>
      <c r="P1375" s="19">
        <f>IF($E1375="","",N(K1375)*H1375)</f>
        <v/>
      </c>
      <c r="Q1375" s="17" t="n"/>
      <c r="R1375" s="17">
        <f>IF(N1375="","",IF(N1375&lt;0,"CONFERIR",IF(N1375=0,"ACERTADO",IF(M1375="","EM CONSIGNAÇÃO",IF(TODAY()&gt;M1375,"ACERTO VENCIDO","EM CONSIGNAÇÃO")))))</f>
        <v/>
      </c>
      <c r="S1375" s="17" t="n"/>
    </row>
    <row r="1376">
      <c r="A1376" s="16" t="n"/>
      <c r="B1376" s="17" t="n"/>
      <c r="C1376" s="17" t="n"/>
      <c r="D1376" s="17" t="n"/>
      <c r="E1376" s="17" t="n"/>
      <c r="F1376" s="17">
        <f>IF($E1376="","",IFERROR(INDEX(Produtos!$B$6:$B$305,MATCH($E1376,Produtos!$A$6:$A$305,0)),"Código não cadastrado"))</f>
        <v/>
      </c>
      <c r="G1376" s="18" t="n"/>
      <c r="H1376" s="19">
        <f>IF($E1376="","",IFERROR(INDEX(Produtos!$C$6:$C$305,MATCH($E1376,Produtos!$A$6:$A$305,0)),0))</f>
        <v/>
      </c>
      <c r="I1376" s="17" t="n"/>
      <c r="J1376" s="17">
        <f>IF(OR($E1376="",D1376=""),"",IF(D1376=$C$4,"5917","6917"))</f>
        <v/>
      </c>
      <c r="K1376" s="18" t="n"/>
      <c r="L1376" s="18" t="n"/>
      <c r="M1376" s="16" t="n"/>
      <c r="N1376" s="18">
        <f>IF(OR($E1376="",G1376=""),"",G1376-N(K1376)-N(L1376))</f>
        <v/>
      </c>
      <c r="O1376" s="19">
        <f>IF(N1376="","",N1376*H1376)</f>
        <v/>
      </c>
      <c r="P1376" s="19">
        <f>IF($E1376="","",N(K1376)*H1376)</f>
        <v/>
      </c>
      <c r="Q1376" s="17" t="n"/>
      <c r="R1376" s="17">
        <f>IF(N1376="","",IF(N1376&lt;0,"CONFERIR",IF(N1376=0,"ACERTADO",IF(M1376="","EM CONSIGNAÇÃO",IF(TODAY()&gt;M1376,"ACERTO VENCIDO","EM CONSIGNAÇÃO")))))</f>
        <v/>
      </c>
      <c r="S1376" s="17" t="n"/>
    </row>
    <row r="1377">
      <c r="A1377" s="16" t="n"/>
      <c r="B1377" s="17" t="n"/>
      <c r="C1377" s="17" t="n"/>
      <c r="D1377" s="17" t="n"/>
      <c r="E1377" s="17" t="n"/>
      <c r="F1377" s="17">
        <f>IF($E1377="","",IFERROR(INDEX(Produtos!$B$6:$B$305,MATCH($E1377,Produtos!$A$6:$A$305,0)),"Código não cadastrado"))</f>
        <v/>
      </c>
      <c r="G1377" s="18" t="n"/>
      <c r="H1377" s="19">
        <f>IF($E1377="","",IFERROR(INDEX(Produtos!$C$6:$C$305,MATCH($E1377,Produtos!$A$6:$A$305,0)),0))</f>
        <v/>
      </c>
      <c r="I1377" s="17" t="n"/>
      <c r="J1377" s="17">
        <f>IF(OR($E1377="",D1377=""),"",IF(D1377=$C$4,"5917","6917"))</f>
        <v/>
      </c>
      <c r="K1377" s="18" t="n"/>
      <c r="L1377" s="18" t="n"/>
      <c r="M1377" s="16" t="n"/>
      <c r="N1377" s="18">
        <f>IF(OR($E1377="",G1377=""),"",G1377-N(K1377)-N(L1377))</f>
        <v/>
      </c>
      <c r="O1377" s="19">
        <f>IF(N1377="","",N1377*H1377)</f>
        <v/>
      </c>
      <c r="P1377" s="19">
        <f>IF($E1377="","",N(K1377)*H1377)</f>
        <v/>
      </c>
      <c r="Q1377" s="17" t="n"/>
      <c r="R1377" s="17">
        <f>IF(N1377="","",IF(N1377&lt;0,"CONFERIR",IF(N1377=0,"ACERTADO",IF(M1377="","EM CONSIGNAÇÃO",IF(TODAY()&gt;M1377,"ACERTO VENCIDO","EM CONSIGNAÇÃO")))))</f>
        <v/>
      </c>
      <c r="S1377" s="17" t="n"/>
    </row>
    <row r="1378">
      <c r="A1378" s="16" t="n"/>
      <c r="B1378" s="17" t="n"/>
      <c r="C1378" s="17" t="n"/>
      <c r="D1378" s="17" t="n"/>
      <c r="E1378" s="17" t="n"/>
      <c r="F1378" s="17">
        <f>IF($E1378="","",IFERROR(INDEX(Produtos!$B$6:$B$305,MATCH($E1378,Produtos!$A$6:$A$305,0)),"Código não cadastrado"))</f>
        <v/>
      </c>
      <c r="G1378" s="18" t="n"/>
      <c r="H1378" s="19">
        <f>IF($E1378="","",IFERROR(INDEX(Produtos!$C$6:$C$305,MATCH($E1378,Produtos!$A$6:$A$305,0)),0))</f>
        <v/>
      </c>
      <c r="I1378" s="17" t="n"/>
      <c r="J1378" s="17">
        <f>IF(OR($E1378="",D1378=""),"",IF(D1378=$C$4,"5917","6917"))</f>
        <v/>
      </c>
      <c r="K1378" s="18" t="n"/>
      <c r="L1378" s="18" t="n"/>
      <c r="M1378" s="16" t="n"/>
      <c r="N1378" s="18">
        <f>IF(OR($E1378="",G1378=""),"",G1378-N(K1378)-N(L1378))</f>
        <v/>
      </c>
      <c r="O1378" s="19">
        <f>IF(N1378="","",N1378*H1378)</f>
        <v/>
      </c>
      <c r="P1378" s="19">
        <f>IF($E1378="","",N(K1378)*H1378)</f>
        <v/>
      </c>
      <c r="Q1378" s="17" t="n"/>
      <c r="R1378" s="17">
        <f>IF(N1378="","",IF(N1378&lt;0,"CONFERIR",IF(N1378=0,"ACERTADO",IF(M1378="","EM CONSIGNAÇÃO",IF(TODAY()&gt;M1378,"ACERTO VENCIDO","EM CONSIGNAÇÃO")))))</f>
        <v/>
      </c>
      <c r="S1378" s="17" t="n"/>
    </row>
    <row r="1379">
      <c r="A1379" s="16" t="n"/>
      <c r="B1379" s="17" t="n"/>
      <c r="C1379" s="17" t="n"/>
      <c r="D1379" s="17" t="n"/>
      <c r="E1379" s="17" t="n"/>
      <c r="F1379" s="17">
        <f>IF($E1379="","",IFERROR(INDEX(Produtos!$B$6:$B$305,MATCH($E1379,Produtos!$A$6:$A$305,0)),"Código não cadastrado"))</f>
        <v/>
      </c>
      <c r="G1379" s="18" t="n"/>
      <c r="H1379" s="19">
        <f>IF($E1379="","",IFERROR(INDEX(Produtos!$C$6:$C$305,MATCH($E1379,Produtos!$A$6:$A$305,0)),0))</f>
        <v/>
      </c>
      <c r="I1379" s="17" t="n"/>
      <c r="J1379" s="17">
        <f>IF(OR($E1379="",D1379=""),"",IF(D1379=$C$4,"5917","6917"))</f>
        <v/>
      </c>
      <c r="K1379" s="18" t="n"/>
      <c r="L1379" s="18" t="n"/>
      <c r="M1379" s="16" t="n"/>
      <c r="N1379" s="18">
        <f>IF(OR($E1379="",G1379=""),"",G1379-N(K1379)-N(L1379))</f>
        <v/>
      </c>
      <c r="O1379" s="19">
        <f>IF(N1379="","",N1379*H1379)</f>
        <v/>
      </c>
      <c r="P1379" s="19">
        <f>IF($E1379="","",N(K1379)*H1379)</f>
        <v/>
      </c>
      <c r="Q1379" s="17" t="n"/>
      <c r="R1379" s="17">
        <f>IF(N1379="","",IF(N1379&lt;0,"CONFERIR",IF(N1379=0,"ACERTADO",IF(M1379="","EM CONSIGNAÇÃO",IF(TODAY()&gt;M1379,"ACERTO VENCIDO","EM CONSIGNAÇÃO")))))</f>
        <v/>
      </c>
      <c r="S1379" s="17" t="n"/>
    </row>
    <row r="1380">
      <c r="A1380" s="16" t="n"/>
      <c r="B1380" s="17" t="n"/>
      <c r="C1380" s="17" t="n"/>
      <c r="D1380" s="17" t="n"/>
      <c r="E1380" s="17" t="n"/>
      <c r="F1380" s="17">
        <f>IF($E1380="","",IFERROR(INDEX(Produtos!$B$6:$B$305,MATCH($E1380,Produtos!$A$6:$A$305,0)),"Código não cadastrado"))</f>
        <v/>
      </c>
      <c r="G1380" s="18" t="n"/>
      <c r="H1380" s="19">
        <f>IF($E1380="","",IFERROR(INDEX(Produtos!$C$6:$C$305,MATCH($E1380,Produtos!$A$6:$A$305,0)),0))</f>
        <v/>
      </c>
      <c r="I1380" s="17" t="n"/>
      <c r="J1380" s="17">
        <f>IF(OR($E1380="",D1380=""),"",IF(D1380=$C$4,"5917","6917"))</f>
        <v/>
      </c>
      <c r="K1380" s="18" t="n"/>
      <c r="L1380" s="18" t="n"/>
      <c r="M1380" s="16" t="n"/>
      <c r="N1380" s="18">
        <f>IF(OR($E1380="",G1380=""),"",G1380-N(K1380)-N(L1380))</f>
        <v/>
      </c>
      <c r="O1380" s="19">
        <f>IF(N1380="","",N1380*H1380)</f>
        <v/>
      </c>
      <c r="P1380" s="19">
        <f>IF($E1380="","",N(K1380)*H1380)</f>
        <v/>
      </c>
      <c r="Q1380" s="17" t="n"/>
      <c r="R1380" s="17">
        <f>IF(N1380="","",IF(N1380&lt;0,"CONFERIR",IF(N1380=0,"ACERTADO",IF(M1380="","EM CONSIGNAÇÃO",IF(TODAY()&gt;M1380,"ACERTO VENCIDO","EM CONSIGNAÇÃO")))))</f>
        <v/>
      </c>
      <c r="S1380" s="17" t="n"/>
    </row>
    <row r="1381">
      <c r="A1381" s="16" t="n"/>
      <c r="B1381" s="17" t="n"/>
      <c r="C1381" s="17" t="n"/>
      <c r="D1381" s="17" t="n"/>
      <c r="E1381" s="17" t="n"/>
      <c r="F1381" s="17">
        <f>IF($E1381="","",IFERROR(INDEX(Produtos!$B$6:$B$305,MATCH($E1381,Produtos!$A$6:$A$305,0)),"Código não cadastrado"))</f>
        <v/>
      </c>
      <c r="G1381" s="18" t="n"/>
      <c r="H1381" s="19">
        <f>IF($E1381="","",IFERROR(INDEX(Produtos!$C$6:$C$305,MATCH($E1381,Produtos!$A$6:$A$305,0)),0))</f>
        <v/>
      </c>
      <c r="I1381" s="17" t="n"/>
      <c r="J1381" s="17">
        <f>IF(OR($E1381="",D1381=""),"",IF(D1381=$C$4,"5917","6917"))</f>
        <v/>
      </c>
      <c r="K1381" s="18" t="n"/>
      <c r="L1381" s="18" t="n"/>
      <c r="M1381" s="16" t="n"/>
      <c r="N1381" s="18">
        <f>IF(OR($E1381="",G1381=""),"",G1381-N(K1381)-N(L1381))</f>
        <v/>
      </c>
      <c r="O1381" s="19">
        <f>IF(N1381="","",N1381*H1381)</f>
        <v/>
      </c>
      <c r="P1381" s="19">
        <f>IF($E1381="","",N(K1381)*H1381)</f>
        <v/>
      </c>
      <c r="Q1381" s="17" t="n"/>
      <c r="R1381" s="17">
        <f>IF(N1381="","",IF(N1381&lt;0,"CONFERIR",IF(N1381=0,"ACERTADO",IF(M1381="","EM CONSIGNAÇÃO",IF(TODAY()&gt;M1381,"ACERTO VENCIDO","EM CONSIGNAÇÃO")))))</f>
        <v/>
      </c>
      <c r="S1381" s="17" t="n"/>
    </row>
    <row r="1382">
      <c r="A1382" s="16" t="n"/>
      <c r="B1382" s="17" t="n"/>
      <c r="C1382" s="17" t="n"/>
      <c r="D1382" s="17" t="n"/>
      <c r="E1382" s="17" t="n"/>
      <c r="F1382" s="17">
        <f>IF($E1382="","",IFERROR(INDEX(Produtos!$B$6:$B$305,MATCH($E1382,Produtos!$A$6:$A$305,0)),"Código não cadastrado"))</f>
        <v/>
      </c>
      <c r="G1382" s="18" t="n"/>
      <c r="H1382" s="19">
        <f>IF($E1382="","",IFERROR(INDEX(Produtos!$C$6:$C$305,MATCH($E1382,Produtos!$A$6:$A$305,0)),0))</f>
        <v/>
      </c>
      <c r="I1382" s="17" t="n"/>
      <c r="J1382" s="17">
        <f>IF(OR($E1382="",D1382=""),"",IF(D1382=$C$4,"5917","6917"))</f>
        <v/>
      </c>
      <c r="K1382" s="18" t="n"/>
      <c r="L1382" s="18" t="n"/>
      <c r="M1382" s="16" t="n"/>
      <c r="N1382" s="18">
        <f>IF(OR($E1382="",G1382=""),"",G1382-N(K1382)-N(L1382))</f>
        <v/>
      </c>
      <c r="O1382" s="19">
        <f>IF(N1382="","",N1382*H1382)</f>
        <v/>
      </c>
      <c r="P1382" s="19">
        <f>IF($E1382="","",N(K1382)*H1382)</f>
        <v/>
      </c>
      <c r="Q1382" s="17" t="n"/>
      <c r="R1382" s="17">
        <f>IF(N1382="","",IF(N1382&lt;0,"CONFERIR",IF(N1382=0,"ACERTADO",IF(M1382="","EM CONSIGNAÇÃO",IF(TODAY()&gt;M1382,"ACERTO VENCIDO","EM CONSIGNAÇÃO")))))</f>
        <v/>
      </c>
      <c r="S1382" s="17" t="n"/>
    </row>
    <row r="1383">
      <c r="A1383" s="16" t="n"/>
      <c r="B1383" s="17" t="n"/>
      <c r="C1383" s="17" t="n"/>
      <c r="D1383" s="17" t="n"/>
      <c r="E1383" s="17" t="n"/>
      <c r="F1383" s="17">
        <f>IF($E1383="","",IFERROR(INDEX(Produtos!$B$6:$B$305,MATCH($E1383,Produtos!$A$6:$A$305,0)),"Código não cadastrado"))</f>
        <v/>
      </c>
      <c r="G1383" s="18" t="n"/>
      <c r="H1383" s="19">
        <f>IF($E1383="","",IFERROR(INDEX(Produtos!$C$6:$C$305,MATCH($E1383,Produtos!$A$6:$A$305,0)),0))</f>
        <v/>
      </c>
      <c r="I1383" s="17" t="n"/>
      <c r="J1383" s="17">
        <f>IF(OR($E1383="",D1383=""),"",IF(D1383=$C$4,"5917","6917"))</f>
        <v/>
      </c>
      <c r="K1383" s="18" t="n"/>
      <c r="L1383" s="18" t="n"/>
      <c r="M1383" s="16" t="n"/>
      <c r="N1383" s="18">
        <f>IF(OR($E1383="",G1383=""),"",G1383-N(K1383)-N(L1383))</f>
        <v/>
      </c>
      <c r="O1383" s="19">
        <f>IF(N1383="","",N1383*H1383)</f>
        <v/>
      </c>
      <c r="P1383" s="19">
        <f>IF($E1383="","",N(K1383)*H1383)</f>
        <v/>
      </c>
      <c r="Q1383" s="17" t="n"/>
      <c r="R1383" s="17">
        <f>IF(N1383="","",IF(N1383&lt;0,"CONFERIR",IF(N1383=0,"ACERTADO",IF(M1383="","EM CONSIGNAÇÃO",IF(TODAY()&gt;M1383,"ACERTO VENCIDO","EM CONSIGNAÇÃO")))))</f>
        <v/>
      </c>
      <c r="S1383" s="17" t="n"/>
    </row>
    <row r="1384">
      <c r="A1384" s="16" t="n"/>
      <c r="B1384" s="17" t="n"/>
      <c r="C1384" s="17" t="n"/>
      <c r="D1384" s="17" t="n"/>
      <c r="E1384" s="17" t="n"/>
      <c r="F1384" s="17">
        <f>IF($E1384="","",IFERROR(INDEX(Produtos!$B$6:$B$305,MATCH($E1384,Produtos!$A$6:$A$305,0)),"Código não cadastrado"))</f>
        <v/>
      </c>
      <c r="G1384" s="18" t="n"/>
      <c r="H1384" s="19">
        <f>IF($E1384="","",IFERROR(INDEX(Produtos!$C$6:$C$305,MATCH($E1384,Produtos!$A$6:$A$305,0)),0))</f>
        <v/>
      </c>
      <c r="I1384" s="17" t="n"/>
      <c r="J1384" s="17">
        <f>IF(OR($E1384="",D1384=""),"",IF(D1384=$C$4,"5917","6917"))</f>
        <v/>
      </c>
      <c r="K1384" s="18" t="n"/>
      <c r="L1384" s="18" t="n"/>
      <c r="M1384" s="16" t="n"/>
      <c r="N1384" s="18">
        <f>IF(OR($E1384="",G1384=""),"",G1384-N(K1384)-N(L1384))</f>
        <v/>
      </c>
      <c r="O1384" s="19">
        <f>IF(N1384="","",N1384*H1384)</f>
        <v/>
      </c>
      <c r="P1384" s="19">
        <f>IF($E1384="","",N(K1384)*H1384)</f>
        <v/>
      </c>
      <c r="Q1384" s="17" t="n"/>
      <c r="R1384" s="17">
        <f>IF(N1384="","",IF(N1384&lt;0,"CONFERIR",IF(N1384=0,"ACERTADO",IF(M1384="","EM CONSIGNAÇÃO",IF(TODAY()&gt;M1384,"ACERTO VENCIDO","EM CONSIGNAÇÃO")))))</f>
        <v/>
      </c>
      <c r="S1384" s="17" t="n"/>
    </row>
    <row r="1385">
      <c r="A1385" s="16" t="n"/>
      <c r="B1385" s="17" t="n"/>
      <c r="C1385" s="17" t="n"/>
      <c r="D1385" s="17" t="n"/>
      <c r="E1385" s="17" t="n"/>
      <c r="F1385" s="17">
        <f>IF($E1385="","",IFERROR(INDEX(Produtos!$B$6:$B$305,MATCH($E1385,Produtos!$A$6:$A$305,0)),"Código não cadastrado"))</f>
        <v/>
      </c>
      <c r="G1385" s="18" t="n"/>
      <c r="H1385" s="19">
        <f>IF($E1385="","",IFERROR(INDEX(Produtos!$C$6:$C$305,MATCH($E1385,Produtos!$A$6:$A$305,0)),0))</f>
        <v/>
      </c>
      <c r="I1385" s="17" t="n"/>
      <c r="J1385" s="17">
        <f>IF(OR($E1385="",D1385=""),"",IF(D1385=$C$4,"5917","6917"))</f>
        <v/>
      </c>
      <c r="K1385" s="18" t="n"/>
      <c r="L1385" s="18" t="n"/>
      <c r="M1385" s="16" t="n"/>
      <c r="N1385" s="18">
        <f>IF(OR($E1385="",G1385=""),"",G1385-N(K1385)-N(L1385))</f>
        <v/>
      </c>
      <c r="O1385" s="19">
        <f>IF(N1385="","",N1385*H1385)</f>
        <v/>
      </c>
      <c r="P1385" s="19">
        <f>IF($E1385="","",N(K1385)*H1385)</f>
        <v/>
      </c>
      <c r="Q1385" s="17" t="n"/>
      <c r="R1385" s="17">
        <f>IF(N1385="","",IF(N1385&lt;0,"CONFERIR",IF(N1385=0,"ACERTADO",IF(M1385="","EM CONSIGNAÇÃO",IF(TODAY()&gt;M1385,"ACERTO VENCIDO","EM CONSIGNAÇÃO")))))</f>
        <v/>
      </c>
      <c r="S1385" s="17" t="n"/>
    </row>
    <row r="1386">
      <c r="A1386" s="16" t="n"/>
      <c r="B1386" s="17" t="n"/>
      <c r="C1386" s="17" t="n"/>
      <c r="D1386" s="17" t="n"/>
      <c r="E1386" s="17" t="n"/>
      <c r="F1386" s="17">
        <f>IF($E1386="","",IFERROR(INDEX(Produtos!$B$6:$B$305,MATCH($E1386,Produtos!$A$6:$A$305,0)),"Código não cadastrado"))</f>
        <v/>
      </c>
      <c r="G1386" s="18" t="n"/>
      <c r="H1386" s="19">
        <f>IF($E1386="","",IFERROR(INDEX(Produtos!$C$6:$C$305,MATCH($E1386,Produtos!$A$6:$A$305,0)),0))</f>
        <v/>
      </c>
      <c r="I1386" s="17" t="n"/>
      <c r="J1386" s="17">
        <f>IF(OR($E1386="",D1386=""),"",IF(D1386=$C$4,"5917","6917"))</f>
        <v/>
      </c>
      <c r="K1386" s="18" t="n"/>
      <c r="L1386" s="18" t="n"/>
      <c r="M1386" s="16" t="n"/>
      <c r="N1386" s="18">
        <f>IF(OR($E1386="",G1386=""),"",G1386-N(K1386)-N(L1386))</f>
        <v/>
      </c>
      <c r="O1386" s="19">
        <f>IF(N1386="","",N1386*H1386)</f>
        <v/>
      </c>
      <c r="P1386" s="19">
        <f>IF($E1386="","",N(K1386)*H1386)</f>
        <v/>
      </c>
      <c r="Q1386" s="17" t="n"/>
      <c r="R1386" s="17">
        <f>IF(N1386="","",IF(N1386&lt;0,"CONFERIR",IF(N1386=0,"ACERTADO",IF(M1386="","EM CONSIGNAÇÃO",IF(TODAY()&gt;M1386,"ACERTO VENCIDO","EM CONSIGNAÇÃO")))))</f>
        <v/>
      </c>
      <c r="S1386" s="17" t="n"/>
    </row>
    <row r="1387">
      <c r="A1387" s="16" t="n"/>
      <c r="B1387" s="17" t="n"/>
      <c r="C1387" s="17" t="n"/>
      <c r="D1387" s="17" t="n"/>
      <c r="E1387" s="17" t="n"/>
      <c r="F1387" s="17">
        <f>IF($E1387="","",IFERROR(INDEX(Produtos!$B$6:$B$305,MATCH($E1387,Produtos!$A$6:$A$305,0)),"Código não cadastrado"))</f>
        <v/>
      </c>
      <c r="G1387" s="18" t="n"/>
      <c r="H1387" s="19">
        <f>IF($E1387="","",IFERROR(INDEX(Produtos!$C$6:$C$305,MATCH($E1387,Produtos!$A$6:$A$305,0)),0))</f>
        <v/>
      </c>
      <c r="I1387" s="17" t="n"/>
      <c r="J1387" s="17">
        <f>IF(OR($E1387="",D1387=""),"",IF(D1387=$C$4,"5917","6917"))</f>
        <v/>
      </c>
      <c r="K1387" s="18" t="n"/>
      <c r="L1387" s="18" t="n"/>
      <c r="M1387" s="16" t="n"/>
      <c r="N1387" s="18">
        <f>IF(OR($E1387="",G1387=""),"",G1387-N(K1387)-N(L1387))</f>
        <v/>
      </c>
      <c r="O1387" s="19">
        <f>IF(N1387="","",N1387*H1387)</f>
        <v/>
      </c>
      <c r="P1387" s="19">
        <f>IF($E1387="","",N(K1387)*H1387)</f>
        <v/>
      </c>
      <c r="Q1387" s="17" t="n"/>
      <c r="R1387" s="17">
        <f>IF(N1387="","",IF(N1387&lt;0,"CONFERIR",IF(N1387=0,"ACERTADO",IF(M1387="","EM CONSIGNAÇÃO",IF(TODAY()&gt;M1387,"ACERTO VENCIDO","EM CONSIGNAÇÃO")))))</f>
        <v/>
      </c>
      <c r="S1387" s="17" t="n"/>
    </row>
    <row r="1388">
      <c r="A1388" s="16" t="n"/>
      <c r="B1388" s="17" t="n"/>
      <c r="C1388" s="17" t="n"/>
      <c r="D1388" s="17" t="n"/>
      <c r="E1388" s="17" t="n"/>
      <c r="F1388" s="17">
        <f>IF($E1388="","",IFERROR(INDEX(Produtos!$B$6:$B$305,MATCH($E1388,Produtos!$A$6:$A$305,0)),"Código não cadastrado"))</f>
        <v/>
      </c>
      <c r="G1388" s="18" t="n"/>
      <c r="H1388" s="19">
        <f>IF($E1388="","",IFERROR(INDEX(Produtos!$C$6:$C$305,MATCH($E1388,Produtos!$A$6:$A$305,0)),0))</f>
        <v/>
      </c>
      <c r="I1388" s="17" t="n"/>
      <c r="J1388" s="17">
        <f>IF(OR($E1388="",D1388=""),"",IF(D1388=$C$4,"5917","6917"))</f>
        <v/>
      </c>
      <c r="K1388" s="18" t="n"/>
      <c r="L1388" s="18" t="n"/>
      <c r="M1388" s="16" t="n"/>
      <c r="N1388" s="18">
        <f>IF(OR($E1388="",G1388=""),"",G1388-N(K1388)-N(L1388))</f>
        <v/>
      </c>
      <c r="O1388" s="19">
        <f>IF(N1388="","",N1388*H1388)</f>
        <v/>
      </c>
      <c r="P1388" s="19">
        <f>IF($E1388="","",N(K1388)*H1388)</f>
        <v/>
      </c>
      <c r="Q1388" s="17" t="n"/>
      <c r="R1388" s="17">
        <f>IF(N1388="","",IF(N1388&lt;0,"CONFERIR",IF(N1388=0,"ACERTADO",IF(M1388="","EM CONSIGNAÇÃO",IF(TODAY()&gt;M1388,"ACERTO VENCIDO","EM CONSIGNAÇÃO")))))</f>
        <v/>
      </c>
      <c r="S1388" s="17" t="n"/>
    </row>
    <row r="1389">
      <c r="A1389" s="16" t="n"/>
      <c r="B1389" s="17" t="n"/>
      <c r="C1389" s="17" t="n"/>
      <c r="D1389" s="17" t="n"/>
      <c r="E1389" s="17" t="n"/>
      <c r="F1389" s="17">
        <f>IF($E1389="","",IFERROR(INDEX(Produtos!$B$6:$B$305,MATCH($E1389,Produtos!$A$6:$A$305,0)),"Código não cadastrado"))</f>
        <v/>
      </c>
      <c r="G1389" s="18" t="n"/>
      <c r="H1389" s="19">
        <f>IF($E1389="","",IFERROR(INDEX(Produtos!$C$6:$C$305,MATCH($E1389,Produtos!$A$6:$A$305,0)),0))</f>
        <v/>
      </c>
      <c r="I1389" s="17" t="n"/>
      <c r="J1389" s="17">
        <f>IF(OR($E1389="",D1389=""),"",IF(D1389=$C$4,"5917","6917"))</f>
        <v/>
      </c>
      <c r="K1389" s="18" t="n"/>
      <c r="L1389" s="18" t="n"/>
      <c r="M1389" s="16" t="n"/>
      <c r="N1389" s="18">
        <f>IF(OR($E1389="",G1389=""),"",G1389-N(K1389)-N(L1389))</f>
        <v/>
      </c>
      <c r="O1389" s="19">
        <f>IF(N1389="","",N1389*H1389)</f>
        <v/>
      </c>
      <c r="P1389" s="19">
        <f>IF($E1389="","",N(K1389)*H1389)</f>
        <v/>
      </c>
      <c r="Q1389" s="17" t="n"/>
      <c r="R1389" s="17">
        <f>IF(N1389="","",IF(N1389&lt;0,"CONFERIR",IF(N1389=0,"ACERTADO",IF(M1389="","EM CONSIGNAÇÃO",IF(TODAY()&gt;M1389,"ACERTO VENCIDO","EM CONSIGNAÇÃO")))))</f>
        <v/>
      </c>
      <c r="S1389" s="17" t="n"/>
    </row>
    <row r="1390">
      <c r="A1390" s="16" t="n"/>
      <c r="B1390" s="17" t="n"/>
      <c r="C1390" s="17" t="n"/>
      <c r="D1390" s="17" t="n"/>
      <c r="E1390" s="17" t="n"/>
      <c r="F1390" s="17">
        <f>IF($E1390="","",IFERROR(INDEX(Produtos!$B$6:$B$305,MATCH($E1390,Produtos!$A$6:$A$305,0)),"Código não cadastrado"))</f>
        <v/>
      </c>
      <c r="G1390" s="18" t="n"/>
      <c r="H1390" s="19">
        <f>IF($E1390="","",IFERROR(INDEX(Produtos!$C$6:$C$305,MATCH($E1390,Produtos!$A$6:$A$305,0)),0))</f>
        <v/>
      </c>
      <c r="I1390" s="17" t="n"/>
      <c r="J1390" s="17">
        <f>IF(OR($E1390="",D1390=""),"",IF(D1390=$C$4,"5917","6917"))</f>
        <v/>
      </c>
      <c r="K1390" s="18" t="n"/>
      <c r="L1390" s="18" t="n"/>
      <c r="M1390" s="16" t="n"/>
      <c r="N1390" s="18">
        <f>IF(OR($E1390="",G1390=""),"",G1390-N(K1390)-N(L1390))</f>
        <v/>
      </c>
      <c r="O1390" s="19">
        <f>IF(N1390="","",N1390*H1390)</f>
        <v/>
      </c>
      <c r="P1390" s="19">
        <f>IF($E1390="","",N(K1390)*H1390)</f>
        <v/>
      </c>
      <c r="Q1390" s="17" t="n"/>
      <c r="R1390" s="17">
        <f>IF(N1390="","",IF(N1390&lt;0,"CONFERIR",IF(N1390=0,"ACERTADO",IF(M1390="","EM CONSIGNAÇÃO",IF(TODAY()&gt;M1390,"ACERTO VENCIDO","EM CONSIGNAÇÃO")))))</f>
        <v/>
      </c>
      <c r="S1390" s="17" t="n"/>
    </row>
    <row r="1391">
      <c r="A1391" s="16" t="n"/>
      <c r="B1391" s="17" t="n"/>
      <c r="C1391" s="17" t="n"/>
      <c r="D1391" s="17" t="n"/>
      <c r="E1391" s="17" t="n"/>
      <c r="F1391" s="17">
        <f>IF($E1391="","",IFERROR(INDEX(Produtos!$B$6:$B$305,MATCH($E1391,Produtos!$A$6:$A$305,0)),"Código não cadastrado"))</f>
        <v/>
      </c>
      <c r="G1391" s="18" t="n"/>
      <c r="H1391" s="19">
        <f>IF($E1391="","",IFERROR(INDEX(Produtos!$C$6:$C$305,MATCH($E1391,Produtos!$A$6:$A$305,0)),0))</f>
        <v/>
      </c>
      <c r="I1391" s="17" t="n"/>
      <c r="J1391" s="17">
        <f>IF(OR($E1391="",D1391=""),"",IF(D1391=$C$4,"5917","6917"))</f>
        <v/>
      </c>
      <c r="K1391" s="18" t="n"/>
      <c r="L1391" s="18" t="n"/>
      <c r="M1391" s="16" t="n"/>
      <c r="N1391" s="18">
        <f>IF(OR($E1391="",G1391=""),"",G1391-N(K1391)-N(L1391))</f>
        <v/>
      </c>
      <c r="O1391" s="19">
        <f>IF(N1391="","",N1391*H1391)</f>
        <v/>
      </c>
      <c r="P1391" s="19">
        <f>IF($E1391="","",N(K1391)*H1391)</f>
        <v/>
      </c>
      <c r="Q1391" s="17" t="n"/>
      <c r="R1391" s="17">
        <f>IF(N1391="","",IF(N1391&lt;0,"CONFERIR",IF(N1391=0,"ACERTADO",IF(M1391="","EM CONSIGNAÇÃO",IF(TODAY()&gt;M1391,"ACERTO VENCIDO","EM CONSIGNAÇÃO")))))</f>
        <v/>
      </c>
      <c r="S1391" s="17" t="n"/>
    </row>
    <row r="1392">
      <c r="A1392" s="16" t="n"/>
      <c r="B1392" s="17" t="n"/>
      <c r="C1392" s="17" t="n"/>
      <c r="D1392" s="17" t="n"/>
      <c r="E1392" s="17" t="n"/>
      <c r="F1392" s="17">
        <f>IF($E1392="","",IFERROR(INDEX(Produtos!$B$6:$B$305,MATCH($E1392,Produtos!$A$6:$A$305,0)),"Código não cadastrado"))</f>
        <v/>
      </c>
      <c r="G1392" s="18" t="n"/>
      <c r="H1392" s="19">
        <f>IF($E1392="","",IFERROR(INDEX(Produtos!$C$6:$C$305,MATCH($E1392,Produtos!$A$6:$A$305,0)),0))</f>
        <v/>
      </c>
      <c r="I1392" s="17" t="n"/>
      <c r="J1392" s="17">
        <f>IF(OR($E1392="",D1392=""),"",IF(D1392=$C$4,"5917","6917"))</f>
        <v/>
      </c>
      <c r="K1392" s="18" t="n"/>
      <c r="L1392" s="18" t="n"/>
      <c r="M1392" s="16" t="n"/>
      <c r="N1392" s="18">
        <f>IF(OR($E1392="",G1392=""),"",G1392-N(K1392)-N(L1392))</f>
        <v/>
      </c>
      <c r="O1392" s="19">
        <f>IF(N1392="","",N1392*H1392)</f>
        <v/>
      </c>
      <c r="P1392" s="19">
        <f>IF($E1392="","",N(K1392)*H1392)</f>
        <v/>
      </c>
      <c r="Q1392" s="17" t="n"/>
      <c r="R1392" s="17">
        <f>IF(N1392="","",IF(N1392&lt;0,"CONFERIR",IF(N1392=0,"ACERTADO",IF(M1392="","EM CONSIGNAÇÃO",IF(TODAY()&gt;M1392,"ACERTO VENCIDO","EM CONSIGNAÇÃO")))))</f>
        <v/>
      </c>
      <c r="S1392" s="17" t="n"/>
    </row>
    <row r="1393">
      <c r="A1393" s="16" t="n"/>
      <c r="B1393" s="17" t="n"/>
      <c r="C1393" s="17" t="n"/>
      <c r="D1393" s="17" t="n"/>
      <c r="E1393" s="17" t="n"/>
      <c r="F1393" s="17">
        <f>IF($E1393="","",IFERROR(INDEX(Produtos!$B$6:$B$305,MATCH($E1393,Produtos!$A$6:$A$305,0)),"Código não cadastrado"))</f>
        <v/>
      </c>
      <c r="G1393" s="18" t="n"/>
      <c r="H1393" s="19">
        <f>IF($E1393="","",IFERROR(INDEX(Produtos!$C$6:$C$305,MATCH($E1393,Produtos!$A$6:$A$305,0)),0))</f>
        <v/>
      </c>
      <c r="I1393" s="17" t="n"/>
      <c r="J1393" s="17">
        <f>IF(OR($E1393="",D1393=""),"",IF(D1393=$C$4,"5917","6917"))</f>
        <v/>
      </c>
      <c r="K1393" s="18" t="n"/>
      <c r="L1393" s="18" t="n"/>
      <c r="M1393" s="16" t="n"/>
      <c r="N1393" s="18">
        <f>IF(OR($E1393="",G1393=""),"",G1393-N(K1393)-N(L1393))</f>
        <v/>
      </c>
      <c r="O1393" s="19">
        <f>IF(N1393="","",N1393*H1393)</f>
        <v/>
      </c>
      <c r="P1393" s="19">
        <f>IF($E1393="","",N(K1393)*H1393)</f>
        <v/>
      </c>
      <c r="Q1393" s="17" t="n"/>
      <c r="R1393" s="17">
        <f>IF(N1393="","",IF(N1393&lt;0,"CONFERIR",IF(N1393=0,"ACERTADO",IF(M1393="","EM CONSIGNAÇÃO",IF(TODAY()&gt;M1393,"ACERTO VENCIDO","EM CONSIGNAÇÃO")))))</f>
        <v/>
      </c>
      <c r="S1393" s="17" t="n"/>
    </row>
    <row r="1394">
      <c r="A1394" s="16" t="n"/>
      <c r="B1394" s="17" t="n"/>
      <c r="C1394" s="17" t="n"/>
      <c r="D1394" s="17" t="n"/>
      <c r="E1394" s="17" t="n"/>
      <c r="F1394" s="17">
        <f>IF($E1394="","",IFERROR(INDEX(Produtos!$B$6:$B$305,MATCH($E1394,Produtos!$A$6:$A$305,0)),"Código não cadastrado"))</f>
        <v/>
      </c>
      <c r="G1394" s="18" t="n"/>
      <c r="H1394" s="19">
        <f>IF($E1394="","",IFERROR(INDEX(Produtos!$C$6:$C$305,MATCH($E1394,Produtos!$A$6:$A$305,0)),0))</f>
        <v/>
      </c>
      <c r="I1394" s="17" t="n"/>
      <c r="J1394" s="17">
        <f>IF(OR($E1394="",D1394=""),"",IF(D1394=$C$4,"5917","6917"))</f>
        <v/>
      </c>
      <c r="K1394" s="18" t="n"/>
      <c r="L1394" s="18" t="n"/>
      <c r="M1394" s="16" t="n"/>
      <c r="N1394" s="18">
        <f>IF(OR($E1394="",G1394=""),"",G1394-N(K1394)-N(L1394))</f>
        <v/>
      </c>
      <c r="O1394" s="19">
        <f>IF(N1394="","",N1394*H1394)</f>
        <v/>
      </c>
      <c r="P1394" s="19">
        <f>IF($E1394="","",N(K1394)*H1394)</f>
        <v/>
      </c>
      <c r="Q1394" s="17" t="n"/>
      <c r="R1394" s="17">
        <f>IF(N1394="","",IF(N1394&lt;0,"CONFERIR",IF(N1394=0,"ACERTADO",IF(M1394="","EM CONSIGNAÇÃO",IF(TODAY()&gt;M1394,"ACERTO VENCIDO","EM CONSIGNAÇÃO")))))</f>
        <v/>
      </c>
      <c r="S1394" s="17" t="n"/>
    </row>
    <row r="1395">
      <c r="A1395" s="16" t="n"/>
      <c r="B1395" s="17" t="n"/>
      <c r="C1395" s="17" t="n"/>
      <c r="D1395" s="17" t="n"/>
      <c r="E1395" s="17" t="n"/>
      <c r="F1395" s="17">
        <f>IF($E1395="","",IFERROR(INDEX(Produtos!$B$6:$B$305,MATCH($E1395,Produtos!$A$6:$A$305,0)),"Código não cadastrado"))</f>
        <v/>
      </c>
      <c r="G1395" s="18" t="n"/>
      <c r="H1395" s="19">
        <f>IF($E1395="","",IFERROR(INDEX(Produtos!$C$6:$C$305,MATCH($E1395,Produtos!$A$6:$A$305,0)),0))</f>
        <v/>
      </c>
      <c r="I1395" s="17" t="n"/>
      <c r="J1395" s="17">
        <f>IF(OR($E1395="",D1395=""),"",IF(D1395=$C$4,"5917","6917"))</f>
        <v/>
      </c>
      <c r="K1395" s="18" t="n"/>
      <c r="L1395" s="18" t="n"/>
      <c r="M1395" s="16" t="n"/>
      <c r="N1395" s="18">
        <f>IF(OR($E1395="",G1395=""),"",G1395-N(K1395)-N(L1395))</f>
        <v/>
      </c>
      <c r="O1395" s="19">
        <f>IF(N1395="","",N1395*H1395)</f>
        <v/>
      </c>
      <c r="P1395" s="19">
        <f>IF($E1395="","",N(K1395)*H1395)</f>
        <v/>
      </c>
      <c r="Q1395" s="17" t="n"/>
      <c r="R1395" s="17">
        <f>IF(N1395="","",IF(N1395&lt;0,"CONFERIR",IF(N1395=0,"ACERTADO",IF(M1395="","EM CONSIGNAÇÃO",IF(TODAY()&gt;M1395,"ACERTO VENCIDO","EM CONSIGNAÇÃO")))))</f>
        <v/>
      </c>
      <c r="S1395" s="17" t="n"/>
    </row>
    <row r="1396">
      <c r="A1396" s="16" t="n"/>
      <c r="B1396" s="17" t="n"/>
      <c r="C1396" s="17" t="n"/>
      <c r="D1396" s="17" t="n"/>
      <c r="E1396" s="17" t="n"/>
      <c r="F1396" s="17">
        <f>IF($E1396="","",IFERROR(INDEX(Produtos!$B$6:$B$305,MATCH($E1396,Produtos!$A$6:$A$305,0)),"Código não cadastrado"))</f>
        <v/>
      </c>
      <c r="G1396" s="18" t="n"/>
      <c r="H1396" s="19">
        <f>IF($E1396="","",IFERROR(INDEX(Produtos!$C$6:$C$305,MATCH($E1396,Produtos!$A$6:$A$305,0)),0))</f>
        <v/>
      </c>
      <c r="I1396" s="17" t="n"/>
      <c r="J1396" s="17">
        <f>IF(OR($E1396="",D1396=""),"",IF(D1396=$C$4,"5917","6917"))</f>
        <v/>
      </c>
      <c r="K1396" s="18" t="n"/>
      <c r="L1396" s="18" t="n"/>
      <c r="M1396" s="16" t="n"/>
      <c r="N1396" s="18">
        <f>IF(OR($E1396="",G1396=""),"",G1396-N(K1396)-N(L1396))</f>
        <v/>
      </c>
      <c r="O1396" s="19">
        <f>IF(N1396="","",N1396*H1396)</f>
        <v/>
      </c>
      <c r="P1396" s="19">
        <f>IF($E1396="","",N(K1396)*H1396)</f>
        <v/>
      </c>
      <c r="Q1396" s="17" t="n"/>
      <c r="R1396" s="17">
        <f>IF(N1396="","",IF(N1396&lt;0,"CONFERIR",IF(N1396=0,"ACERTADO",IF(M1396="","EM CONSIGNAÇÃO",IF(TODAY()&gt;M1396,"ACERTO VENCIDO","EM CONSIGNAÇÃO")))))</f>
        <v/>
      </c>
      <c r="S1396" s="17" t="n"/>
    </row>
    <row r="1397">
      <c r="A1397" s="16" t="n"/>
      <c r="B1397" s="17" t="n"/>
      <c r="C1397" s="17" t="n"/>
      <c r="D1397" s="17" t="n"/>
      <c r="E1397" s="17" t="n"/>
      <c r="F1397" s="17">
        <f>IF($E1397="","",IFERROR(INDEX(Produtos!$B$6:$B$305,MATCH($E1397,Produtos!$A$6:$A$305,0)),"Código não cadastrado"))</f>
        <v/>
      </c>
      <c r="G1397" s="18" t="n"/>
      <c r="H1397" s="19">
        <f>IF($E1397="","",IFERROR(INDEX(Produtos!$C$6:$C$305,MATCH($E1397,Produtos!$A$6:$A$305,0)),0))</f>
        <v/>
      </c>
      <c r="I1397" s="17" t="n"/>
      <c r="J1397" s="17">
        <f>IF(OR($E1397="",D1397=""),"",IF(D1397=$C$4,"5917","6917"))</f>
        <v/>
      </c>
      <c r="K1397" s="18" t="n"/>
      <c r="L1397" s="18" t="n"/>
      <c r="M1397" s="16" t="n"/>
      <c r="N1397" s="18">
        <f>IF(OR($E1397="",G1397=""),"",G1397-N(K1397)-N(L1397))</f>
        <v/>
      </c>
      <c r="O1397" s="19">
        <f>IF(N1397="","",N1397*H1397)</f>
        <v/>
      </c>
      <c r="P1397" s="19">
        <f>IF($E1397="","",N(K1397)*H1397)</f>
        <v/>
      </c>
      <c r="Q1397" s="17" t="n"/>
      <c r="R1397" s="17">
        <f>IF(N1397="","",IF(N1397&lt;0,"CONFERIR",IF(N1397=0,"ACERTADO",IF(M1397="","EM CONSIGNAÇÃO",IF(TODAY()&gt;M1397,"ACERTO VENCIDO","EM CONSIGNAÇÃO")))))</f>
        <v/>
      </c>
      <c r="S1397" s="17" t="n"/>
    </row>
    <row r="1398">
      <c r="A1398" s="16" t="n"/>
      <c r="B1398" s="17" t="n"/>
      <c r="C1398" s="17" t="n"/>
      <c r="D1398" s="17" t="n"/>
      <c r="E1398" s="17" t="n"/>
      <c r="F1398" s="17">
        <f>IF($E1398="","",IFERROR(INDEX(Produtos!$B$6:$B$305,MATCH($E1398,Produtos!$A$6:$A$305,0)),"Código não cadastrado"))</f>
        <v/>
      </c>
      <c r="G1398" s="18" t="n"/>
      <c r="H1398" s="19">
        <f>IF($E1398="","",IFERROR(INDEX(Produtos!$C$6:$C$305,MATCH($E1398,Produtos!$A$6:$A$305,0)),0))</f>
        <v/>
      </c>
      <c r="I1398" s="17" t="n"/>
      <c r="J1398" s="17">
        <f>IF(OR($E1398="",D1398=""),"",IF(D1398=$C$4,"5917","6917"))</f>
        <v/>
      </c>
      <c r="K1398" s="18" t="n"/>
      <c r="L1398" s="18" t="n"/>
      <c r="M1398" s="16" t="n"/>
      <c r="N1398" s="18">
        <f>IF(OR($E1398="",G1398=""),"",G1398-N(K1398)-N(L1398))</f>
        <v/>
      </c>
      <c r="O1398" s="19">
        <f>IF(N1398="","",N1398*H1398)</f>
        <v/>
      </c>
      <c r="P1398" s="19">
        <f>IF($E1398="","",N(K1398)*H1398)</f>
        <v/>
      </c>
      <c r="Q1398" s="17" t="n"/>
      <c r="R1398" s="17">
        <f>IF(N1398="","",IF(N1398&lt;0,"CONFERIR",IF(N1398=0,"ACERTADO",IF(M1398="","EM CONSIGNAÇÃO",IF(TODAY()&gt;M1398,"ACERTO VENCIDO","EM CONSIGNAÇÃO")))))</f>
        <v/>
      </c>
      <c r="S1398" s="17" t="n"/>
    </row>
    <row r="1399">
      <c r="A1399" s="16" t="n"/>
      <c r="B1399" s="17" t="n"/>
      <c r="C1399" s="17" t="n"/>
      <c r="D1399" s="17" t="n"/>
      <c r="E1399" s="17" t="n"/>
      <c r="F1399" s="17">
        <f>IF($E1399="","",IFERROR(INDEX(Produtos!$B$6:$B$305,MATCH($E1399,Produtos!$A$6:$A$305,0)),"Código não cadastrado"))</f>
        <v/>
      </c>
      <c r="G1399" s="18" t="n"/>
      <c r="H1399" s="19">
        <f>IF($E1399="","",IFERROR(INDEX(Produtos!$C$6:$C$305,MATCH($E1399,Produtos!$A$6:$A$305,0)),0))</f>
        <v/>
      </c>
      <c r="I1399" s="17" t="n"/>
      <c r="J1399" s="17">
        <f>IF(OR($E1399="",D1399=""),"",IF(D1399=$C$4,"5917","6917"))</f>
        <v/>
      </c>
      <c r="K1399" s="18" t="n"/>
      <c r="L1399" s="18" t="n"/>
      <c r="M1399" s="16" t="n"/>
      <c r="N1399" s="18">
        <f>IF(OR($E1399="",G1399=""),"",G1399-N(K1399)-N(L1399))</f>
        <v/>
      </c>
      <c r="O1399" s="19">
        <f>IF(N1399="","",N1399*H1399)</f>
        <v/>
      </c>
      <c r="P1399" s="19">
        <f>IF($E1399="","",N(K1399)*H1399)</f>
        <v/>
      </c>
      <c r="Q1399" s="17" t="n"/>
      <c r="R1399" s="17">
        <f>IF(N1399="","",IF(N1399&lt;0,"CONFERIR",IF(N1399=0,"ACERTADO",IF(M1399="","EM CONSIGNAÇÃO",IF(TODAY()&gt;M1399,"ACERTO VENCIDO","EM CONSIGNAÇÃO")))))</f>
        <v/>
      </c>
      <c r="S1399" s="17" t="n"/>
    </row>
    <row r="1400">
      <c r="A1400" s="16" t="n"/>
      <c r="B1400" s="17" t="n"/>
      <c r="C1400" s="17" t="n"/>
      <c r="D1400" s="17" t="n"/>
      <c r="E1400" s="17" t="n"/>
      <c r="F1400" s="17">
        <f>IF($E1400="","",IFERROR(INDEX(Produtos!$B$6:$B$305,MATCH($E1400,Produtos!$A$6:$A$305,0)),"Código não cadastrado"))</f>
        <v/>
      </c>
      <c r="G1400" s="18" t="n"/>
      <c r="H1400" s="19">
        <f>IF($E1400="","",IFERROR(INDEX(Produtos!$C$6:$C$305,MATCH($E1400,Produtos!$A$6:$A$305,0)),0))</f>
        <v/>
      </c>
      <c r="I1400" s="17" t="n"/>
      <c r="J1400" s="17">
        <f>IF(OR($E1400="",D1400=""),"",IF(D1400=$C$4,"5917","6917"))</f>
        <v/>
      </c>
      <c r="K1400" s="18" t="n"/>
      <c r="L1400" s="18" t="n"/>
      <c r="M1400" s="16" t="n"/>
      <c r="N1400" s="18">
        <f>IF(OR($E1400="",G1400=""),"",G1400-N(K1400)-N(L1400))</f>
        <v/>
      </c>
      <c r="O1400" s="19">
        <f>IF(N1400="","",N1400*H1400)</f>
        <v/>
      </c>
      <c r="P1400" s="19">
        <f>IF($E1400="","",N(K1400)*H1400)</f>
        <v/>
      </c>
      <c r="Q1400" s="17" t="n"/>
      <c r="R1400" s="17">
        <f>IF(N1400="","",IF(N1400&lt;0,"CONFERIR",IF(N1400=0,"ACERTADO",IF(M1400="","EM CONSIGNAÇÃO",IF(TODAY()&gt;M1400,"ACERTO VENCIDO","EM CONSIGNAÇÃO")))))</f>
        <v/>
      </c>
      <c r="S1400" s="17" t="n"/>
    </row>
    <row r="1401">
      <c r="A1401" s="16" t="n"/>
      <c r="B1401" s="17" t="n"/>
      <c r="C1401" s="17" t="n"/>
      <c r="D1401" s="17" t="n"/>
      <c r="E1401" s="17" t="n"/>
      <c r="F1401" s="17">
        <f>IF($E1401="","",IFERROR(INDEX(Produtos!$B$6:$B$305,MATCH($E1401,Produtos!$A$6:$A$305,0)),"Código não cadastrado"))</f>
        <v/>
      </c>
      <c r="G1401" s="18" t="n"/>
      <c r="H1401" s="19">
        <f>IF($E1401="","",IFERROR(INDEX(Produtos!$C$6:$C$305,MATCH($E1401,Produtos!$A$6:$A$305,0)),0))</f>
        <v/>
      </c>
      <c r="I1401" s="17" t="n"/>
      <c r="J1401" s="17">
        <f>IF(OR($E1401="",D1401=""),"",IF(D1401=$C$4,"5917","6917"))</f>
        <v/>
      </c>
      <c r="K1401" s="18" t="n"/>
      <c r="L1401" s="18" t="n"/>
      <c r="M1401" s="16" t="n"/>
      <c r="N1401" s="18">
        <f>IF(OR($E1401="",G1401=""),"",G1401-N(K1401)-N(L1401))</f>
        <v/>
      </c>
      <c r="O1401" s="19">
        <f>IF(N1401="","",N1401*H1401)</f>
        <v/>
      </c>
      <c r="P1401" s="19">
        <f>IF($E1401="","",N(K1401)*H1401)</f>
        <v/>
      </c>
      <c r="Q1401" s="17" t="n"/>
      <c r="R1401" s="17">
        <f>IF(N1401="","",IF(N1401&lt;0,"CONFERIR",IF(N1401=0,"ACERTADO",IF(M1401="","EM CONSIGNAÇÃO",IF(TODAY()&gt;M1401,"ACERTO VENCIDO","EM CONSIGNAÇÃO")))))</f>
        <v/>
      </c>
      <c r="S1401" s="17" t="n"/>
    </row>
    <row r="1402">
      <c r="A1402" s="16" t="n"/>
      <c r="B1402" s="17" t="n"/>
      <c r="C1402" s="17" t="n"/>
      <c r="D1402" s="17" t="n"/>
      <c r="E1402" s="17" t="n"/>
      <c r="F1402" s="17">
        <f>IF($E1402="","",IFERROR(INDEX(Produtos!$B$6:$B$305,MATCH($E1402,Produtos!$A$6:$A$305,0)),"Código não cadastrado"))</f>
        <v/>
      </c>
      <c r="G1402" s="18" t="n"/>
      <c r="H1402" s="19">
        <f>IF($E1402="","",IFERROR(INDEX(Produtos!$C$6:$C$305,MATCH($E1402,Produtos!$A$6:$A$305,0)),0))</f>
        <v/>
      </c>
      <c r="I1402" s="17" t="n"/>
      <c r="J1402" s="17">
        <f>IF(OR($E1402="",D1402=""),"",IF(D1402=$C$4,"5917","6917"))</f>
        <v/>
      </c>
      <c r="K1402" s="18" t="n"/>
      <c r="L1402" s="18" t="n"/>
      <c r="M1402" s="16" t="n"/>
      <c r="N1402" s="18">
        <f>IF(OR($E1402="",G1402=""),"",G1402-N(K1402)-N(L1402))</f>
        <v/>
      </c>
      <c r="O1402" s="19">
        <f>IF(N1402="","",N1402*H1402)</f>
        <v/>
      </c>
      <c r="P1402" s="19">
        <f>IF($E1402="","",N(K1402)*H1402)</f>
        <v/>
      </c>
      <c r="Q1402" s="17" t="n"/>
      <c r="R1402" s="17">
        <f>IF(N1402="","",IF(N1402&lt;0,"CONFERIR",IF(N1402=0,"ACERTADO",IF(M1402="","EM CONSIGNAÇÃO",IF(TODAY()&gt;M1402,"ACERTO VENCIDO","EM CONSIGNAÇÃO")))))</f>
        <v/>
      </c>
      <c r="S1402" s="17" t="n"/>
    </row>
    <row r="1403">
      <c r="A1403" s="16" t="n"/>
      <c r="B1403" s="17" t="n"/>
      <c r="C1403" s="17" t="n"/>
      <c r="D1403" s="17" t="n"/>
      <c r="E1403" s="17" t="n"/>
      <c r="F1403" s="17">
        <f>IF($E1403="","",IFERROR(INDEX(Produtos!$B$6:$B$305,MATCH($E1403,Produtos!$A$6:$A$305,0)),"Código não cadastrado"))</f>
        <v/>
      </c>
      <c r="G1403" s="18" t="n"/>
      <c r="H1403" s="19">
        <f>IF($E1403="","",IFERROR(INDEX(Produtos!$C$6:$C$305,MATCH($E1403,Produtos!$A$6:$A$305,0)),0))</f>
        <v/>
      </c>
      <c r="I1403" s="17" t="n"/>
      <c r="J1403" s="17">
        <f>IF(OR($E1403="",D1403=""),"",IF(D1403=$C$4,"5917","6917"))</f>
        <v/>
      </c>
      <c r="K1403" s="18" t="n"/>
      <c r="L1403" s="18" t="n"/>
      <c r="M1403" s="16" t="n"/>
      <c r="N1403" s="18">
        <f>IF(OR($E1403="",G1403=""),"",G1403-N(K1403)-N(L1403))</f>
        <v/>
      </c>
      <c r="O1403" s="19">
        <f>IF(N1403="","",N1403*H1403)</f>
        <v/>
      </c>
      <c r="P1403" s="19">
        <f>IF($E1403="","",N(K1403)*H1403)</f>
        <v/>
      </c>
      <c r="Q1403" s="17" t="n"/>
      <c r="R1403" s="17">
        <f>IF(N1403="","",IF(N1403&lt;0,"CONFERIR",IF(N1403=0,"ACERTADO",IF(M1403="","EM CONSIGNAÇÃO",IF(TODAY()&gt;M1403,"ACERTO VENCIDO","EM CONSIGNAÇÃO")))))</f>
        <v/>
      </c>
      <c r="S1403" s="17" t="n"/>
    </row>
    <row r="1404">
      <c r="A1404" s="16" t="n"/>
      <c r="B1404" s="17" t="n"/>
      <c r="C1404" s="17" t="n"/>
      <c r="D1404" s="17" t="n"/>
      <c r="E1404" s="17" t="n"/>
      <c r="F1404" s="17">
        <f>IF($E1404="","",IFERROR(INDEX(Produtos!$B$6:$B$305,MATCH($E1404,Produtos!$A$6:$A$305,0)),"Código não cadastrado"))</f>
        <v/>
      </c>
      <c r="G1404" s="18" t="n"/>
      <c r="H1404" s="19">
        <f>IF($E1404="","",IFERROR(INDEX(Produtos!$C$6:$C$305,MATCH($E1404,Produtos!$A$6:$A$305,0)),0))</f>
        <v/>
      </c>
      <c r="I1404" s="17" t="n"/>
      <c r="J1404" s="17">
        <f>IF(OR($E1404="",D1404=""),"",IF(D1404=$C$4,"5917","6917"))</f>
        <v/>
      </c>
      <c r="K1404" s="18" t="n"/>
      <c r="L1404" s="18" t="n"/>
      <c r="M1404" s="16" t="n"/>
      <c r="N1404" s="18">
        <f>IF(OR($E1404="",G1404=""),"",G1404-N(K1404)-N(L1404))</f>
        <v/>
      </c>
      <c r="O1404" s="19">
        <f>IF(N1404="","",N1404*H1404)</f>
        <v/>
      </c>
      <c r="P1404" s="19">
        <f>IF($E1404="","",N(K1404)*H1404)</f>
        <v/>
      </c>
      <c r="Q1404" s="17" t="n"/>
      <c r="R1404" s="17">
        <f>IF(N1404="","",IF(N1404&lt;0,"CONFERIR",IF(N1404=0,"ACERTADO",IF(M1404="","EM CONSIGNAÇÃO",IF(TODAY()&gt;M1404,"ACERTO VENCIDO","EM CONSIGNAÇÃO")))))</f>
        <v/>
      </c>
      <c r="S1404" s="17" t="n"/>
    </row>
    <row r="1405">
      <c r="A1405" s="16" t="n"/>
      <c r="B1405" s="17" t="n"/>
      <c r="C1405" s="17" t="n"/>
      <c r="D1405" s="17" t="n"/>
      <c r="E1405" s="17" t="n"/>
      <c r="F1405" s="17">
        <f>IF($E1405="","",IFERROR(INDEX(Produtos!$B$6:$B$305,MATCH($E1405,Produtos!$A$6:$A$305,0)),"Código não cadastrado"))</f>
        <v/>
      </c>
      <c r="G1405" s="18" t="n"/>
      <c r="H1405" s="19">
        <f>IF($E1405="","",IFERROR(INDEX(Produtos!$C$6:$C$305,MATCH($E1405,Produtos!$A$6:$A$305,0)),0))</f>
        <v/>
      </c>
      <c r="I1405" s="17" t="n"/>
      <c r="J1405" s="17">
        <f>IF(OR($E1405="",D1405=""),"",IF(D1405=$C$4,"5917","6917"))</f>
        <v/>
      </c>
      <c r="K1405" s="18" t="n"/>
      <c r="L1405" s="18" t="n"/>
      <c r="M1405" s="16" t="n"/>
      <c r="N1405" s="18">
        <f>IF(OR($E1405="",G1405=""),"",G1405-N(K1405)-N(L1405))</f>
        <v/>
      </c>
      <c r="O1405" s="19">
        <f>IF(N1405="","",N1405*H1405)</f>
        <v/>
      </c>
      <c r="P1405" s="19">
        <f>IF($E1405="","",N(K1405)*H1405)</f>
        <v/>
      </c>
      <c r="Q1405" s="17" t="n"/>
      <c r="R1405" s="17">
        <f>IF(N1405="","",IF(N1405&lt;0,"CONFERIR",IF(N1405=0,"ACERTADO",IF(M1405="","EM CONSIGNAÇÃO",IF(TODAY()&gt;M1405,"ACERTO VENCIDO","EM CONSIGNAÇÃO")))))</f>
        <v/>
      </c>
      <c r="S1405" s="17" t="n"/>
    </row>
    <row r="1406">
      <c r="A1406" s="16" t="n"/>
      <c r="B1406" s="17" t="n"/>
      <c r="C1406" s="17" t="n"/>
      <c r="D1406" s="17" t="n"/>
      <c r="E1406" s="17" t="n"/>
      <c r="F1406" s="17">
        <f>IF($E1406="","",IFERROR(INDEX(Produtos!$B$6:$B$305,MATCH($E1406,Produtos!$A$6:$A$305,0)),"Código não cadastrado"))</f>
        <v/>
      </c>
      <c r="G1406" s="18" t="n"/>
      <c r="H1406" s="19">
        <f>IF($E1406="","",IFERROR(INDEX(Produtos!$C$6:$C$305,MATCH($E1406,Produtos!$A$6:$A$305,0)),0))</f>
        <v/>
      </c>
      <c r="I1406" s="17" t="n"/>
      <c r="J1406" s="17">
        <f>IF(OR($E1406="",D1406=""),"",IF(D1406=$C$4,"5917","6917"))</f>
        <v/>
      </c>
      <c r="K1406" s="18" t="n"/>
      <c r="L1406" s="18" t="n"/>
      <c r="M1406" s="16" t="n"/>
      <c r="N1406" s="18">
        <f>IF(OR($E1406="",G1406=""),"",G1406-N(K1406)-N(L1406))</f>
        <v/>
      </c>
      <c r="O1406" s="19">
        <f>IF(N1406="","",N1406*H1406)</f>
        <v/>
      </c>
      <c r="P1406" s="19">
        <f>IF($E1406="","",N(K1406)*H1406)</f>
        <v/>
      </c>
      <c r="Q1406" s="17" t="n"/>
      <c r="R1406" s="17">
        <f>IF(N1406="","",IF(N1406&lt;0,"CONFERIR",IF(N1406=0,"ACERTADO",IF(M1406="","EM CONSIGNAÇÃO",IF(TODAY()&gt;M1406,"ACERTO VENCIDO","EM CONSIGNAÇÃO")))))</f>
        <v/>
      </c>
      <c r="S1406" s="17" t="n"/>
    </row>
    <row r="1407">
      <c r="A1407" s="16" t="n"/>
      <c r="B1407" s="17" t="n"/>
      <c r="C1407" s="17" t="n"/>
      <c r="D1407" s="17" t="n"/>
      <c r="E1407" s="17" t="n"/>
      <c r="F1407" s="17">
        <f>IF($E1407="","",IFERROR(INDEX(Produtos!$B$6:$B$305,MATCH($E1407,Produtos!$A$6:$A$305,0)),"Código não cadastrado"))</f>
        <v/>
      </c>
      <c r="G1407" s="18" t="n"/>
      <c r="H1407" s="19">
        <f>IF($E1407="","",IFERROR(INDEX(Produtos!$C$6:$C$305,MATCH($E1407,Produtos!$A$6:$A$305,0)),0))</f>
        <v/>
      </c>
      <c r="I1407" s="17" t="n"/>
      <c r="J1407" s="17">
        <f>IF(OR($E1407="",D1407=""),"",IF(D1407=$C$4,"5917","6917"))</f>
        <v/>
      </c>
      <c r="K1407" s="18" t="n"/>
      <c r="L1407" s="18" t="n"/>
      <c r="M1407" s="16" t="n"/>
      <c r="N1407" s="18">
        <f>IF(OR($E1407="",G1407=""),"",G1407-N(K1407)-N(L1407))</f>
        <v/>
      </c>
      <c r="O1407" s="19">
        <f>IF(N1407="","",N1407*H1407)</f>
        <v/>
      </c>
      <c r="P1407" s="19">
        <f>IF($E1407="","",N(K1407)*H1407)</f>
        <v/>
      </c>
      <c r="Q1407" s="17" t="n"/>
      <c r="R1407" s="17">
        <f>IF(N1407="","",IF(N1407&lt;0,"CONFERIR",IF(N1407=0,"ACERTADO",IF(M1407="","EM CONSIGNAÇÃO",IF(TODAY()&gt;M1407,"ACERTO VENCIDO","EM CONSIGNAÇÃO")))))</f>
        <v/>
      </c>
      <c r="S1407" s="17" t="n"/>
    </row>
    <row r="1408">
      <c r="A1408" s="16" t="n"/>
      <c r="B1408" s="17" t="n"/>
      <c r="C1408" s="17" t="n"/>
      <c r="D1408" s="17" t="n"/>
      <c r="E1408" s="17" t="n"/>
      <c r="F1408" s="17">
        <f>IF($E1408="","",IFERROR(INDEX(Produtos!$B$6:$B$305,MATCH($E1408,Produtos!$A$6:$A$305,0)),"Código não cadastrado"))</f>
        <v/>
      </c>
      <c r="G1408" s="18" t="n"/>
      <c r="H1408" s="19">
        <f>IF($E1408="","",IFERROR(INDEX(Produtos!$C$6:$C$305,MATCH($E1408,Produtos!$A$6:$A$305,0)),0))</f>
        <v/>
      </c>
      <c r="I1408" s="17" t="n"/>
      <c r="J1408" s="17">
        <f>IF(OR($E1408="",D1408=""),"",IF(D1408=$C$4,"5917","6917"))</f>
        <v/>
      </c>
      <c r="K1408" s="18" t="n"/>
      <c r="L1408" s="18" t="n"/>
      <c r="M1408" s="16" t="n"/>
      <c r="N1408" s="18">
        <f>IF(OR($E1408="",G1408=""),"",G1408-N(K1408)-N(L1408))</f>
        <v/>
      </c>
      <c r="O1408" s="19">
        <f>IF(N1408="","",N1408*H1408)</f>
        <v/>
      </c>
      <c r="P1408" s="19">
        <f>IF($E1408="","",N(K1408)*H1408)</f>
        <v/>
      </c>
      <c r="Q1408" s="17" t="n"/>
      <c r="R1408" s="17">
        <f>IF(N1408="","",IF(N1408&lt;0,"CONFERIR",IF(N1408=0,"ACERTADO",IF(M1408="","EM CONSIGNAÇÃO",IF(TODAY()&gt;M1408,"ACERTO VENCIDO","EM CONSIGNAÇÃO")))))</f>
        <v/>
      </c>
      <c r="S1408" s="17" t="n"/>
    </row>
    <row r="1409">
      <c r="A1409" s="16" t="n"/>
      <c r="B1409" s="17" t="n"/>
      <c r="C1409" s="17" t="n"/>
      <c r="D1409" s="17" t="n"/>
      <c r="E1409" s="17" t="n"/>
      <c r="F1409" s="17">
        <f>IF($E1409="","",IFERROR(INDEX(Produtos!$B$6:$B$305,MATCH($E1409,Produtos!$A$6:$A$305,0)),"Código não cadastrado"))</f>
        <v/>
      </c>
      <c r="G1409" s="18" t="n"/>
      <c r="H1409" s="19">
        <f>IF($E1409="","",IFERROR(INDEX(Produtos!$C$6:$C$305,MATCH($E1409,Produtos!$A$6:$A$305,0)),0))</f>
        <v/>
      </c>
      <c r="I1409" s="17" t="n"/>
      <c r="J1409" s="17">
        <f>IF(OR($E1409="",D1409=""),"",IF(D1409=$C$4,"5917","6917"))</f>
        <v/>
      </c>
      <c r="K1409" s="18" t="n"/>
      <c r="L1409" s="18" t="n"/>
      <c r="M1409" s="16" t="n"/>
      <c r="N1409" s="18">
        <f>IF(OR($E1409="",G1409=""),"",G1409-N(K1409)-N(L1409))</f>
        <v/>
      </c>
      <c r="O1409" s="19">
        <f>IF(N1409="","",N1409*H1409)</f>
        <v/>
      </c>
      <c r="P1409" s="19">
        <f>IF($E1409="","",N(K1409)*H1409)</f>
        <v/>
      </c>
      <c r="Q1409" s="17" t="n"/>
      <c r="R1409" s="17">
        <f>IF(N1409="","",IF(N1409&lt;0,"CONFERIR",IF(N1409=0,"ACERTADO",IF(M1409="","EM CONSIGNAÇÃO",IF(TODAY()&gt;M1409,"ACERTO VENCIDO","EM CONSIGNAÇÃO")))))</f>
        <v/>
      </c>
      <c r="S1409" s="17" t="n"/>
    </row>
    <row r="1410">
      <c r="A1410" s="16" t="n"/>
      <c r="B1410" s="17" t="n"/>
      <c r="C1410" s="17" t="n"/>
      <c r="D1410" s="17" t="n"/>
      <c r="E1410" s="17" t="n"/>
      <c r="F1410" s="17">
        <f>IF($E1410="","",IFERROR(INDEX(Produtos!$B$6:$B$305,MATCH($E1410,Produtos!$A$6:$A$305,0)),"Código não cadastrado"))</f>
        <v/>
      </c>
      <c r="G1410" s="18" t="n"/>
      <c r="H1410" s="19">
        <f>IF($E1410="","",IFERROR(INDEX(Produtos!$C$6:$C$305,MATCH($E1410,Produtos!$A$6:$A$305,0)),0))</f>
        <v/>
      </c>
      <c r="I1410" s="17" t="n"/>
      <c r="J1410" s="17">
        <f>IF(OR($E1410="",D1410=""),"",IF(D1410=$C$4,"5917","6917"))</f>
        <v/>
      </c>
      <c r="K1410" s="18" t="n"/>
      <c r="L1410" s="18" t="n"/>
      <c r="M1410" s="16" t="n"/>
      <c r="N1410" s="18">
        <f>IF(OR($E1410="",G1410=""),"",G1410-N(K1410)-N(L1410))</f>
        <v/>
      </c>
      <c r="O1410" s="19">
        <f>IF(N1410="","",N1410*H1410)</f>
        <v/>
      </c>
      <c r="P1410" s="19">
        <f>IF($E1410="","",N(K1410)*H1410)</f>
        <v/>
      </c>
      <c r="Q1410" s="17" t="n"/>
      <c r="R1410" s="17">
        <f>IF(N1410="","",IF(N1410&lt;0,"CONFERIR",IF(N1410=0,"ACERTADO",IF(M1410="","EM CONSIGNAÇÃO",IF(TODAY()&gt;M1410,"ACERTO VENCIDO","EM CONSIGNAÇÃO")))))</f>
        <v/>
      </c>
      <c r="S1410" s="17" t="n"/>
    </row>
    <row r="1411">
      <c r="A1411" s="16" t="n"/>
      <c r="B1411" s="17" t="n"/>
      <c r="C1411" s="17" t="n"/>
      <c r="D1411" s="17" t="n"/>
      <c r="E1411" s="17" t="n"/>
      <c r="F1411" s="17">
        <f>IF($E1411="","",IFERROR(INDEX(Produtos!$B$6:$B$305,MATCH($E1411,Produtos!$A$6:$A$305,0)),"Código não cadastrado"))</f>
        <v/>
      </c>
      <c r="G1411" s="18" t="n"/>
      <c r="H1411" s="19">
        <f>IF($E1411="","",IFERROR(INDEX(Produtos!$C$6:$C$305,MATCH($E1411,Produtos!$A$6:$A$305,0)),0))</f>
        <v/>
      </c>
      <c r="I1411" s="17" t="n"/>
      <c r="J1411" s="17">
        <f>IF(OR($E1411="",D1411=""),"",IF(D1411=$C$4,"5917","6917"))</f>
        <v/>
      </c>
      <c r="K1411" s="18" t="n"/>
      <c r="L1411" s="18" t="n"/>
      <c r="M1411" s="16" t="n"/>
      <c r="N1411" s="18">
        <f>IF(OR($E1411="",G1411=""),"",G1411-N(K1411)-N(L1411))</f>
        <v/>
      </c>
      <c r="O1411" s="19">
        <f>IF(N1411="","",N1411*H1411)</f>
        <v/>
      </c>
      <c r="P1411" s="19">
        <f>IF($E1411="","",N(K1411)*H1411)</f>
        <v/>
      </c>
      <c r="Q1411" s="17" t="n"/>
      <c r="R1411" s="17">
        <f>IF(N1411="","",IF(N1411&lt;0,"CONFERIR",IF(N1411=0,"ACERTADO",IF(M1411="","EM CONSIGNAÇÃO",IF(TODAY()&gt;M1411,"ACERTO VENCIDO","EM CONSIGNAÇÃO")))))</f>
        <v/>
      </c>
      <c r="S1411" s="17" t="n"/>
    </row>
    <row r="1412">
      <c r="A1412" s="16" t="n"/>
      <c r="B1412" s="17" t="n"/>
      <c r="C1412" s="17" t="n"/>
      <c r="D1412" s="17" t="n"/>
      <c r="E1412" s="17" t="n"/>
      <c r="F1412" s="17">
        <f>IF($E1412="","",IFERROR(INDEX(Produtos!$B$6:$B$305,MATCH($E1412,Produtos!$A$6:$A$305,0)),"Código não cadastrado"))</f>
        <v/>
      </c>
      <c r="G1412" s="18" t="n"/>
      <c r="H1412" s="19">
        <f>IF($E1412="","",IFERROR(INDEX(Produtos!$C$6:$C$305,MATCH($E1412,Produtos!$A$6:$A$305,0)),0))</f>
        <v/>
      </c>
      <c r="I1412" s="17" t="n"/>
      <c r="J1412" s="17">
        <f>IF(OR($E1412="",D1412=""),"",IF(D1412=$C$4,"5917","6917"))</f>
        <v/>
      </c>
      <c r="K1412" s="18" t="n"/>
      <c r="L1412" s="18" t="n"/>
      <c r="M1412" s="16" t="n"/>
      <c r="N1412" s="18">
        <f>IF(OR($E1412="",G1412=""),"",G1412-N(K1412)-N(L1412))</f>
        <v/>
      </c>
      <c r="O1412" s="19">
        <f>IF(N1412="","",N1412*H1412)</f>
        <v/>
      </c>
      <c r="P1412" s="19">
        <f>IF($E1412="","",N(K1412)*H1412)</f>
        <v/>
      </c>
      <c r="Q1412" s="17" t="n"/>
      <c r="R1412" s="17">
        <f>IF(N1412="","",IF(N1412&lt;0,"CONFERIR",IF(N1412=0,"ACERTADO",IF(M1412="","EM CONSIGNAÇÃO",IF(TODAY()&gt;M1412,"ACERTO VENCIDO","EM CONSIGNAÇÃO")))))</f>
        <v/>
      </c>
      <c r="S1412" s="17" t="n"/>
    </row>
    <row r="1413">
      <c r="A1413" s="16" t="n"/>
      <c r="B1413" s="17" t="n"/>
      <c r="C1413" s="17" t="n"/>
      <c r="D1413" s="17" t="n"/>
      <c r="E1413" s="17" t="n"/>
      <c r="F1413" s="17">
        <f>IF($E1413="","",IFERROR(INDEX(Produtos!$B$6:$B$305,MATCH($E1413,Produtos!$A$6:$A$305,0)),"Código não cadastrado"))</f>
        <v/>
      </c>
      <c r="G1413" s="18" t="n"/>
      <c r="H1413" s="19">
        <f>IF($E1413="","",IFERROR(INDEX(Produtos!$C$6:$C$305,MATCH($E1413,Produtos!$A$6:$A$305,0)),0))</f>
        <v/>
      </c>
      <c r="I1413" s="17" t="n"/>
      <c r="J1413" s="17">
        <f>IF(OR($E1413="",D1413=""),"",IF(D1413=$C$4,"5917","6917"))</f>
        <v/>
      </c>
      <c r="K1413" s="18" t="n"/>
      <c r="L1413" s="18" t="n"/>
      <c r="M1413" s="16" t="n"/>
      <c r="N1413" s="18">
        <f>IF(OR($E1413="",G1413=""),"",G1413-N(K1413)-N(L1413))</f>
        <v/>
      </c>
      <c r="O1413" s="19">
        <f>IF(N1413="","",N1413*H1413)</f>
        <v/>
      </c>
      <c r="P1413" s="19">
        <f>IF($E1413="","",N(K1413)*H1413)</f>
        <v/>
      </c>
      <c r="Q1413" s="17" t="n"/>
      <c r="R1413" s="17">
        <f>IF(N1413="","",IF(N1413&lt;0,"CONFERIR",IF(N1413=0,"ACERTADO",IF(M1413="","EM CONSIGNAÇÃO",IF(TODAY()&gt;M1413,"ACERTO VENCIDO","EM CONSIGNAÇÃO")))))</f>
        <v/>
      </c>
      <c r="S1413" s="17" t="n"/>
    </row>
    <row r="1414">
      <c r="A1414" s="16" t="n"/>
      <c r="B1414" s="17" t="n"/>
      <c r="C1414" s="17" t="n"/>
      <c r="D1414" s="17" t="n"/>
      <c r="E1414" s="17" t="n"/>
      <c r="F1414" s="17">
        <f>IF($E1414="","",IFERROR(INDEX(Produtos!$B$6:$B$305,MATCH($E1414,Produtos!$A$6:$A$305,0)),"Código não cadastrado"))</f>
        <v/>
      </c>
      <c r="G1414" s="18" t="n"/>
      <c r="H1414" s="19">
        <f>IF($E1414="","",IFERROR(INDEX(Produtos!$C$6:$C$305,MATCH($E1414,Produtos!$A$6:$A$305,0)),0))</f>
        <v/>
      </c>
      <c r="I1414" s="17" t="n"/>
      <c r="J1414" s="17">
        <f>IF(OR($E1414="",D1414=""),"",IF(D1414=$C$4,"5917","6917"))</f>
        <v/>
      </c>
      <c r="K1414" s="18" t="n"/>
      <c r="L1414" s="18" t="n"/>
      <c r="M1414" s="16" t="n"/>
      <c r="N1414" s="18">
        <f>IF(OR($E1414="",G1414=""),"",G1414-N(K1414)-N(L1414))</f>
        <v/>
      </c>
      <c r="O1414" s="19">
        <f>IF(N1414="","",N1414*H1414)</f>
        <v/>
      </c>
      <c r="P1414" s="19">
        <f>IF($E1414="","",N(K1414)*H1414)</f>
        <v/>
      </c>
      <c r="Q1414" s="17" t="n"/>
      <c r="R1414" s="17">
        <f>IF(N1414="","",IF(N1414&lt;0,"CONFERIR",IF(N1414=0,"ACERTADO",IF(M1414="","EM CONSIGNAÇÃO",IF(TODAY()&gt;M1414,"ACERTO VENCIDO","EM CONSIGNAÇÃO")))))</f>
        <v/>
      </c>
      <c r="S1414" s="17" t="n"/>
    </row>
    <row r="1415">
      <c r="A1415" s="16" t="n"/>
      <c r="B1415" s="17" t="n"/>
      <c r="C1415" s="17" t="n"/>
      <c r="D1415" s="17" t="n"/>
      <c r="E1415" s="17" t="n"/>
      <c r="F1415" s="17">
        <f>IF($E1415="","",IFERROR(INDEX(Produtos!$B$6:$B$305,MATCH($E1415,Produtos!$A$6:$A$305,0)),"Código não cadastrado"))</f>
        <v/>
      </c>
      <c r="G1415" s="18" t="n"/>
      <c r="H1415" s="19">
        <f>IF($E1415="","",IFERROR(INDEX(Produtos!$C$6:$C$305,MATCH($E1415,Produtos!$A$6:$A$305,0)),0))</f>
        <v/>
      </c>
      <c r="I1415" s="17" t="n"/>
      <c r="J1415" s="17">
        <f>IF(OR($E1415="",D1415=""),"",IF(D1415=$C$4,"5917","6917"))</f>
        <v/>
      </c>
      <c r="K1415" s="18" t="n"/>
      <c r="L1415" s="18" t="n"/>
      <c r="M1415" s="16" t="n"/>
      <c r="N1415" s="18">
        <f>IF(OR($E1415="",G1415=""),"",G1415-N(K1415)-N(L1415))</f>
        <v/>
      </c>
      <c r="O1415" s="19">
        <f>IF(N1415="","",N1415*H1415)</f>
        <v/>
      </c>
      <c r="P1415" s="19">
        <f>IF($E1415="","",N(K1415)*H1415)</f>
        <v/>
      </c>
      <c r="Q1415" s="17" t="n"/>
      <c r="R1415" s="17">
        <f>IF(N1415="","",IF(N1415&lt;0,"CONFERIR",IF(N1415=0,"ACERTADO",IF(M1415="","EM CONSIGNAÇÃO",IF(TODAY()&gt;M1415,"ACERTO VENCIDO","EM CONSIGNAÇÃO")))))</f>
        <v/>
      </c>
      <c r="S1415" s="17" t="n"/>
    </row>
    <row r="1416">
      <c r="A1416" s="16" t="n"/>
      <c r="B1416" s="17" t="n"/>
      <c r="C1416" s="17" t="n"/>
      <c r="D1416" s="17" t="n"/>
      <c r="E1416" s="17" t="n"/>
      <c r="F1416" s="17">
        <f>IF($E1416="","",IFERROR(INDEX(Produtos!$B$6:$B$305,MATCH($E1416,Produtos!$A$6:$A$305,0)),"Código não cadastrado"))</f>
        <v/>
      </c>
      <c r="G1416" s="18" t="n"/>
      <c r="H1416" s="19">
        <f>IF($E1416="","",IFERROR(INDEX(Produtos!$C$6:$C$305,MATCH($E1416,Produtos!$A$6:$A$305,0)),0))</f>
        <v/>
      </c>
      <c r="I1416" s="17" t="n"/>
      <c r="J1416" s="17">
        <f>IF(OR($E1416="",D1416=""),"",IF(D1416=$C$4,"5917","6917"))</f>
        <v/>
      </c>
      <c r="K1416" s="18" t="n"/>
      <c r="L1416" s="18" t="n"/>
      <c r="M1416" s="16" t="n"/>
      <c r="N1416" s="18">
        <f>IF(OR($E1416="",G1416=""),"",G1416-N(K1416)-N(L1416))</f>
        <v/>
      </c>
      <c r="O1416" s="19">
        <f>IF(N1416="","",N1416*H1416)</f>
        <v/>
      </c>
      <c r="P1416" s="19">
        <f>IF($E1416="","",N(K1416)*H1416)</f>
        <v/>
      </c>
      <c r="Q1416" s="17" t="n"/>
      <c r="R1416" s="17">
        <f>IF(N1416="","",IF(N1416&lt;0,"CONFERIR",IF(N1416=0,"ACERTADO",IF(M1416="","EM CONSIGNAÇÃO",IF(TODAY()&gt;M1416,"ACERTO VENCIDO","EM CONSIGNAÇÃO")))))</f>
        <v/>
      </c>
      <c r="S1416" s="17" t="n"/>
    </row>
    <row r="1417">
      <c r="A1417" s="16" t="n"/>
      <c r="B1417" s="17" t="n"/>
      <c r="C1417" s="17" t="n"/>
      <c r="D1417" s="17" t="n"/>
      <c r="E1417" s="17" t="n"/>
      <c r="F1417" s="17">
        <f>IF($E1417="","",IFERROR(INDEX(Produtos!$B$6:$B$305,MATCH($E1417,Produtos!$A$6:$A$305,0)),"Código não cadastrado"))</f>
        <v/>
      </c>
      <c r="G1417" s="18" t="n"/>
      <c r="H1417" s="19">
        <f>IF($E1417="","",IFERROR(INDEX(Produtos!$C$6:$C$305,MATCH($E1417,Produtos!$A$6:$A$305,0)),0))</f>
        <v/>
      </c>
      <c r="I1417" s="17" t="n"/>
      <c r="J1417" s="17">
        <f>IF(OR($E1417="",D1417=""),"",IF(D1417=$C$4,"5917","6917"))</f>
        <v/>
      </c>
      <c r="K1417" s="18" t="n"/>
      <c r="L1417" s="18" t="n"/>
      <c r="M1417" s="16" t="n"/>
      <c r="N1417" s="18">
        <f>IF(OR($E1417="",G1417=""),"",G1417-N(K1417)-N(L1417))</f>
        <v/>
      </c>
      <c r="O1417" s="19">
        <f>IF(N1417="","",N1417*H1417)</f>
        <v/>
      </c>
      <c r="P1417" s="19">
        <f>IF($E1417="","",N(K1417)*H1417)</f>
        <v/>
      </c>
      <c r="Q1417" s="17" t="n"/>
      <c r="R1417" s="17">
        <f>IF(N1417="","",IF(N1417&lt;0,"CONFERIR",IF(N1417=0,"ACERTADO",IF(M1417="","EM CONSIGNAÇÃO",IF(TODAY()&gt;M1417,"ACERTO VENCIDO","EM CONSIGNAÇÃO")))))</f>
        <v/>
      </c>
      <c r="S1417" s="17" t="n"/>
    </row>
    <row r="1418">
      <c r="A1418" s="16" t="n"/>
      <c r="B1418" s="17" t="n"/>
      <c r="C1418" s="17" t="n"/>
      <c r="D1418" s="17" t="n"/>
      <c r="E1418" s="17" t="n"/>
      <c r="F1418" s="17">
        <f>IF($E1418="","",IFERROR(INDEX(Produtos!$B$6:$B$305,MATCH($E1418,Produtos!$A$6:$A$305,0)),"Código não cadastrado"))</f>
        <v/>
      </c>
      <c r="G1418" s="18" t="n"/>
      <c r="H1418" s="19">
        <f>IF($E1418="","",IFERROR(INDEX(Produtos!$C$6:$C$305,MATCH($E1418,Produtos!$A$6:$A$305,0)),0))</f>
        <v/>
      </c>
      <c r="I1418" s="17" t="n"/>
      <c r="J1418" s="17">
        <f>IF(OR($E1418="",D1418=""),"",IF(D1418=$C$4,"5917","6917"))</f>
        <v/>
      </c>
      <c r="K1418" s="18" t="n"/>
      <c r="L1418" s="18" t="n"/>
      <c r="M1418" s="16" t="n"/>
      <c r="N1418" s="18">
        <f>IF(OR($E1418="",G1418=""),"",G1418-N(K1418)-N(L1418))</f>
        <v/>
      </c>
      <c r="O1418" s="19">
        <f>IF(N1418="","",N1418*H1418)</f>
        <v/>
      </c>
      <c r="P1418" s="19">
        <f>IF($E1418="","",N(K1418)*H1418)</f>
        <v/>
      </c>
      <c r="Q1418" s="17" t="n"/>
      <c r="R1418" s="17">
        <f>IF(N1418="","",IF(N1418&lt;0,"CONFERIR",IF(N1418=0,"ACERTADO",IF(M1418="","EM CONSIGNAÇÃO",IF(TODAY()&gt;M1418,"ACERTO VENCIDO","EM CONSIGNAÇÃO")))))</f>
        <v/>
      </c>
      <c r="S1418" s="17" t="n"/>
    </row>
    <row r="1419">
      <c r="A1419" s="16" t="n"/>
      <c r="B1419" s="17" t="n"/>
      <c r="C1419" s="17" t="n"/>
      <c r="D1419" s="17" t="n"/>
      <c r="E1419" s="17" t="n"/>
      <c r="F1419" s="17">
        <f>IF($E1419="","",IFERROR(INDEX(Produtos!$B$6:$B$305,MATCH($E1419,Produtos!$A$6:$A$305,0)),"Código não cadastrado"))</f>
        <v/>
      </c>
      <c r="G1419" s="18" t="n"/>
      <c r="H1419" s="19">
        <f>IF($E1419="","",IFERROR(INDEX(Produtos!$C$6:$C$305,MATCH($E1419,Produtos!$A$6:$A$305,0)),0))</f>
        <v/>
      </c>
      <c r="I1419" s="17" t="n"/>
      <c r="J1419" s="17">
        <f>IF(OR($E1419="",D1419=""),"",IF(D1419=$C$4,"5917","6917"))</f>
        <v/>
      </c>
      <c r="K1419" s="18" t="n"/>
      <c r="L1419" s="18" t="n"/>
      <c r="M1419" s="16" t="n"/>
      <c r="N1419" s="18">
        <f>IF(OR($E1419="",G1419=""),"",G1419-N(K1419)-N(L1419))</f>
        <v/>
      </c>
      <c r="O1419" s="19">
        <f>IF(N1419="","",N1419*H1419)</f>
        <v/>
      </c>
      <c r="P1419" s="19">
        <f>IF($E1419="","",N(K1419)*H1419)</f>
        <v/>
      </c>
      <c r="Q1419" s="17" t="n"/>
      <c r="R1419" s="17">
        <f>IF(N1419="","",IF(N1419&lt;0,"CONFERIR",IF(N1419=0,"ACERTADO",IF(M1419="","EM CONSIGNAÇÃO",IF(TODAY()&gt;M1419,"ACERTO VENCIDO","EM CONSIGNAÇÃO")))))</f>
        <v/>
      </c>
      <c r="S1419" s="17" t="n"/>
    </row>
    <row r="1420">
      <c r="A1420" s="16" t="n"/>
      <c r="B1420" s="17" t="n"/>
      <c r="C1420" s="17" t="n"/>
      <c r="D1420" s="17" t="n"/>
      <c r="E1420" s="17" t="n"/>
      <c r="F1420" s="17">
        <f>IF($E1420="","",IFERROR(INDEX(Produtos!$B$6:$B$305,MATCH($E1420,Produtos!$A$6:$A$305,0)),"Código não cadastrado"))</f>
        <v/>
      </c>
      <c r="G1420" s="18" t="n"/>
      <c r="H1420" s="19">
        <f>IF($E1420="","",IFERROR(INDEX(Produtos!$C$6:$C$305,MATCH($E1420,Produtos!$A$6:$A$305,0)),0))</f>
        <v/>
      </c>
      <c r="I1420" s="17" t="n"/>
      <c r="J1420" s="17">
        <f>IF(OR($E1420="",D1420=""),"",IF(D1420=$C$4,"5917","6917"))</f>
        <v/>
      </c>
      <c r="K1420" s="18" t="n"/>
      <c r="L1420" s="18" t="n"/>
      <c r="M1420" s="16" t="n"/>
      <c r="N1420" s="18">
        <f>IF(OR($E1420="",G1420=""),"",G1420-N(K1420)-N(L1420))</f>
        <v/>
      </c>
      <c r="O1420" s="19">
        <f>IF(N1420="","",N1420*H1420)</f>
        <v/>
      </c>
      <c r="P1420" s="19">
        <f>IF($E1420="","",N(K1420)*H1420)</f>
        <v/>
      </c>
      <c r="Q1420" s="17" t="n"/>
      <c r="R1420" s="17">
        <f>IF(N1420="","",IF(N1420&lt;0,"CONFERIR",IF(N1420=0,"ACERTADO",IF(M1420="","EM CONSIGNAÇÃO",IF(TODAY()&gt;M1420,"ACERTO VENCIDO","EM CONSIGNAÇÃO")))))</f>
        <v/>
      </c>
      <c r="S1420" s="17" t="n"/>
    </row>
    <row r="1421">
      <c r="A1421" s="16" t="n"/>
      <c r="B1421" s="17" t="n"/>
      <c r="C1421" s="17" t="n"/>
      <c r="D1421" s="17" t="n"/>
      <c r="E1421" s="17" t="n"/>
      <c r="F1421" s="17">
        <f>IF($E1421="","",IFERROR(INDEX(Produtos!$B$6:$B$305,MATCH($E1421,Produtos!$A$6:$A$305,0)),"Código não cadastrado"))</f>
        <v/>
      </c>
      <c r="G1421" s="18" t="n"/>
      <c r="H1421" s="19">
        <f>IF($E1421="","",IFERROR(INDEX(Produtos!$C$6:$C$305,MATCH($E1421,Produtos!$A$6:$A$305,0)),0))</f>
        <v/>
      </c>
      <c r="I1421" s="17" t="n"/>
      <c r="J1421" s="17">
        <f>IF(OR($E1421="",D1421=""),"",IF(D1421=$C$4,"5917","6917"))</f>
        <v/>
      </c>
      <c r="K1421" s="18" t="n"/>
      <c r="L1421" s="18" t="n"/>
      <c r="M1421" s="16" t="n"/>
      <c r="N1421" s="18">
        <f>IF(OR($E1421="",G1421=""),"",G1421-N(K1421)-N(L1421))</f>
        <v/>
      </c>
      <c r="O1421" s="19">
        <f>IF(N1421="","",N1421*H1421)</f>
        <v/>
      </c>
      <c r="P1421" s="19">
        <f>IF($E1421="","",N(K1421)*H1421)</f>
        <v/>
      </c>
      <c r="Q1421" s="17" t="n"/>
      <c r="R1421" s="17">
        <f>IF(N1421="","",IF(N1421&lt;0,"CONFERIR",IF(N1421=0,"ACERTADO",IF(M1421="","EM CONSIGNAÇÃO",IF(TODAY()&gt;M1421,"ACERTO VENCIDO","EM CONSIGNAÇÃO")))))</f>
        <v/>
      </c>
      <c r="S1421" s="17" t="n"/>
    </row>
    <row r="1422">
      <c r="A1422" s="16" t="n"/>
      <c r="B1422" s="17" t="n"/>
      <c r="C1422" s="17" t="n"/>
      <c r="D1422" s="17" t="n"/>
      <c r="E1422" s="17" t="n"/>
      <c r="F1422" s="17">
        <f>IF($E1422="","",IFERROR(INDEX(Produtos!$B$6:$B$305,MATCH($E1422,Produtos!$A$6:$A$305,0)),"Código não cadastrado"))</f>
        <v/>
      </c>
      <c r="G1422" s="18" t="n"/>
      <c r="H1422" s="19">
        <f>IF($E1422="","",IFERROR(INDEX(Produtos!$C$6:$C$305,MATCH($E1422,Produtos!$A$6:$A$305,0)),0))</f>
        <v/>
      </c>
      <c r="I1422" s="17" t="n"/>
      <c r="J1422" s="17">
        <f>IF(OR($E1422="",D1422=""),"",IF(D1422=$C$4,"5917","6917"))</f>
        <v/>
      </c>
      <c r="K1422" s="18" t="n"/>
      <c r="L1422" s="18" t="n"/>
      <c r="M1422" s="16" t="n"/>
      <c r="N1422" s="18">
        <f>IF(OR($E1422="",G1422=""),"",G1422-N(K1422)-N(L1422))</f>
        <v/>
      </c>
      <c r="O1422" s="19">
        <f>IF(N1422="","",N1422*H1422)</f>
        <v/>
      </c>
      <c r="P1422" s="19">
        <f>IF($E1422="","",N(K1422)*H1422)</f>
        <v/>
      </c>
      <c r="Q1422" s="17" t="n"/>
      <c r="R1422" s="17">
        <f>IF(N1422="","",IF(N1422&lt;0,"CONFERIR",IF(N1422=0,"ACERTADO",IF(M1422="","EM CONSIGNAÇÃO",IF(TODAY()&gt;M1422,"ACERTO VENCIDO","EM CONSIGNAÇÃO")))))</f>
        <v/>
      </c>
      <c r="S1422" s="17" t="n"/>
    </row>
    <row r="1423">
      <c r="A1423" s="16" t="n"/>
      <c r="B1423" s="17" t="n"/>
      <c r="C1423" s="17" t="n"/>
      <c r="D1423" s="17" t="n"/>
      <c r="E1423" s="17" t="n"/>
      <c r="F1423" s="17">
        <f>IF($E1423="","",IFERROR(INDEX(Produtos!$B$6:$B$305,MATCH($E1423,Produtos!$A$6:$A$305,0)),"Código não cadastrado"))</f>
        <v/>
      </c>
      <c r="G1423" s="18" t="n"/>
      <c r="H1423" s="19">
        <f>IF($E1423="","",IFERROR(INDEX(Produtos!$C$6:$C$305,MATCH($E1423,Produtos!$A$6:$A$305,0)),0))</f>
        <v/>
      </c>
      <c r="I1423" s="17" t="n"/>
      <c r="J1423" s="17">
        <f>IF(OR($E1423="",D1423=""),"",IF(D1423=$C$4,"5917","6917"))</f>
        <v/>
      </c>
      <c r="K1423" s="18" t="n"/>
      <c r="L1423" s="18" t="n"/>
      <c r="M1423" s="16" t="n"/>
      <c r="N1423" s="18">
        <f>IF(OR($E1423="",G1423=""),"",G1423-N(K1423)-N(L1423))</f>
        <v/>
      </c>
      <c r="O1423" s="19">
        <f>IF(N1423="","",N1423*H1423)</f>
        <v/>
      </c>
      <c r="P1423" s="19">
        <f>IF($E1423="","",N(K1423)*H1423)</f>
        <v/>
      </c>
      <c r="Q1423" s="17" t="n"/>
      <c r="R1423" s="17">
        <f>IF(N1423="","",IF(N1423&lt;0,"CONFERIR",IF(N1423=0,"ACERTADO",IF(M1423="","EM CONSIGNAÇÃO",IF(TODAY()&gt;M1423,"ACERTO VENCIDO","EM CONSIGNAÇÃO")))))</f>
        <v/>
      </c>
      <c r="S1423" s="17" t="n"/>
    </row>
    <row r="1424">
      <c r="A1424" s="16" t="n"/>
      <c r="B1424" s="17" t="n"/>
      <c r="C1424" s="17" t="n"/>
      <c r="D1424" s="17" t="n"/>
      <c r="E1424" s="17" t="n"/>
      <c r="F1424" s="17">
        <f>IF($E1424="","",IFERROR(INDEX(Produtos!$B$6:$B$305,MATCH($E1424,Produtos!$A$6:$A$305,0)),"Código não cadastrado"))</f>
        <v/>
      </c>
      <c r="G1424" s="18" t="n"/>
      <c r="H1424" s="19">
        <f>IF($E1424="","",IFERROR(INDEX(Produtos!$C$6:$C$305,MATCH($E1424,Produtos!$A$6:$A$305,0)),0))</f>
        <v/>
      </c>
      <c r="I1424" s="17" t="n"/>
      <c r="J1424" s="17">
        <f>IF(OR($E1424="",D1424=""),"",IF(D1424=$C$4,"5917","6917"))</f>
        <v/>
      </c>
      <c r="K1424" s="18" t="n"/>
      <c r="L1424" s="18" t="n"/>
      <c r="M1424" s="16" t="n"/>
      <c r="N1424" s="18">
        <f>IF(OR($E1424="",G1424=""),"",G1424-N(K1424)-N(L1424))</f>
        <v/>
      </c>
      <c r="O1424" s="19">
        <f>IF(N1424="","",N1424*H1424)</f>
        <v/>
      </c>
      <c r="P1424" s="19">
        <f>IF($E1424="","",N(K1424)*H1424)</f>
        <v/>
      </c>
      <c r="Q1424" s="17" t="n"/>
      <c r="R1424" s="17">
        <f>IF(N1424="","",IF(N1424&lt;0,"CONFERIR",IF(N1424=0,"ACERTADO",IF(M1424="","EM CONSIGNAÇÃO",IF(TODAY()&gt;M1424,"ACERTO VENCIDO","EM CONSIGNAÇÃO")))))</f>
        <v/>
      </c>
      <c r="S1424" s="17" t="n"/>
    </row>
    <row r="1425">
      <c r="A1425" s="16" t="n"/>
      <c r="B1425" s="17" t="n"/>
      <c r="C1425" s="17" t="n"/>
      <c r="D1425" s="17" t="n"/>
      <c r="E1425" s="17" t="n"/>
      <c r="F1425" s="17">
        <f>IF($E1425="","",IFERROR(INDEX(Produtos!$B$6:$B$305,MATCH($E1425,Produtos!$A$6:$A$305,0)),"Código não cadastrado"))</f>
        <v/>
      </c>
      <c r="G1425" s="18" t="n"/>
      <c r="H1425" s="19">
        <f>IF($E1425="","",IFERROR(INDEX(Produtos!$C$6:$C$305,MATCH($E1425,Produtos!$A$6:$A$305,0)),0))</f>
        <v/>
      </c>
      <c r="I1425" s="17" t="n"/>
      <c r="J1425" s="17">
        <f>IF(OR($E1425="",D1425=""),"",IF(D1425=$C$4,"5917","6917"))</f>
        <v/>
      </c>
      <c r="K1425" s="18" t="n"/>
      <c r="L1425" s="18" t="n"/>
      <c r="M1425" s="16" t="n"/>
      <c r="N1425" s="18">
        <f>IF(OR($E1425="",G1425=""),"",G1425-N(K1425)-N(L1425))</f>
        <v/>
      </c>
      <c r="O1425" s="19">
        <f>IF(N1425="","",N1425*H1425)</f>
        <v/>
      </c>
      <c r="P1425" s="19">
        <f>IF($E1425="","",N(K1425)*H1425)</f>
        <v/>
      </c>
      <c r="Q1425" s="17" t="n"/>
      <c r="R1425" s="17">
        <f>IF(N1425="","",IF(N1425&lt;0,"CONFERIR",IF(N1425=0,"ACERTADO",IF(M1425="","EM CONSIGNAÇÃO",IF(TODAY()&gt;M1425,"ACERTO VENCIDO","EM CONSIGNAÇÃO")))))</f>
        <v/>
      </c>
      <c r="S1425" s="17" t="n"/>
    </row>
    <row r="1426">
      <c r="A1426" s="16" t="n"/>
      <c r="B1426" s="17" t="n"/>
      <c r="C1426" s="17" t="n"/>
      <c r="D1426" s="17" t="n"/>
      <c r="E1426" s="17" t="n"/>
      <c r="F1426" s="17">
        <f>IF($E1426="","",IFERROR(INDEX(Produtos!$B$6:$B$305,MATCH($E1426,Produtos!$A$6:$A$305,0)),"Código não cadastrado"))</f>
        <v/>
      </c>
      <c r="G1426" s="18" t="n"/>
      <c r="H1426" s="19">
        <f>IF($E1426="","",IFERROR(INDEX(Produtos!$C$6:$C$305,MATCH($E1426,Produtos!$A$6:$A$305,0)),0))</f>
        <v/>
      </c>
      <c r="I1426" s="17" t="n"/>
      <c r="J1426" s="17">
        <f>IF(OR($E1426="",D1426=""),"",IF(D1426=$C$4,"5917","6917"))</f>
        <v/>
      </c>
      <c r="K1426" s="18" t="n"/>
      <c r="L1426" s="18" t="n"/>
      <c r="M1426" s="16" t="n"/>
      <c r="N1426" s="18">
        <f>IF(OR($E1426="",G1426=""),"",G1426-N(K1426)-N(L1426))</f>
        <v/>
      </c>
      <c r="O1426" s="19">
        <f>IF(N1426="","",N1426*H1426)</f>
        <v/>
      </c>
      <c r="P1426" s="19">
        <f>IF($E1426="","",N(K1426)*H1426)</f>
        <v/>
      </c>
      <c r="Q1426" s="17" t="n"/>
      <c r="R1426" s="17">
        <f>IF(N1426="","",IF(N1426&lt;0,"CONFERIR",IF(N1426=0,"ACERTADO",IF(M1426="","EM CONSIGNAÇÃO",IF(TODAY()&gt;M1426,"ACERTO VENCIDO","EM CONSIGNAÇÃO")))))</f>
        <v/>
      </c>
      <c r="S1426" s="17" t="n"/>
    </row>
    <row r="1427">
      <c r="A1427" s="16" t="n"/>
      <c r="B1427" s="17" t="n"/>
      <c r="C1427" s="17" t="n"/>
      <c r="D1427" s="17" t="n"/>
      <c r="E1427" s="17" t="n"/>
      <c r="F1427" s="17">
        <f>IF($E1427="","",IFERROR(INDEX(Produtos!$B$6:$B$305,MATCH($E1427,Produtos!$A$6:$A$305,0)),"Código não cadastrado"))</f>
        <v/>
      </c>
      <c r="G1427" s="18" t="n"/>
      <c r="H1427" s="19">
        <f>IF($E1427="","",IFERROR(INDEX(Produtos!$C$6:$C$305,MATCH($E1427,Produtos!$A$6:$A$305,0)),0))</f>
        <v/>
      </c>
      <c r="I1427" s="17" t="n"/>
      <c r="J1427" s="17">
        <f>IF(OR($E1427="",D1427=""),"",IF(D1427=$C$4,"5917","6917"))</f>
        <v/>
      </c>
      <c r="K1427" s="18" t="n"/>
      <c r="L1427" s="18" t="n"/>
      <c r="M1427" s="16" t="n"/>
      <c r="N1427" s="18">
        <f>IF(OR($E1427="",G1427=""),"",G1427-N(K1427)-N(L1427))</f>
        <v/>
      </c>
      <c r="O1427" s="19">
        <f>IF(N1427="","",N1427*H1427)</f>
        <v/>
      </c>
      <c r="P1427" s="19">
        <f>IF($E1427="","",N(K1427)*H1427)</f>
        <v/>
      </c>
      <c r="Q1427" s="17" t="n"/>
      <c r="R1427" s="17">
        <f>IF(N1427="","",IF(N1427&lt;0,"CONFERIR",IF(N1427=0,"ACERTADO",IF(M1427="","EM CONSIGNAÇÃO",IF(TODAY()&gt;M1427,"ACERTO VENCIDO","EM CONSIGNAÇÃO")))))</f>
        <v/>
      </c>
      <c r="S1427" s="17" t="n"/>
    </row>
    <row r="1428">
      <c r="A1428" s="16" t="n"/>
      <c r="B1428" s="17" t="n"/>
      <c r="C1428" s="17" t="n"/>
      <c r="D1428" s="17" t="n"/>
      <c r="E1428" s="17" t="n"/>
      <c r="F1428" s="17">
        <f>IF($E1428="","",IFERROR(INDEX(Produtos!$B$6:$B$305,MATCH($E1428,Produtos!$A$6:$A$305,0)),"Código não cadastrado"))</f>
        <v/>
      </c>
      <c r="G1428" s="18" t="n"/>
      <c r="H1428" s="19">
        <f>IF($E1428="","",IFERROR(INDEX(Produtos!$C$6:$C$305,MATCH($E1428,Produtos!$A$6:$A$305,0)),0))</f>
        <v/>
      </c>
      <c r="I1428" s="17" t="n"/>
      <c r="J1428" s="17">
        <f>IF(OR($E1428="",D1428=""),"",IF(D1428=$C$4,"5917","6917"))</f>
        <v/>
      </c>
      <c r="K1428" s="18" t="n"/>
      <c r="L1428" s="18" t="n"/>
      <c r="M1428" s="16" t="n"/>
      <c r="N1428" s="18">
        <f>IF(OR($E1428="",G1428=""),"",G1428-N(K1428)-N(L1428))</f>
        <v/>
      </c>
      <c r="O1428" s="19">
        <f>IF(N1428="","",N1428*H1428)</f>
        <v/>
      </c>
      <c r="P1428" s="19">
        <f>IF($E1428="","",N(K1428)*H1428)</f>
        <v/>
      </c>
      <c r="Q1428" s="17" t="n"/>
      <c r="R1428" s="17">
        <f>IF(N1428="","",IF(N1428&lt;0,"CONFERIR",IF(N1428=0,"ACERTADO",IF(M1428="","EM CONSIGNAÇÃO",IF(TODAY()&gt;M1428,"ACERTO VENCIDO","EM CONSIGNAÇÃO")))))</f>
        <v/>
      </c>
      <c r="S1428" s="17" t="n"/>
    </row>
    <row r="1429">
      <c r="A1429" s="16" t="n"/>
      <c r="B1429" s="17" t="n"/>
      <c r="C1429" s="17" t="n"/>
      <c r="D1429" s="17" t="n"/>
      <c r="E1429" s="17" t="n"/>
      <c r="F1429" s="17">
        <f>IF($E1429="","",IFERROR(INDEX(Produtos!$B$6:$B$305,MATCH($E1429,Produtos!$A$6:$A$305,0)),"Código não cadastrado"))</f>
        <v/>
      </c>
      <c r="G1429" s="18" t="n"/>
      <c r="H1429" s="19">
        <f>IF($E1429="","",IFERROR(INDEX(Produtos!$C$6:$C$305,MATCH($E1429,Produtos!$A$6:$A$305,0)),0))</f>
        <v/>
      </c>
      <c r="I1429" s="17" t="n"/>
      <c r="J1429" s="17">
        <f>IF(OR($E1429="",D1429=""),"",IF(D1429=$C$4,"5917","6917"))</f>
        <v/>
      </c>
      <c r="K1429" s="18" t="n"/>
      <c r="L1429" s="18" t="n"/>
      <c r="M1429" s="16" t="n"/>
      <c r="N1429" s="18">
        <f>IF(OR($E1429="",G1429=""),"",G1429-N(K1429)-N(L1429))</f>
        <v/>
      </c>
      <c r="O1429" s="19">
        <f>IF(N1429="","",N1429*H1429)</f>
        <v/>
      </c>
      <c r="P1429" s="19">
        <f>IF($E1429="","",N(K1429)*H1429)</f>
        <v/>
      </c>
      <c r="Q1429" s="17" t="n"/>
      <c r="R1429" s="17">
        <f>IF(N1429="","",IF(N1429&lt;0,"CONFERIR",IF(N1429=0,"ACERTADO",IF(M1429="","EM CONSIGNAÇÃO",IF(TODAY()&gt;M1429,"ACERTO VENCIDO","EM CONSIGNAÇÃO")))))</f>
        <v/>
      </c>
      <c r="S1429" s="17" t="n"/>
    </row>
    <row r="1430">
      <c r="A1430" s="16" t="n"/>
      <c r="B1430" s="17" t="n"/>
      <c r="C1430" s="17" t="n"/>
      <c r="D1430" s="17" t="n"/>
      <c r="E1430" s="17" t="n"/>
      <c r="F1430" s="17">
        <f>IF($E1430="","",IFERROR(INDEX(Produtos!$B$6:$B$305,MATCH($E1430,Produtos!$A$6:$A$305,0)),"Código não cadastrado"))</f>
        <v/>
      </c>
      <c r="G1430" s="18" t="n"/>
      <c r="H1430" s="19">
        <f>IF($E1430="","",IFERROR(INDEX(Produtos!$C$6:$C$305,MATCH($E1430,Produtos!$A$6:$A$305,0)),0))</f>
        <v/>
      </c>
      <c r="I1430" s="17" t="n"/>
      <c r="J1430" s="17">
        <f>IF(OR($E1430="",D1430=""),"",IF(D1430=$C$4,"5917","6917"))</f>
        <v/>
      </c>
      <c r="K1430" s="18" t="n"/>
      <c r="L1430" s="18" t="n"/>
      <c r="M1430" s="16" t="n"/>
      <c r="N1430" s="18">
        <f>IF(OR($E1430="",G1430=""),"",G1430-N(K1430)-N(L1430))</f>
        <v/>
      </c>
      <c r="O1430" s="19">
        <f>IF(N1430="","",N1430*H1430)</f>
        <v/>
      </c>
      <c r="P1430" s="19">
        <f>IF($E1430="","",N(K1430)*H1430)</f>
        <v/>
      </c>
      <c r="Q1430" s="17" t="n"/>
      <c r="R1430" s="17">
        <f>IF(N1430="","",IF(N1430&lt;0,"CONFERIR",IF(N1430=0,"ACERTADO",IF(M1430="","EM CONSIGNAÇÃO",IF(TODAY()&gt;M1430,"ACERTO VENCIDO","EM CONSIGNAÇÃO")))))</f>
        <v/>
      </c>
      <c r="S1430" s="17" t="n"/>
    </row>
    <row r="1431">
      <c r="A1431" s="16" t="n"/>
      <c r="B1431" s="17" t="n"/>
      <c r="C1431" s="17" t="n"/>
      <c r="D1431" s="17" t="n"/>
      <c r="E1431" s="17" t="n"/>
      <c r="F1431" s="17">
        <f>IF($E1431="","",IFERROR(INDEX(Produtos!$B$6:$B$305,MATCH($E1431,Produtos!$A$6:$A$305,0)),"Código não cadastrado"))</f>
        <v/>
      </c>
      <c r="G1431" s="18" t="n"/>
      <c r="H1431" s="19">
        <f>IF($E1431="","",IFERROR(INDEX(Produtos!$C$6:$C$305,MATCH($E1431,Produtos!$A$6:$A$305,0)),0))</f>
        <v/>
      </c>
      <c r="I1431" s="17" t="n"/>
      <c r="J1431" s="17">
        <f>IF(OR($E1431="",D1431=""),"",IF(D1431=$C$4,"5917","6917"))</f>
        <v/>
      </c>
      <c r="K1431" s="18" t="n"/>
      <c r="L1431" s="18" t="n"/>
      <c r="M1431" s="16" t="n"/>
      <c r="N1431" s="18">
        <f>IF(OR($E1431="",G1431=""),"",G1431-N(K1431)-N(L1431))</f>
        <v/>
      </c>
      <c r="O1431" s="19">
        <f>IF(N1431="","",N1431*H1431)</f>
        <v/>
      </c>
      <c r="P1431" s="19">
        <f>IF($E1431="","",N(K1431)*H1431)</f>
        <v/>
      </c>
      <c r="Q1431" s="17" t="n"/>
      <c r="R1431" s="17">
        <f>IF(N1431="","",IF(N1431&lt;0,"CONFERIR",IF(N1431=0,"ACERTADO",IF(M1431="","EM CONSIGNAÇÃO",IF(TODAY()&gt;M1431,"ACERTO VENCIDO","EM CONSIGNAÇÃO")))))</f>
        <v/>
      </c>
      <c r="S1431" s="17" t="n"/>
    </row>
    <row r="1432">
      <c r="A1432" s="16" t="n"/>
      <c r="B1432" s="17" t="n"/>
      <c r="C1432" s="17" t="n"/>
      <c r="D1432" s="17" t="n"/>
      <c r="E1432" s="17" t="n"/>
      <c r="F1432" s="17">
        <f>IF($E1432="","",IFERROR(INDEX(Produtos!$B$6:$B$305,MATCH($E1432,Produtos!$A$6:$A$305,0)),"Código não cadastrado"))</f>
        <v/>
      </c>
      <c r="G1432" s="18" t="n"/>
      <c r="H1432" s="19">
        <f>IF($E1432="","",IFERROR(INDEX(Produtos!$C$6:$C$305,MATCH($E1432,Produtos!$A$6:$A$305,0)),0))</f>
        <v/>
      </c>
      <c r="I1432" s="17" t="n"/>
      <c r="J1432" s="17">
        <f>IF(OR($E1432="",D1432=""),"",IF(D1432=$C$4,"5917","6917"))</f>
        <v/>
      </c>
      <c r="K1432" s="18" t="n"/>
      <c r="L1432" s="18" t="n"/>
      <c r="M1432" s="16" t="n"/>
      <c r="N1432" s="18">
        <f>IF(OR($E1432="",G1432=""),"",G1432-N(K1432)-N(L1432))</f>
        <v/>
      </c>
      <c r="O1432" s="19">
        <f>IF(N1432="","",N1432*H1432)</f>
        <v/>
      </c>
      <c r="P1432" s="19">
        <f>IF($E1432="","",N(K1432)*H1432)</f>
        <v/>
      </c>
      <c r="Q1432" s="17" t="n"/>
      <c r="R1432" s="17">
        <f>IF(N1432="","",IF(N1432&lt;0,"CONFERIR",IF(N1432=0,"ACERTADO",IF(M1432="","EM CONSIGNAÇÃO",IF(TODAY()&gt;M1432,"ACERTO VENCIDO","EM CONSIGNAÇÃO")))))</f>
        <v/>
      </c>
      <c r="S1432" s="17" t="n"/>
    </row>
    <row r="1433">
      <c r="A1433" s="16" t="n"/>
      <c r="B1433" s="17" t="n"/>
      <c r="C1433" s="17" t="n"/>
      <c r="D1433" s="17" t="n"/>
      <c r="E1433" s="17" t="n"/>
      <c r="F1433" s="17">
        <f>IF($E1433="","",IFERROR(INDEX(Produtos!$B$6:$B$305,MATCH($E1433,Produtos!$A$6:$A$305,0)),"Código não cadastrado"))</f>
        <v/>
      </c>
      <c r="G1433" s="18" t="n"/>
      <c r="H1433" s="19">
        <f>IF($E1433="","",IFERROR(INDEX(Produtos!$C$6:$C$305,MATCH($E1433,Produtos!$A$6:$A$305,0)),0))</f>
        <v/>
      </c>
      <c r="I1433" s="17" t="n"/>
      <c r="J1433" s="17">
        <f>IF(OR($E1433="",D1433=""),"",IF(D1433=$C$4,"5917","6917"))</f>
        <v/>
      </c>
      <c r="K1433" s="18" t="n"/>
      <c r="L1433" s="18" t="n"/>
      <c r="M1433" s="16" t="n"/>
      <c r="N1433" s="18">
        <f>IF(OR($E1433="",G1433=""),"",G1433-N(K1433)-N(L1433))</f>
        <v/>
      </c>
      <c r="O1433" s="19">
        <f>IF(N1433="","",N1433*H1433)</f>
        <v/>
      </c>
      <c r="P1433" s="19">
        <f>IF($E1433="","",N(K1433)*H1433)</f>
        <v/>
      </c>
      <c r="Q1433" s="17" t="n"/>
      <c r="R1433" s="17">
        <f>IF(N1433="","",IF(N1433&lt;0,"CONFERIR",IF(N1433=0,"ACERTADO",IF(M1433="","EM CONSIGNAÇÃO",IF(TODAY()&gt;M1433,"ACERTO VENCIDO","EM CONSIGNAÇÃO")))))</f>
        <v/>
      </c>
      <c r="S1433" s="17" t="n"/>
    </row>
    <row r="1434">
      <c r="A1434" s="16" t="n"/>
      <c r="B1434" s="17" t="n"/>
      <c r="C1434" s="17" t="n"/>
      <c r="D1434" s="17" t="n"/>
      <c r="E1434" s="17" t="n"/>
      <c r="F1434" s="17">
        <f>IF($E1434="","",IFERROR(INDEX(Produtos!$B$6:$B$305,MATCH($E1434,Produtos!$A$6:$A$305,0)),"Código não cadastrado"))</f>
        <v/>
      </c>
      <c r="G1434" s="18" t="n"/>
      <c r="H1434" s="19">
        <f>IF($E1434="","",IFERROR(INDEX(Produtos!$C$6:$C$305,MATCH($E1434,Produtos!$A$6:$A$305,0)),0))</f>
        <v/>
      </c>
      <c r="I1434" s="17" t="n"/>
      <c r="J1434" s="17">
        <f>IF(OR($E1434="",D1434=""),"",IF(D1434=$C$4,"5917","6917"))</f>
        <v/>
      </c>
      <c r="K1434" s="18" t="n"/>
      <c r="L1434" s="18" t="n"/>
      <c r="M1434" s="16" t="n"/>
      <c r="N1434" s="18">
        <f>IF(OR($E1434="",G1434=""),"",G1434-N(K1434)-N(L1434))</f>
        <v/>
      </c>
      <c r="O1434" s="19">
        <f>IF(N1434="","",N1434*H1434)</f>
        <v/>
      </c>
      <c r="P1434" s="19">
        <f>IF($E1434="","",N(K1434)*H1434)</f>
        <v/>
      </c>
      <c r="Q1434" s="17" t="n"/>
      <c r="R1434" s="17">
        <f>IF(N1434="","",IF(N1434&lt;0,"CONFERIR",IF(N1434=0,"ACERTADO",IF(M1434="","EM CONSIGNAÇÃO",IF(TODAY()&gt;M1434,"ACERTO VENCIDO","EM CONSIGNAÇÃO")))))</f>
        <v/>
      </c>
      <c r="S1434" s="17" t="n"/>
    </row>
    <row r="1435">
      <c r="A1435" s="16" t="n"/>
      <c r="B1435" s="17" t="n"/>
      <c r="C1435" s="17" t="n"/>
      <c r="D1435" s="17" t="n"/>
      <c r="E1435" s="17" t="n"/>
      <c r="F1435" s="17">
        <f>IF($E1435="","",IFERROR(INDEX(Produtos!$B$6:$B$305,MATCH($E1435,Produtos!$A$6:$A$305,0)),"Código não cadastrado"))</f>
        <v/>
      </c>
      <c r="G1435" s="18" t="n"/>
      <c r="H1435" s="19">
        <f>IF($E1435="","",IFERROR(INDEX(Produtos!$C$6:$C$305,MATCH($E1435,Produtos!$A$6:$A$305,0)),0))</f>
        <v/>
      </c>
      <c r="I1435" s="17" t="n"/>
      <c r="J1435" s="17">
        <f>IF(OR($E1435="",D1435=""),"",IF(D1435=$C$4,"5917","6917"))</f>
        <v/>
      </c>
      <c r="K1435" s="18" t="n"/>
      <c r="L1435" s="18" t="n"/>
      <c r="M1435" s="16" t="n"/>
      <c r="N1435" s="18">
        <f>IF(OR($E1435="",G1435=""),"",G1435-N(K1435)-N(L1435))</f>
        <v/>
      </c>
      <c r="O1435" s="19">
        <f>IF(N1435="","",N1435*H1435)</f>
        <v/>
      </c>
      <c r="P1435" s="19">
        <f>IF($E1435="","",N(K1435)*H1435)</f>
        <v/>
      </c>
      <c r="Q1435" s="17" t="n"/>
      <c r="R1435" s="17">
        <f>IF(N1435="","",IF(N1435&lt;0,"CONFERIR",IF(N1435=0,"ACERTADO",IF(M1435="","EM CONSIGNAÇÃO",IF(TODAY()&gt;M1435,"ACERTO VENCIDO","EM CONSIGNAÇÃO")))))</f>
        <v/>
      </c>
      <c r="S1435" s="17" t="n"/>
    </row>
    <row r="1436">
      <c r="A1436" s="16" t="n"/>
      <c r="B1436" s="17" t="n"/>
      <c r="C1436" s="17" t="n"/>
      <c r="D1436" s="17" t="n"/>
      <c r="E1436" s="17" t="n"/>
      <c r="F1436" s="17">
        <f>IF($E1436="","",IFERROR(INDEX(Produtos!$B$6:$B$305,MATCH($E1436,Produtos!$A$6:$A$305,0)),"Código não cadastrado"))</f>
        <v/>
      </c>
      <c r="G1436" s="18" t="n"/>
      <c r="H1436" s="19">
        <f>IF($E1436="","",IFERROR(INDEX(Produtos!$C$6:$C$305,MATCH($E1436,Produtos!$A$6:$A$305,0)),0))</f>
        <v/>
      </c>
      <c r="I1436" s="17" t="n"/>
      <c r="J1436" s="17">
        <f>IF(OR($E1436="",D1436=""),"",IF(D1436=$C$4,"5917","6917"))</f>
        <v/>
      </c>
      <c r="K1436" s="18" t="n"/>
      <c r="L1436" s="18" t="n"/>
      <c r="M1436" s="16" t="n"/>
      <c r="N1436" s="18">
        <f>IF(OR($E1436="",G1436=""),"",G1436-N(K1436)-N(L1436))</f>
        <v/>
      </c>
      <c r="O1436" s="19">
        <f>IF(N1436="","",N1436*H1436)</f>
        <v/>
      </c>
      <c r="P1436" s="19">
        <f>IF($E1436="","",N(K1436)*H1436)</f>
        <v/>
      </c>
      <c r="Q1436" s="17" t="n"/>
      <c r="R1436" s="17">
        <f>IF(N1436="","",IF(N1436&lt;0,"CONFERIR",IF(N1436=0,"ACERTADO",IF(M1436="","EM CONSIGNAÇÃO",IF(TODAY()&gt;M1436,"ACERTO VENCIDO","EM CONSIGNAÇÃO")))))</f>
        <v/>
      </c>
      <c r="S1436" s="17" t="n"/>
    </row>
    <row r="1437">
      <c r="A1437" s="16" t="n"/>
      <c r="B1437" s="17" t="n"/>
      <c r="C1437" s="17" t="n"/>
      <c r="D1437" s="17" t="n"/>
      <c r="E1437" s="17" t="n"/>
      <c r="F1437" s="17">
        <f>IF($E1437="","",IFERROR(INDEX(Produtos!$B$6:$B$305,MATCH($E1437,Produtos!$A$6:$A$305,0)),"Código não cadastrado"))</f>
        <v/>
      </c>
      <c r="G1437" s="18" t="n"/>
      <c r="H1437" s="19">
        <f>IF($E1437="","",IFERROR(INDEX(Produtos!$C$6:$C$305,MATCH($E1437,Produtos!$A$6:$A$305,0)),0))</f>
        <v/>
      </c>
      <c r="I1437" s="17" t="n"/>
      <c r="J1437" s="17">
        <f>IF(OR($E1437="",D1437=""),"",IF(D1437=$C$4,"5917","6917"))</f>
        <v/>
      </c>
      <c r="K1437" s="18" t="n"/>
      <c r="L1437" s="18" t="n"/>
      <c r="M1437" s="16" t="n"/>
      <c r="N1437" s="18">
        <f>IF(OR($E1437="",G1437=""),"",G1437-N(K1437)-N(L1437))</f>
        <v/>
      </c>
      <c r="O1437" s="19">
        <f>IF(N1437="","",N1437*H1437)</f>
        <v/>
      </c>
      <c r="P1437" s="19">
        <f>IF($E1437="","",N(K1437)*H1437)</f>
        <v/>
      </c>
      <c r="Q1437" s="17" t="n"/>
      <c r="R1437" s="17">
        <f>IF(N1437="","",IF(N1437&lt;0,"CONFERIR",IF(N1437=0,"ACERTADO",IF(M1437="","EM CONSIGNAÇÃO",IF(TODAY()&gt;M1437,"ACERTO VENCIDO","EM CONSIGNAÇÃO")))))</f>
        <v/>
      </c>
      <c r="S1437" s="17" t="n"/>
    </row>
    <row r="1438">
      <c r="A1438" s="16" t="n"/>
      <c r="B1438" s="17" t="n"/>
      <c r="C1438" s="17" t="n"/>
      <c r="D1438" s="17" t="n"/>
      <c r="E1438" s="17" t="n"/>
      <c r="F1438" s="17">
        <f>IF($E1438="","",IFERROR(INDEX(Produtos!$B$6:$B$305,MATCH($E1438,Produtos!$A$6:$A$305,0)),"Código não cadastrado"))</f>
        <v/>
      </c>
      <c r="G1438" s="18" t="n"/>
      <c r="H1438" s="19">
        <f>IF($E1438="","",IFERROR(INDEX(Produtos!$C$6:$C$305,MATCH($E1438,Produtos!$A$6:$A$305,0)),0))</f>
        <v/>
      </c>
      <c r="I1438" s="17" t="n"/>
      <c r="J1438" s="17">
        <f>IF(OR($E1438="",D1438=""),"",IF(D1438=$C$4,"5917","6917"))</f>
        <v/>
      </c>
      <c r="K1438" s="18" t="n"/>
      <c r="L1438" s="18" t="n"/>
      <c r="M1438" s="16" t="n"/>
      <c r="N1438" s="18">
        <f>IF(OR($E1438="",G1438=""),"",G1438-N(K1438)-N(L1438))</f>
        <v/>
      </c>
      <c r="O1438" s="19">
        <f>IF(N1438="","",N1438*H1438)</f>
        <v/>
      </c>
      <c r="P1438" s="19">
        <f>IF($E1438="","",N(K1438)*H1438)</f>
        <v/>
      </c>
      <c r="Q1438" s="17" t="n"/>
      <c r="R1438" s="17">
        <f>IF(N1438="","",IF(N1438&lt;0,"CONFERIR",IF(N1438=0,"ACERTADO",IF(M1438="","EM CONSIGNAÇÃO",IF(TODAY()&gt;M1438,"ACERTO VENCIDO","EM CONSIGNAÇÃO")))))</f>
        <v/>
      </c>
      <c r="S1438" s="17" t="n"/>
    </row>
    <row r="1439">
      <c r="A1439" s="16" t="n"/>
      <c r="B1439" s="17" t="n"/>
      <c r="C1439" s="17" t="n"/>
      <c r="D1439" s="17" t="n"/>
      <c r="E1439" s="17" t="n"/>
      <c r="F1439" s="17">
        <f>IF($E1439="","",IFERROR(INDEX(Produtos!$B$6:$B$305,MATCH($E1439,Produtos!$A$6:$A$305,0)),"Código não cadastrado"))</f>
        <v/>
      </c>
      <c r="G1439" s="18" t="n"/>
      <c r="H1439" s="19">
        <f>IF($E1439="","",IFERROR(INDEX(Produtos!$C$6:$C$305,MATCH($E1439,Produtos!$A$6:$A$305,0)),0))</f>
        <v/>
      </c>
      <c r="I1439" s="17" t="n"/>
      <c r="J1439" s="17">
        <f>IF(OR($E1439="",D1439=""),"",IF(D1439=$C$4,"5917","6917"))</f>
        <v/>
      </c>
      <c r="K1439" s="18" t="n"/>
      <c r="L1439" s="18" t="n"/>
      <c r="M1439" s="16" t="n"/>
      <c r="N1439" s="18">
        <f>IF(OR($E1439="",G1439=""),"",G1439-N(K1439)-N(L1439))</f>
        <v/>
      </c>
      <c r="O1439" s="19">
        <f>IF(N1439="","",N1439*H1439)</f>
        <v/>
      </c>
      <c r="P1439" s="19">
        <f>IF($E1439="","",N(K1439)*H1439)</f>
        <v/>
      </c>
      <c r="Q1439" s="17" t="n"/>
      <c r="R1439" s="17">
        <f>IF(N1439="","",IF(N1439&lt;0,"CONFERIR",IF(N1439=0,"ACERTADO",IF(M1439="","EM CONSIGNAÇÃO",IF(TODAY()&gt;M1439,"ACERTO VENCIDO","EM CONSIGNAÇÃO")))))</f>
        <v/>
      </c>
      <c r="S1439" s="17" t="n"/>
    </row>
    <row r="1440">
      <c r="A1440" s="16" t="n"/>
      <c r="B1440" s="17" t="n"/>
      <c r="C1440" s="17" t="n"/>
      <c r="D1440" s="17" t="n"/>
      <c r="E1440" s="17" t="n"/>
      <c r="F1440" s="17">
        <f>IF($E1440="","",IFERROR(INDEX(Produtos!$B$6:$B$305,MATCH($E1440,Produtos!$A$6:$A$305,0)),"Código não cadastrado"))</f>
        <v/>
      </c>
      <c r="G1440" s="18" t="n"/>
      <c r="H1440" s="19">
        <f>IF($E1440="","",IFERROR(INDEX(Produtos!$C$6:$C$305,MATCH($E1440,Produtos!$A$6:$A$305,0)),0))</f>
        <v/>
      </c>
      <c r="I1440" s="17" t="n"/>
      <c r="J1440" s="17">
        <f>IF(OR($E1440="",D1440=""),"",IF(D1440=$C$4,"5917","6917"))</f>
        <v/>
      </c>
      <c r="K1440" s="18" t="n"/>
      <c r="L1440" s="18" t="n"/>
      <c r="M1440" s="16" t="n"/>
      <c r="N1440" s="18">
        <f>IF(OR($E1440="",G1440=""),"",G1440-N(K1440)-N(L1440))</f>
        <v/>
      </c>
      <c r="O1440" s="19">
        <f>IF(N1440="","",N1440*H1440)</f>
        <v/>
      </c>
      <c r="P1440" s="19">
        <f>IF($E1440="","",N(K1440)*H1440)</f>
        <v/>
      </c>
      <c r="Q1440" s="17" t="n"/>
      <c r="R1440" s="17">
        <f>IF(N1440="","",IF(N1440&lt;0,"CONFERIR",IF(N1440=0,"ACERTADO",IF(M1440="","EM CONSIGNAÇÃO",IF(TODAY()&gt;M1440,"ACERTO VENCIDO","EM CONSIGNAÇÃO")))))</f>
        <v/>
      </c>
      <c r="S1440" s="17" t="n"/>
    </row>
    <row r="1441">
      <c r="A1441" s="16" t="n"/>
      <c r="B1441" s="17" t="n"/>
      <c r="C1441" s="17" t="n"/>
      <c r="D1441" s="17" t="n"/>
      <c r="E1441" s="17" t="n"/>
      <c r="F1441" s="17">
        <f>IF($E1441="","",IFERROR(INDEX(Produtos!$B$6:$B$305,MATCH($E1441,Produtos!$A$6:$A$305,0)),"Código não cadastrado"))</f>
        <v/>
      </c>
      <c r="G1441" s="18" t="n"/>
      <c r="H1441" s="19">
        <f>IF($E1441="","",IFERROR(INDEX(Produtos!$C$6:$C$305,MATCH($E1441,Produtos!$A$6:$A$305,0)),0))</f>
        <v/>
      </c>
      <c r="I1441" s="17" t="n"/>
      <c r="J1441" s="17">
        <f>IF(OR($E1441="",D1441=""),"",IF(D1441=$C$4,"5917","6917"))</f>
        <v/>
      </c>
      <c r="K1441" s="18" t="n"/>
      <c r="L1441" s="18" t="n"/>
      <c r="M1441" s="16" t="n"/>
      <c r="N1441" s="18">
        <f>IF(OR($E1441="",G1441=""),"",G1441-N(K1441)-N(L1441))</f>
        <v/>
      </c>
      <c r="O1441" s="19">
        <f>IF(N1441="","",N1441*H1441)</f>
        <v/>
      </c>
      <c r="P1441" s="19">
        <f>IF($E1441="","",N(K1441)*H1441)</f>
        <v/>
      </c>
      <c r="Q1441" s="17" t="n"/>
      <c r="R1441" s="17">
        <f>IF(N1441="","",IF(N1441&lt;0,"CONFERIR",IF(N1441=0,"ACERTADO",IF(M1441="","EM CONSIGNAÇÃO",IF(TODAY()&gt;M1441,"ACERTO VENCIDO","EM CONSIGNAÇÃO")))))</f>
        <v/>
      </c>
      <c r="S1441" s="17" t="n"/>
    </row>
    <row r="1442">
      <c r="A1442" s="16" t="n"/>
      <c r="B1442" s="17" t="n"/>
      <c r="C1442" s="17" t="n"/>
      <c r="D1442" s="17" t="n"/>
      <c r="E1442" s="17" t="n"/>
      <c r="F1442" s="17">
        <f>IF($E1442="","",IFERROR(INDEX(Produtos!$B$6:$B$305,MATCH($E1442,Produtos!$A$6:$A$305,0)),"Código não cadastrado"))</f>
        <v/>
      </c>
      <c r="G1442" s="18" t="n"/>
      <c r="H1442" s="19">
        <f>IF($E1442="","",IFERROR(INDEX(Produtos!$C$6:$C$305,MATCH($E1442,Produtos!$A$6:$A$305,0)),0))</f>
        <v/>
      </c>
      <c r="I1442" s="17" t="n"/>
      <c r="J1442" s="17">
        <f>IF(OR($E1442="",D1442=""),"",IF(D1442=$C$4,"5917","6917"))</f>
        <v/>
      </c>
      <c r="K1442" s="18" t="n"/>
      <c r="L1442" s="18" t="n"/>
      <c r="M1442" s="16" t="n"/>
      <c r="N1442" s="18">
        <f>IF(OR($E1442="",G1442=""),"",G1442-N(K1442)-N(L1442))</f>
        <v/>
      </c>
      <c r="O1442" s="19">
        <f>IF(N1442="","",N1442*H1442)</f>
        <v/>
      </c>
      <c r="P1442" s="19">
        <f>IF($E1442="","",N(K1442)*H1442)</f>
        <v/>
      </c>
      <c r="Q1442" s="17" t="n"/>
      <c r="R1442" s="17">
        <f>IF(N1442="","",IF(N1442&lt;0,"CONFERIR",IF(N1442=0,"ACERTADO",IF(M1442="","EM CONSIGNAÇÃO",IF(TODAY()&gt;M1442,"ACERTO VENCIDO","EM CONSIGNAÇÃO")))))</f>
        <v/>
      </c>
      <c r="S1442" s="17" t="n"/>
    </row>
    <row r="1443">
      <c r="A1443" s="16" t="n"/>
      <c r="B1443" s="17" t="n"/>
      <c r="C1443" s="17" t="n"/>
      <c r="D1443" s="17" t="n"/>
      <c r="E1443" s="17" t="n"/>
      <c r="F1443" s="17">
        <f>IF($E1443="","",IFERROR(INDEX(Produtos!$B$6:$B$305,MATCH($E1443,Produtos!$A$6:$A$305,0)),"Código não cadastrado"))</f>
        <v/>
      </c>
      <c r="G1443" s="18" t="n"/>
      <c r="H1443" s="19">
        <f>IF($E1443="","",IFERROR(INDEX(Produtos!$C$6:$C$305,MATCH($E1443,Produtos!$A$6:$A$305,0)),0))</f>
        <v/>
      </c>
      <c r="I1443" s="17" t="n"/>
      <c r="J1443" s="17">
        <f>IF(OR($E1443="",D1443=""),"",IF(D1443=$C$4,"5917","6917"))</f>
        <v/>
      </c>
      <c r="K1443" s="18" t="n"/>
      <c r="L1443" s="18" t="n"/>
      <c r="M1443" s="16" t="n"/>
      <c r="N1443" s="18">
        <f>IF(OR($E1443="",G1443=""),"",G1443-N(K1443)-N(L1443))</f>
        <v/>
      </c>
      <c r="O1443" s="19">
        <f>IF(N1443="","",N1443*H1443)</f>
        <v/>
      </c>
      <c r="P1443" s="19">
        <f>IF($E1443="","",N(K1443)*H1443)</f>
        <v/>
      </c>
      <c r="Q1443" s="17" t="n"/>
      <c r="R1443" s="17">
        <f>IF(N1443="","",IF(N1443&lt;0,"CONFERIR",IF(N1443=0,"ACERTADO",IF(M1443="","EM CONSIGNAÇÃO",IF(TODAY()&gt;M1443,"ACERTO VENCIDO","EM CONSIGNAÇÃO")))))</f>
        <v/>
      </c>
      <c r="S1443" s="17" t="n"/>
    </row>
    <row r="1444">
      <c r="A1444" s="16" t="n"/>
      <c r="B1444" s="17" t="n"/>
      <c r="C1444" s="17" t="n"/>
      <c r="D1444" s="17" t="n"/>
      <c r="E1444" s="17" t="n"/>
      <c r="F1444" s="17">
        <f>IF($E1444="","",IFERROR(INDEX(Produtos!$B$6:$B$305,MATCH($E1444,Produtos!$A$6:$A$305,0)),"Código não cadastrado"))</f>
        <v/>
      </c>
      <c r="G1444" s="18" t="n"/>
      <c r="H1444" s="19">
        <f>IF($E1444="","",IFERROR(INDEX(Produtos!$C$6:$C$305,MATCH($E1444,Produtos!$A$6:$A$305,0)),0))</f>
        <v/>
      </c>
      <c r="I1444" s="17" t="n"/>
      <c r="J1444" s="17">
        <f>IF(OR($E1444="",D1444=""),"",IF(D1444=$C$4,"5917","6917"))</f>
        <v/>
      </c>
      <c r="K1444" s="18" t="n"/>
      <c r="L1444" s="18" t="n"/>
      <c r="M1444" s="16" t="n"/>
      <c r="N1444" s="18">
        <f>IF(OR($E1444="",G1444=""),"",G1444-N(K1444)-N(L1444))</f>
        <v/>
      </c>
      <c r="O1444" s="19">
        <f>IF(N1444="","",N1444*H1444)</f>
        <v/>
      </c>
      <c r="P1444" s="19">
        <f>IF($E1444="","",N(K1444)*H1444)</f>
        <v/>
      </c>
      <c r="Q1444" s="17" t="n"/>
      <c r="R1444" s="17">
        <f>IF(N1444="","",IF(N1444&lt;0,"CONFERIR",IF(N1444=0,"ACERTADO",IF(M1444="","EM CONSIGNAÇÃO",IF(TODAY()&gt;M1444,"ACERTO VENCIDO","EM CONSIGNAÇÃO")))))</f>
        <v/>
      </c>
      <c r="S1444" s="17" t="n"/>
    </row>
    <row r="1445">
      <c r="A1445" s="16" t="n"/>
      <c r="B1445" s="17" t="n"/>
      <c r="C1445" s="17" t="n"/>
      <c r="D1445" s="17" t="n"/>
      <c r="E1445" s="17" t="n"/>
      <c r="F1445" s="17">
        <f>IF($E1445="","",IFERROR(INDEX(Produtos!$B$6:$B$305,MATCH($E1445,Produtos!$A$6:$A$305,0)),"Código não cadastrado"))</f>
        <v/>
      </c>
      <c r="G1445" s="18" t="n"/>
      <c r="H1445" s="19">
        <f>IF($E1445="","",IFERROR(INDEX(Produtos!$C$6:$C$305,MATCH($E1445,Produtos!$A$6:$A$305,0)),0))</f>
        <v/>
      </c>
      <c r="I1445" s="17" t="n"/>
      <c r="J1445" s="17">
        <f>IF(OR($E1445="",D1445=""),"",IF(D1445=$C$4,"5917","6917"))</f>
        <v/>
      </c>
      <c r="K1445" s="18" t="n"/>
      <c r="L1445" s="18" t="n"/>
      <c r="M1445" s="16" t="n"/>
      <c r="N1445" s="18">
        <f>IF(OR($E1445="",G1445=""),"",G1445-N(K1445)-N(L1445))</f>
        <v/>
      </c>
      <c r="O1445" s="19">
        <f>IF(N1445="","",N1445*H1445)</f>
        <v/>
      </c>
      <c r="P1445" s="19">
        <f>IF($E1445="","",N(K1445)*H1445)</f>
        <v/>
      </c>
      <c r="Q1445" s="17" t="n"/>
      <c r="R1445" s="17">
        <f>IF(N1445="","",IF(N1445&lt;0,"CONFERIR",IF(N1445=0,"ACERTADO",IF(M1445="","EM CONSIGNAÇÃO",IF(TODAY()&gt;M1445,"ACERTO VENCIDO","EM CONSIGNAÇÃO")))))</f>
        <v/>
      </c>
      <c r="S1445" s="17" t="n"/>
    </row>
    <row r="1446">
      <c r="A1446" s="16" t="n"/>
      <c r="B1446" s="17" t="n"/>
      <c r="C1446" s="17" t="n"/>
      <c r="D1446" s="17" t="n"/>
      <c r="E1446" s="17" t="n"/>
      <c r="F1446" s="17">
        <f>IF($E1446="","",IFERROR(INDEX(Produtos!$B$6:$B$305,MATCH($E1446,Produtos!$A$6:$A$305,0)),"Código não cadastrado"))</f>
        <v/>
      </c>
      <c r="G1446" s="18" t="n"/>
      <c r="H1446" s="19">
        <f>IF($E1446="","",IFERROR(INDEX(Produtos!$C$6:$C$305,MATCH($E1446,Produtos!$A$6:$A$305,0)),0))</f>
        <v/>
      </c>
      <c r="I1446" s="17" t="n"/>
      <c r="J1446" s="17">
        <f>IF(OR($E1446="",D1446=""),"",IF(D1446=$C$4,"5917","6917"))</f>
        <v/>
      </c>
      <c r="K1446" s="18" t="n"/>
      <c r="L1446" s="18" t="n"/>
      <c r="M1446" s="16" t="n"/>
      <c r="N1446" s="18">
        <f>IF(OR($E1446="",G1446=""),"",G1446-N(K1446)-N(L1446))</f>
        <v/>
      </c>
      <c r="O1446" s="19">
        <f>IF(N1446="","",N1446*H1446)</f>
        <v/>
      </c>
      <c r="P1446" s="19">
        <f>IF($E1446="","",N(K1446)*H1446)</f>
        <v/>
      </c>
      <c r="Q1446" s="17" t="n"/>
      <c r="R1446" s="17">
        <f>IF(N1446="","",IF(N1446&lt;0,"CONFERIR",IF(N1446=0,"ACERTADO",IF(M1446="","EM CONSIGNAÇÃO",IF(TODAY()&gt;M1446,"ACERTO VENCIDO","EM CONSIGNAÇÃO")))))</f>
        <v/>
      </c>
      <c r="S1446" s="17" t="n"/>
    </row>
    <row r="1447">
      <c r="A1447" s="16" t="n"/>
      <c r="B1447" s="17" t="n"/>
      <c r="C1447" s="17" t="n"/>
      <c r="D1447" s="17" t="n"/>
      <c r="E1447" s="17" t="n"/>
      <c r="F1447" s="17">
        <f>IF($E1447="","",IFERROR(INDEX(Produtos!$B$6:$B$305,MATCH($E1447,Produtos!$A$6:$A$305,0)),"Código não cadastrado"))</f>
        <v/>
      </c>
      <c r="G1447" s="18" t="n"/>
      <c r="H1447" s="19">
        <f>IF($E1447="","",IFERROR(INDEX(Produtos!$C$6:$C$305,MATCH($E1447,Produtos!$A$6:$A$305,0)),0))</f>
        <v/>
      </c>
      <c r="I1447" s="17" t="n"/>
      <c r="J1447" s="17">
        <f>IF(OR($E1447="",D1447=""),"",IF(D1447=$C$4,"5917","6917"))</f>
        <v/>
      </c>
      <c r="K1447" s="18" t="n"/>
      <c r="L1447" s="18" t="n"/>
      <c r="M1447" s="16" t="n"/>
      <c r="N1447" s="18">
        <f>IF(OR($E1447="",G1447=""),"",G1447-N(K1447)-N(L1447))</f>
        <v/>
      </c>
      <c r="O1447" s="19">
        <f>IF(N1447="","",N1447*H1447)</f>
        <v/>
      </c>
      <c r="P1447" s="19">
        <f>IF($E1447="","",N(K1447)*H1447)</f>
        <v/>
      </c>
      <c r="Q1447" s="17" t="n"/>
      <c r="R1447" s="17">
        <f>IF(N1447="","",IF(N1447&lt;0,"CONFERIR",IF(N1447=0,"ACERTADO",IF(M1447="","EM CONSIGNAÇÃO",IF(TODAY()&gt;M1447,"ACERTO VENCIDO","EM CONSIGNAÇÃO")))))</f>
        <v/>
      </c>
      <c r="S1447" s="17" t="n"/>
    </row>
    <row r="1448">
      <c r="A1448" s="16" t="n"/>
      <c r="B1448" s="17" t="n"/>
      <c r="C1448" s="17" t="n"/>
      <c r="D1448" s="17" t="n"/>
      <c r="E1448" s="17" t="n"/>
      <c r="F1448" s="17">
        <f>IF($E1448="","",IFERROR(INDEX(Produtos!$B$6:$B$305,MATCH($E1448,Produtos!$A$6:$A$305,0)),"Código não cadastrado"))</f>
        <v/>
      </c>
      <c r="G1448" s="18" t="n"/>
      <c r="H1448" s="19">
        <f>IF($E1448="","",IFERROR(INDEX(Produtos!$C$6:$C$305,MATCH($E1448,Produtos!$A$6:$A$305,0)),0))</f>
        <v/>
      </c>
      <c r="I1448" s="17" t="n"/>
      <c r="J1448" s="17">
        <f>IF(OR($E1448="",D1448=""),"",IF(D1448=$C$4,"5917","6917"))</f>
        <v/>
      </c>
      <c r="K1448" s="18" t="n"/>
      <c r="L1448" s="18" t="n"/>
      <c r="M1448" s="16" t="n"/>
      <c r="N1448" s="18">
        <f>IF(OR($E1448="",G1448=""),"",G1448-N(K1448)-N(L1448))</f>
        <v/>
      </c>
      <c r="O1448" s="19">
        <f>IF(N1448="","",N1448*H1448)</f>
        <v/>
      </c>
      <c r="P1448" s="19">
        <f>IF($E1448="","",N(K1448)*H1448)</f>
        <v/>
      </c>
      <c r="Q1448" s="17" t="n"/>
      <c r="R1448" s="17">
        <f>IF(N1448="","",IF(N1448&lt;0,"CONFERIR",IF(N1448=0,"ACERTADO",IF(M1448="","EM CONSIGNAÇÃO",IF(TODAY()&gt;M1448,"ACERTO VENCIDO","EM CONSIGNAÇÃO")))))</f>
        <v/>
      </c>
      <c r="S1448" s="17" t="n"/>
    </row>
    <row r="1449">
      <c r="A1449" s="16" t="n"/>
      <c r="B1449" s="17" t="n"/>
      <c r="C1449" s="17" t="n"/>
      <c r="D1449" s="17" t="n"/>
      <c r="E1449" s="17" t="n"/>
      <c r="F1449" s="17">
        <f>IF($E1449="","",IFERROR(INDEX(Produtos!$B$6:$B$305,MATCH($E1449,Produtos!$A$6:$A$305,0)),"Código não cadastrado"))</f>
        <v/>
      </c>
      <c r="G1449" s="18" t="n"/>
      <c r="H1449" s="19">
        <f>IF($E1449="","",IFERROR(INDEX(Produtos!$C$6:$C$305,MATCH($E1449,Produtos!$A$6:$A$305,0)),0))</f>
        <v/>
      </c>
      <c r="I1449" s="17" t="n"/>
      <c r="J1449" s="17">
        <f>IF(OR($E1449="",D1449=""),"",IF(D1449=$C$4,"5917","6917"))</f>
        <v/>
      </c>
      <c r="K1449" s="18" t="n"/>
      <c r="L1449" s="18" t="n"/>
      <c r="M1449" s="16" t="n"/>
      <c r="N1449" s="18">
        <f>IF(OR($E1449="",G1449=""),"",G1449-N(K1449)-N(L1449))</f>
        <v/>
      </c>
      <c r="O1449" s="19">
        <f>IF(N1449="","",N1449*H1449)</f>
        <v/>
      </c>
      <c r="P1449" s="19">
        <f>IF($E1449="","",N(K1449)*H1449)</f>
        <v/>
      </c>
      <c r="Q1449" s="17" t="n"/>
      <c r="R1449" s="17">
        <f>IF(N1449="","",IF(N1449&lt;0,"CONFERIR",IF(N1449=0,"ACERTADO",IF(M1449="","EM CONSIGNAÇÃO",IF(TODAY()&gt;M1449,"ACERTO VENCIDO","EM CONSIGNAÇÃO")))))</f>
        <v/>
      </c>
      <c r="S1449" s="17" t="n"/>
    </row>
    <row r="1450">
      <c r="A1450" s="16" t="n"/>
      <c r="B1450" s="17" t="n"/>
      <c r="C1450" s="17" t="n"/>
      <c r="D1450" s="17" t="n"/>
      <c r="E1450" s="17" t="n"/>
      <c r="F1450" s="17">
        <f>IF($E1450="","",IFERROR(INDEX(Produtos!$B$6:$B$305,MATCH($E1450,Produtos!$A$6:$A$305,0)),"Código não cadastrado"))</f>
        <v/>
      </c>
      <c r="G1450" s="18" t="n"/>
      <c r="H1450" s="19">
        <f>IF($E1450="","",IFERROR(INDEX(Produtos!$C$6:$C$305,MATCH($E1450,Produtos!$A$6:$A$305,0)),0))</f>
        <v/>
      </c>
      <c r="I1450" s="17" t="n"/>
      <c r="J1450" s="17">
        <f>IF(OR($E1450="",D1450=""),"",IF(D1450=$C$4,"5917","6917"))</f>
        <v/>
      </c>
      <c r="K1450" s="18" t="n"/>
      <c r="L1450" s="18" t="n"/>
      <c r="M1450" s="16" t="n"/>
      <c r="N1450" s="18">
        <f>IF(OR($E1450="",G1450=""),"",G1450-N(K1450)-N(L1450))</f>
        <v/>
      </c>
      <c r="O1450" s="19">
        <f>IF(N1450="","",N1450*H1450)</f>
        <v/>
      </c>
      <c r="P1450" s="19">
        <f>IF($E1450="","",N(K1450)*H1450)</f>
        <v/>
      </c>
      <c r="Q1450" s="17" t="n"/>
      <c r="R1450" s="17">
        <f>IF(N1450="","",IF(N1450&lt;0,"CONFERIR",IF(N1450=0,"ACERTADO",IF(M1450="","EM CONSIGNAÇÃO",IF(TODAY()&gt;M1450,"ACERTO VENCIDO","EM CONSIGNAÇÃO")))))</f>
        <v/>
      </c>
      <c r="S1450" s="17" t="n"/>
    </row>
    <row r="1451">
      <c r="A1451" s="16" t="n"/>
      <c r="B1451" s="17" t="n"/>
      <c r="C1451" s="17" t="n"/>
      <c r="D1451" s="17" t="n"/>
      <c r="E1451" s="17" t="n"/>
      <c r="F1451" s="17">
        <f>IF($E1451="","",IFERROR(INDEX(Produtos!$B$6:$B$305,MATCH($E1451,Produtos!$A$6:$A$305,0)),"Código não cadastrado"))</f>
        <v/>
      </c>
      <c r="G1451" s="18" t="n"/>
      <c r="H1451" s="19">
        <f>IF($E1451="","",IFERROR(INDEX(Produtos!$C$6:$C$305,MATCH($E1451,Produtos!$A$6:$A$305,0)),0))</f>
        <v/>
      </c>
      <c r="I1451" s="17" t="n"/>
      <c r="J1451" s="17">
        <f>IF(OR($E1451="",D1451=""),"",IF(D1451=$C$4,"5917","6917"))</f>
        <v/>
      </c>
      <c r="K1451" s="18" t="n"/>
      <c r="L1451" s="18" t="n"/>
      <c r="M1451" s="16" t="n"/>
      <c r="N1451" s="18">
        <f>IF(OR($E1451="",G1451=""),"",G1451-N(K1451)-N(L1451))</f>
        <v/>
      </c>
      <c r="O1451" s="19">
        <f>IF(N1451="","",N1451*H1451)</f>
        <v/>
      </c>
      <c r="P1451" s="19">
        <f>IF($E1451="","",N(K1451)*H1451)</f>
        <v/>
      </c>
      <c r="Q1451" s="17" t="n"/>
      <c r="R1451" s="17">
        <f>IF(N1451="","",IF(N1451&lt;0,"CONFERIR",IF(N1451=0,"ACERTADO",IF(M1451="","EM CONSIGNAÇÃO",IF(TODAY()&gt;M1451,"ACERTO VENCIDO","EM CONSIGNAÇÃO")))))</f>
        <v/>
      </c>
      <c r="S1451" s="17" t="n"/>
    </row>
    <row r="1452">
      <c r="A1452" s="16" t="n"/>
      <c r="B1452" s="17" t="n"/>
      <c r="C1452" s="17" t="n"/>
      <c r="D1452" s="17" t="n"/>
      <c r="E1452" s="17" t="n"/>
      <c r="F1452" s="17">
        <f>IF($E1452="","",IFERROR(INDEX(Produtos!$B$6:$B$305,MATCH($E1452,Produtos!$A$6:$A$305,0)),"Código não cadastrado"))</f>
        <v/>
      </c>
      <c r="G1452" s="18" t="n"/>
      <c r="H1452" s="19">
        <f>IF($E1452="","",IFERROR(INDEX(Produtos!$C$6:$C$305,MATCH($E1452,Produtos!$A$6:$A$305,0)),0))</f>
        <v/>
      </c>
      <c r="I1452" s="17" t="n"/>
      <c r="J1452" s="17">
        <f>IF(OR($E1452="",D1452=""),"",IF(D1452=$C$4,"5917","6917"))</f>
        <v/>
      </c>
      <c r="K1452" s="18" t="n"/>
      <c r="L1452" s="18" t="n"/>
      <c r="M1452" s="16" t="n"/>
      <c r="N1452" s="18">
        <f>IF(OR($E1452="",G1452=""),"",G1452-N(K1452)-N(L1452))</f>
        <v/>
      </c>
      <c r="O1452" s="19">
        <f>IF(N1452="","",N1452*H1452)</f>
        <v/>
      </c>
      <c r="P1452" s="19">
        <f>IF($E1452="","",N(K1452)*H1452)</f>
        <v/>
      </c>
      <c r="Q1452" s="17" t="n"/>
      <c r="R1452" s="17">
        <f>IF(N1452="","",IF(N1452&lt;0,"CONFERIR",IF(N1452=0,"ACERTADO",IF(M1452="","EM CONSIGNAÇÃO",IF(TODAY()&gt;M1452,"ACERTO VENCIDO","EM CONSIGNAÇÃO")))))</f>
        <v/>
      </c>
      <c r="S1452" s="17" t="n"/>
    </row>
    <row r="1453">
      <c r="A1453" s="16" t="n"/>
      <c r="B1453" s="17" t="n"/>
      <c r="C1453" s="17" t="n"/>
      <c r="D1453" s="17" t="n"/>
      <c r="E1453" s="17" t="n"/>
      <c r="F1453" s="17">
        <f>IF($E1453="","",IFERROR(INDEX(Produtos!$B$6:$B$305,MATCH($E1453,Produtos!$A$6:$A$305,0)),"Código não cadastrado"))</f>
        <v/>
      </c>
      <c r="G1453" s="18" t="n"/>
      <c r="H1453" s="19">
        <f>IF($E1453="","",IFERROR(INDEX(Produtos!$C$6:$C$305,MATCH($E1453,Produtos!$A$6:$A$305,0)),0))</f>
        <v/>
      </c>
      <c r="I1453" s="17" t="n"/>
      <c r="J1453" s="17">
        <f>IF(OR($E1453="",D1453=""),"",IF(D1453=$C$4,"5917","6917"))</f>
        <v/>
      </c>
      <c r="K1453" s="18" t="n"/>
      <c r="L1453" s="18" t="n"/>
      <c r="M1453" s="16" t="n"/>
      <c r="N1453" s="18">
        <f>IF(OR($E1453="",G1453=""),"",G1453-N(K1453)-N(L1453))</f>
        <v/>
      </c>
      <c r="O1453" s="19">
        <f>IF(N1453="","",N1453*H1453)</f>
        <v/>
      </c>
      <c r="P1453" s="19">
        <f>IF($E1453="","",N(K1453)*H1453)</f>
        <v/>
      </c>
      <c r="Q1453" s="17" t="n"/>
      <c r="R1453" s="17">
        <f>IF(N1453="","",IF(N1453&lt;0,"CONFERIR",IF(N1453=0,"ACERTADO",IF(M1453="","EM CONSIGNAÇÃO",IF(TODAY()&gt;M1453,"ACERTO VENCIDO","EM CONSIGNAÇÃO")))))</f>
        <v/>
      </c>
      <c r="S1453" s="17" t="n"/>
    </row>
    <row r="1454">
      <c r="A1454" s="16" t="n"/>
      <c r="B1454" s="17" t="n"/>
      <c r="C1454" s="17" t="n"/>
      <c r="D1454" s="17" t="n"/>
      <c r="E1454" s="17" t="n"/>
      <c r="F1454" s="17">
        <f>IF($E1454="","",IFERROR(INDEX(Produtos!$B$6:$B$305,MATCH($E1454,Produtos!$A$6:$A$305,0)),"Código não cadastrado"))</f>
        <v/>
      </c>
      <c r="G1454" s="18" t="n"/>
      <c r="H1454" s="19">
        <f>IF($E1454="","",IFERROR(INDEX(Produtos!$C$6:$C$305,MATCH($E1454,Produtos!$A$6:$A$305,0)),0))</f>
        <v/>
      </c>
      <c r="I1454" s="17" t="n"/>
      <c r="J1454" s="17">
        <f>IF(OR($E1454="",D1454=""),"",IF(D1454=$C$4,"5917","6917"))</f>
        <v/>
      </c>
      <c r="K1454" s="18" t="n"/>
      <c r="L1454" s="18" t="n"/>
      <c r="M1454" s="16" t="n"/>
      <c r="N1454" s="18">
        <f>IF(OR($E1454="",G1454=""),"",G1454-N(K1454)-N(L1454))</f>
        <v/>
      </c>
      <c r="O1454" s="19">
        <f>IF(N1454="","",N1454*H1454)</f>
        <v/>
      </c>
      <c r="P1454" s="19">
        <f>IF($E1454="","",N(K1454)*H1454)</f>
        <v/>
      </c>
      <c r="Q1454" s="17" t="n"/>
      <c r="R1454" s="17">
        <f>IF(N1454="","",IF(N1454&lt;0,"CONFERIR",IF(N1454=0,"ACERTADO",IF(M1454="","EM CONSIGNAÇÃO",IF(TODAY()&gt;M1454,"ACERTO VENCIDO","EM CONSIGNAÇÃO")))))</f>
        <v/>
      </c>
      <c r="S1454" s="17" t="n"/>
    </row>
    <row r="1455">
      <c r="A1455" s="16" t="n"/>
      <c r="B1455" s="17" t="n"/>
      <c r="C1455" s="17" t="n"/>
      <c r="D1455" s="17" t="n"/>
      <c r="E1455" s="17" t="n"/>
      <c r="F1455" s="17">
        <f>IF($E1455="","",IFERROR(INDEX(Produtos!$B$6:$B$305,MATCH($E1455,Produtos!$A$6:$A$305,0)),"Código não cadastrado"))</f>
        <v/>
      </c>
      <c r="G1455" s="18" t="n"/>
      <c r="H1455" s="19">
        <f>IF($E1455="","",IFERROR(INDEX(Produtos!$C$6:$C$305,MATCH($E1455,Produtos!$A$6:$A$305,0)),0))</f>
        <v/>
      </c>
      <c r="I1455" s="17" t="n"/>
      <c r="J1455" s="17">
        <f>IF(OR($E1455="",D1455=""),"",IF(D1455=$C$4,"5917","6917"))</f>
        <v/>
      </c>
      <c r="K1455" s="18" t="n"/>
      <c r="L1455" s="18" t="n"/>
      <c r="M1455" s="16" t="n"/>
      <c r="N1455" s="18">
        <f>IF(OR($E1455="",G1455=""),"",G1455-N(K1455)-N(L1455))</f>
        <v/>
      </c>
      <c r="O1455" s="19">
        <f>IF(N1455="","",N1455*H1455)</f>
        <v/>
      </c>
      <c r="P1455" s="19">
        <f>IF($E1455="","",N(K1455)*H1455)</f>
        <v/>
      </c>
      <c r="Q1455" s="17" t="n"/>
      <c r="R1455" s="17">
        <f>IF(N1455="","",IF(N1455&lt;0,"CONFERIR",IF(N1455=0,"ACERTADO",IF(M1455="","EM CONSIGNAÇÃO",IF(TODAY()&gt;M1455,"ACERTO VENCIDO","EM CONSIGNAÇÃO")))))</f>
        <v/>
      </c>
      <c r="S1455" s="17" t="n"/>
    </row>
    <row r="1456">
      <c r="A1456" s="16" t="n"/>
      <c r="B1456" s="17" t="n"/>
      <c r="C1456" s="17" t="n"/>
      <c r="D1456" s="17" t="n"/>
      <c r="E1456" s="17" t="n"/>
      <c r="F1456" s="17">
        <f>IF($E1456="","",IFERROR(INDEX(Produtos!$B$6:$B$305,MATCH($E1456,Produtos!$A$6:$A$305,0)),"Código não cadastrado"))</f>
        <v/>
      </c>
      <c r="G1456" s="18" t="n"/>
      <c r="H1456" s="19">
        <f>IF($E1456="","",IFERROR(INDEX(Produtos!$C$6:$C$305,MATCH($E1456,Produtos!$A$6:$A$305,0)),0))</f>
        <v/>
      </c>
      <c r="I1456" s="17" t="n"/>
      <c r="J1456" s="17">
        <f>IF(OR($E1456="",D1456=""),"",IF(D1456=$C$4,"5917","6917"))</f>
        <v/>
      </c>
      <c r="K1456" s="18" t="n"/>
      <c r="L1456" s="18" t="n"/>
      <c r="M1456" s="16" t="n"/>
      <c r="N1456" s="18">
        <f>IF(OR($E1456="",G1456=""),"",G1456-N(K1456)-N(L1456))</f>
        <v/>
      </c>
      <c r="O1456" s="19">
        <f>IF(N1456="","",N1456*H1456)</f>
        <v/>
      </c>
      <c r="P1456" s="19">
        <f>IF($E1456="","",N(K1456)*H1456)</f>
        <v/>
      </c>
      <c r="Q1456" s="17" t="n"/>
      <c r="R1456" s="17">
        <f>IF(N1456="","",IF(N1456&lt;0,"CONFERIR",IF(N1456=0,"ACERTADO",IF(M1456="","EM CONSIGNAÇÃO",IF(TODAY()&gt;M1456,"ACERTO VENCIDO","EM CONSIGNAÇÃO")))))</f>
        <v/>
      </c>
      <c r="S1456" s="17" t="n"/>
    </row>
    <row r="1457">
      <c r="A1457" s="16" t="n"/>
      <c r="B1457" s="17" t="n"/>
      <c r="C1457" s="17" t="n"/>
      <c r="D1457" s="17" t="n"/>
      <c r="E1457" s="17" t="n"/>
      <c r="F1457" s="17">
        <f>IF($E1457="","",IFERROR(INDEX(Produtos!$B$6:$B$305,MATCH($E1457,Produtos!$A$6:$A$305,0)),"Código não cadastrado"))</f>
        <v/>
      </c>
      <c r="G1457" s="18" t="n"/>
      <c r="H1457" s="19">
        <f>IF($E1457="","",IFERROR(INDEX(Produtos!$C$6:$C$305,MATCH($E1457,Produtos!$A$6:$A$305,0)),0))</f>
        <v/>
      </c>
      <c r="I1457" s="17" t="n"/>
      <c r="J1457" s="17">
        <f>IF(OR($E1457="",D1457=""),"",IF(D1457=$C$4,"5917","6917"))</f>
        <v/>
      </c>
      <c r="K1457" s="18" t="n"/>
      <c r="L1457" s="18" t="n"/>
      <c r="M1457" s="16" t="n"/>
      <c r="N1457" s="18">
        <f>IF(OR($E1457="",G1457=""),"",G1457-N(K1457)-N(L1457))</f>
        <v/>
      </c>
      <c r="O1457" s="19">
        <f>IF(N1457="","",N1457*H1457)</f>
        <v/>
      </c>
      <c r="P1457" s="19">
        <f>IF($E1457="","",N(K1457)*H1457)</f>
        <v/>
      </c>
      <c r="Q1457" s="17" t="n"/>
      <c r="R1457" s="17">
        <f>IF(N1457="","",IF(N1457&lt;0,"CONFERIR",IF(N1457=0,"ACERTADO",IF(M1457="","EM CONSIGNAÇÃO",IF(TODAY()&gt;M1457,"ACERTO VENCIDO","EM CONSIGNAÇÃO")))))</f>
        <v/>
      </c>
      <c r="S1457" s="17" t="n"/>
    </row>
    <row r="1458">
      <c r="A1458" s="16" t="n"/>
      <c r="B1458" s="17" t="n"/>
      <c r="C1458" s="17" t="n"/>
      <c r="D1458" s="17" t="n"/>
      <c r="E1458" s="17" t="n"/>
      <c r="F1458" s="17">
        <f>IF($E1458="","",IFERROR(INDEX(Produtos!$B$6:$B$305,MATCH($E1458,Produtos!$A$6:$A$305,0)),"Código não cadastrado"))</f>
        <v/>
      </c>
      <c r="G1458" s="18" t="n"/>
      <c r="H1458" s="19">
        <f>IF($E1458="","",IFERROR(INDEX(Produtos!$C$6:$C$305,MATCH($E1458,Produtos!$A$6:$A$305,0)),0))</f>
        <v/>
      </c>
      <c r="I1458" s="17" t="n"/>
      <c r="J1458" s="17">
        <f>IF(OR($E1458="",D1458=""),"",IF(D1458=$C$4,"5917","6917"))</f>
        <v/>
      </c>
      <c r="K1458" s="18" t="n"/>
      <c r="L1458" s="18" t="n"/>
      <c r="M1458" s="16" t="n"/>
      <c r="N1458" s="18">
        <f>IF(OR($E1458="",G1458=""),"",G1458-N(K1458)-N(L1458))</f>
        <v/>
      </c>
      <c r="O1458" s="19">
        <f>IF(N1458="","",N1458*H1458)</f>
        <v/>
      </c>
      <c r="P1458" s="19">
        <f>IF($E1458="","",N(K1458)*H1458)</f>
        <v/>
      </c>
      <c r="Q1458" s="17" t="n"/>
      <c r="R1458" s="17">
        <f>IF(N1458="","",IF(N1458&lt;0,"CONFERIR",IF(N1458=0,"ACERTADO",IF(M1458="","EM CONSIGNAÇÃO",IF(TODAY()&gt;M1458,"ACERTO VENCIDO","EM CONSIGNAÇÃO")))))</f>
        <v/>
      </c>
      <c r="S1458" s="17" t="n"/>
    </row>
    <row r="1459">
      <c r="A1459" s="16" t="n"/>
      <c r="B1459" s="17" t="n"/>
      <c r="C1459" s="17" t="n"/>
      <c r="D1459" s="17" t="n"/>
      <c r="E1459" s="17" t="n"/>
      <c r="F1459" s="17">
        <f>IF($E1459="","",IFERROR(INDEX(Produtos!$B$6:$B$305,MATCH($E1459,Produtos!$A$6:$A$305,0)),"Código não cadastrado"))</f>
        <v/>
      </c>
      <c r="G1459" s="18" t="n"/>
      <c r="H1459" s="19">
        <f>IF($E1459="","",IFERROR(INDEX(Produtos!$C$6:$C$305,MATCH($E1459,Produtos!$A$6:$A$305,0)),0))</f>
        <v/>
      </c>
      <c r="I1459" s="17" t="n"/>
      <c r="J1459" s="17">
        <f>IF(OR($E1459="",D1459=""),"",IF(D1459=$C$4,"5917","6917"))</f>
        <v/>
      </c>
      <c r="K1459" s="18" t="n"/>
      <c r="L1459" s="18" t="n"/>
      <c r="M1459" s="16" t="n"/>
      <c r="N1459" s="18">
        <f>IF(OR($E1459="",G1459=""),"",G1459-N(K1459)-N(L1459))</f>
        <v/>
      </c>
      <c r="O1459" s="19">
        <f>IF(N1459="","",N1459*H1459)</f>
        <v/>
      </c>
      <c r="P1459" s="19">
        <f>IF($E1459="","",N(K1459)*H1459)</f>
        <v/>
      </c>
      <c r="Q1459" s="17" t="n"/>
      <c r="R1459" s="17">
        <f>IF(N1459="","",IF(N1459&lt;0,"CONFERIR",IF(N1459=0,"ACERTADO",IF(M1459="","EM CONSIGNAÇÃO",IF(TODAY()&gt;M1459,"ACERTO VENCIDO","EM CONSIGNAÇÃO")))))</f>
        <v/>
      </c>
      <c r="S1459" s="17" t="n"/>
    </row>
    <row r="1460">
      <c r="A1460" s="16" t="n"/>
      <c r="B1460" s="17" t="n"/>
      <c r="C1460" s="17" t="n"/>
      <c r="D1460" s="17" t="n"/>
      <c r="E1460" s="17" t="n"/>
      <c r="F1460" s="17">
        <f>IF($E1460="","",IFERROR(INDEX(Produtos!$B$6:$B$305,MATCH($E1460,Produtos!$A$6:$A$305,0)),"Código não cadastrado"))</f>
        <v/>
      </c>
      <c r="G1460" s="18" t="n"/>
      <c r="H1460" s="19">
        <f>IF($E1460="","",IFERROR(INDEX(Produtos!$C$6:$C$305,MATCH($E1460,Produtos!$A$6:$A$305,0)),0))</f>
        <v/>
      </c>
      <c r="I1460" s="17" t="n"/>
      <c r="J1460" s="17">
        <f>IF(OR($E1460="",D1460=""),"",IF(D1460=$C$4,"5917","6917"))</f>
        <v/>
      </c>
      <c r="K1460" s="18" t="n"/>
      <c r="L1460" s="18" t="n"/>
      <c r="M1460" s="16" t="n"/>
      <c r="N1460" s="18">
        <f>IF(OR($E1460="",G1460=""),"",G1460-N(K1460)-N(L1460))</f>
        <v/>
      </c>
      <c r="O1460" s="19">
        <f>IF(N1460="","",N1460*H1460)</f>
        <v/>
      </c>
      <c r="P1460" s="19">
        <f>IF($E1460="","",N(K1460)*H1460)</f>
        <v/>
      </c>
      <c r="Q1460" s="17" t="n"/>
      <c r="R1460" s="17">
        <f>IF(N1460="","",IF(N1460&lt;0,"CONFERIR",IF(N1460=0,"ACERTADO",IF(M1460="","EM CONSIGNAÇÃO",IF(TODAY()&gt;M1460,"ACERTO VENCIDO","EM CONSIGNAÇÃO")))))</f>
        <v/>
      </c>
      <c r="S1460" s="17" t="n"/>
    </row>
    <row r="1461">
      <c r="A1461" s="16" t="n"/>
      <c r="B1461" s="17" t="n"/>
      <c r="C1461" s="17" t="n"/>
      <c r="D1461" s="17" t="n"/>
      <c r="E1461" s="17" t="n"/>
      <c r="F1461" s="17">
        <f>IF($E1461="","",IFERROR(INDEX(Produtos!$B$6:$B$305,MATCH($E1461,Produtos!$A$6:$A$305,0)),"Código não cadastrado"))</f>
        <v/>
      </c>
      <c r="G1461" s="18" t="n"/>
      <c r="H1461" s="19">
        <f>IF($E1461="","",IFERROR(INDEX(Produtos!$C$6:$C$305,MATCH($E1461,Produtos!$A$6:$A$305,0)),0))</f>
        <v/>
      </c>
      <c r="I1461" s="17" t="n"/>
      <c r="J1461" s="17">
        <f>IF(OR($E1461="",D1461=""),"",IF(D1461=$C$4,"5917","6917"))</f>
        <v/>
      </c>
      <c r="K1461" s="18" t="n"/>
      <c r="L1461" s="18" t="n"/>
      <c r="M1461" s="16" t="n"/>
      <c r="N1461" s="18">
        <f>IF(OR($E1461="",G1461=""),"",G1461-N(K1461)-N(L1461))</f>
        <v/>
      </c>
      <c r="O1461" s="19">
        <f>IF(N1461="","",N1461*H1461)</f>
        <v/>
      </c>
      <c r="P1461" s="19">
        <f>IF($E1461="","",N(K1461)*H1461)</f>
        <v/>
      </c>
      <c r="Q1461" s="17" t="n"/>
      <c r="R1461" s="17">
        <f>IF(N1461="","",IF(N1461&lt;0,"CONFERIR",IF(N1461=0,"ACERTADO",IF(M1461="","EM CONSIGNAÇÃO",IF(TODAY()&gt;M1461,"ACERTO VENCIDO","EM CONSIGNAÇÃO")))))</f>
        <v/>
      </c>
      <c r="S1461" s="17" t="n"/>
    </row>
    <row r="1462">
      <c r="A1462" s="16" t="n"/>
      <c r="B1462" s="17" t="n"/>
      <c r="C1462" s="17" t="n"/>
      <c r="D1462" s="17" t="n"/>
      <c r="E1462" s="17" t="n"/>
      <c r="F1462" s="17">
        <f>IF($E1462="","",IFERROR(INDEX(Produtos!$B$6:$B$305,MATCH($E1462,Produtos!$A$6:$A$305,0)),"Código não cadastrado"))</f>
        <v/>
      </c>
      <c r="G1462" s="18" t="n"/>
      <c r="H1462" s="19">
        <f>IF($E1462="","",IFERROR(INDEX(Produtos!$C$6:$C$305,MATCH($E1462,Produtos!$A$6:$A$305,0)),0))</f>
        <v/>
      </c>
      <c r="I1462" s="17" t="n"/>
      <c r="J1462" s="17">
        <f>IF(OR($E1462="",D1462=""),"",IF(D1462=$C$4,"5917","6917"))</f>
        <v/>
      </c>
      <c r="K1462" s="18" t="n"/>
      <c r="L1462" s="18" t="n"/>
      <c r="M1462" s="16" t="n"/>
      <c r="N1462" s="18">
        <f>IF(OR($E1462="",G1462=""),"",G1462-N(K1462)-N(L1462))</f>
        <v/>
      </c>
      <c r="O1462" s="19">
        <f>IF(N1462="","",N1462*H1462)</f>
        <v/>
      </c>
      <c r="P1462" s="19">
        <f>IF($E1462="","",N(K1462)*H1462)</f>
        <v/>
      </c>
      <c r="Q1462" s="17" t="n"/>
      <c r="R1462" s="17">
        <f>IF(N1462="","",IF(N1462&lt;0,"CONFERIR",IF(N1462=0,"ACERTADO",IF(M1462="","EM CONSIGNAÇÃO",IF(TODAY()&gt;M1462,"ACERTO VENCIDO","EM CONSIGNAÇÃO")))))</f>
        <v/>
      </c>
      <c r="S1462" s="17" t="n"/>
    </row>
    <row r="1463">
      <c r="A1463" s="16" t="n"/>
      <c r="B1463" s="17" t="n"/>
      <c r="C1463" s="17" t="n"/>
      <c r="D1463" s="17" t="n"/>
      <c r="E1463" s="17" t="n"/>
      <c r="F1463" s="17">
        <f>IF($E1463="","",IFERROR(INDEX(Produtos!$B$6:$B$305,MATCH($E1463,Produtos!$A$6:$A$305,0)),"Código não cadastrado"))</f>
        <v/>
      </c>
      <c r="G1463" s="18" t="n"/>
      <c r="H1463" s="19">
        <f>IF($E1463="","",IFERROR(INDEX(Produtos!$C$6:$C$305,MATCH($E1463,Produtos!$A$6:$A$305,0)),0))</f>
        <v/>
      </c>
      <c r="I1463" s="17" t="n"/>
      <c r="J1463" s="17">
        <f>IF(OR($E1463="",D1463=""),"",IF(D1463=$C$4,"5917","6917"))</f>
        <v/>
      </c>
      <c r="K1463" s="18" t="n"/>
      <c r="L1463" s="18" t="n"/>
      <c r="M1463" s="16" t="n"/>
      <c r="N1463" s="18">
        <f>IF(OR($E1463="",G1463=""),"",G1463-N(K1463)-N(L1463))</f>
        <v/>
      </c>
      <c r="O1463" s="19">
        <f>IF(N1463="","",N1463*H1463)</f>
        <v/>
      </c>
      <c r="P1463" s="19">
        <f>IF($E1463="","",N(K1463)*H1463)</f>
        <v/>
      </c>
      <c r="Q1463" s="17" t="n"/>
      <c r="R1463" s="17">
        <f>IF(N1463="","",IF(N1463&lt;0,"CONFERIR",IF(N1463=0,"ACERTADO",IF(M1463="","EM CONSIGNAÇÃO",IF(TODAY()&gt;M1463,"ACERTO VENCIDO","EM CONSIGNAÇÃO")))))</f>
        <v/>
      </c>
      <c r="S1463" s="17" t="n"/>
    </row>
    <row r="1464">
      <c r="A1464" s="16" t="n"/>
      <c r="B1464" s="17" t="n"/>
      <c r="C1464" s="17" t="n"/>
      <c r="D1464" s="17" t="n"/>
      <c r="E1464" s="17" t="n"/>
      <c r="F1464" s="17">
        <f>IF($E1464="","",IFERROR(INDEX(Produtos!$B$6:$B$305,MATCH($E1464,Produtos!$A$6:$A$305,0)),"Código não cadastrado"))</f>
        <v/>
      </c>
      <c r="G1464" s="18" t="n"/>
      <c r="H1464" s="19">
        <f>IF($E1464="","",IFERROR(INDEX(Produtos!$C$6:$C$305,MATCH($E1464,Produtos!$A$6:$A$305,0)),0))</f>
        <v/>
      </c>
      <c r="I1464" s="17" t="n"/>
      <c r="J1464" s="17">
        <f>IF(OR($E1464="",D1464=""),"",IF(D1464=$C$4,"5917","6917"))</f>
        <v/>
      </c>
      <c r="K1464" s="18" t="n"/>
      <c r="L1464" s="18" t="n"/>
      <c r="M1464" s="16" t="n"/>
      <c r="N1464" s="18">
        <f>IF(OR($E1464="",G1464=""),"",G1464-N(K1464)-N(L1464))</f>
        <v/>
      </c>
      <c r="O1464" s="19">
        <f>IF(N1464="","",N1464*H1464)</f>
        <v/>
      </c>
      <c r="P1464" s="19">
        <f>IF($E1464="","",N(K1464)*H1464)</f>
        <v/>
      </c>
      <c r="Q1464" s="17" t="n"/>
      <c r="R1464" s="17">
        <f>IF(N1464="","",IF(N1464&lt;0,"CONFERIR",IF(N1464=0,"ACERTADO",IF(M1464="","EM CONSIGNAÇÃO",IF(TODAY()&gt;M1464,"ACERTO VENCIDO","EM CONSIGNAÇÃO")))))</f>
        <v/>
      </c>
      <c r="S1464" s="17" t="n"/>
    </row>
    <row r="1465">
      <c r="A1465" s="16" t="n"/>
      <c r="B1465" s="17" t="n"/>
      <c r="C1465" s="17" t="n"/>
      <c r="D1465" s="17" t="n"/>
      <c r="E1465" s="17" t="n"/>
      <c r="F1465" s="17">
        <f>IF($E1465="","",IFERROR(INDEX(Produtos!$B$6:$B$305,MATCH($E1465,Produtos!$A$6:$A$305,0)),"Código não cadastrado"))</f>
        <v/>
      </c>
      <c r="G1465" s="18" t="n"/>
      <c r="H1465" s="19">
        <f>IF($E1465="","",IFERROR(INDEX(Produtos!$C$6:$C$305,MATCH($E1465,Produtos!$A$6:$A$305,0)),0))</f>
        <v/>
      </c>
      <c r="I1465" s="17" t="n"/>
      <c r="J1465" s="17">
        <f>IF(OR($E1465="",D1465=""),"",IF(D1465=$C$4,"5917","6917"))</f>
        <v/>
      </c>
      <c r="K1465" s="18" t="n"/>
      <c r="L1465" s="18" t="n"/>
      <c r="M1465" s="16" t="n"/>
      <c r="N1465" s="18">
        <f>IF(OR($E1465="",G1465=""),"",G1465-N(K1465)-N(L1465))</f>
        <v/>
      </c>
      <c r="O1465" s="19">
        <f>IF(N1465="","",N1465*H1465)</f>
        <v/>
      </c>
      <c r="P1465" s="19">
        <f>IF($E1465="","",N(K1465)*H1465)</f>
        <v/>
      </c>
      <c r="Q1465" s="17" t="n"/>
      <c r="R1465" s="17">
        <f>IF(N1465="","",IF(N1465&lt;0,"CONFERIR",IF(N1465=0,"ACERTADO",IF(M1465="","EM CONSIGNAÇÃO",IF(TODAY()&gt;M1465,"ACERTO VENCIDO","EM CONSIGNAÇÃO")))))</f>
        <v/>
      </c>
      <c r="S1465" s="17" t="n"/>
    </row>
    <row r="1466">
      <c r="A1466" s="16" t="n"/>
      <c r="B1466" s="17" t="n"/>
      <c r="C1466" s="17" t="n"/>
      <c r="D1466" s="17" t="n"/>
      <c r="E1466" s="17" t="n"/>
      <c r="F1466" s="17">
        <f>IF($E1466="","",IFERROR(INDEX(Produtos!$B$6:$B$305,MATCH($E1466,Produtos!$A$6:$A$305,0)),"Código não cadastrado"))</f>
        <v/>
      </c>
      <c r="G1466" s="18" t="n"/>
      <c r="H1466" s="19">
        <f>IF($E1466="","",IFERROR(INDEX(Produtos!$C$6:$C$305,MATCH($E1466,Produtos!$A$6:$A$305,0)),0))</f>
        <v/>
      </c>
      <c r="I1466" s="17" t="n"/>
      <c r="J1466" s="17">
        <f>IF(OR($E1466="",D1466=""),"",IF(D1466=$C$4,"5917","6917"))</f>
        <v/>
      </c>
      <c r="K1466" s="18" t="n"/>
      <c r="L1466" s="18" t="n"/>
      <c r="M1466" s="16" t="n"/>
      <c r="N1466" s="18">
        <f>IF(OR($E1466="",G1466=""),"",G1466-N(K1466)-N(L1466))</f>
        <v/>
      </c>
      <c r="O1466" s="19">
        <f>IF(N1466="","",N1466*H1466)</f>
        <v/>
      </c>
      <c r="P1466" s="19">
        <f>IF($E1466="","",N(K1466)*H1466)</f>
        <v/>
      </c>
      <c r="Q1466" s="17" t="n"/>
      <c r="R1466" s="17">
        <f>IF(N1466="","",IF(N1466&lt;0,"CONFERIR",IF(N1466=0,"ACERTADO",IF(M1466="","EM CONSIGNAÇÃO",IF(TODAY()&gt;M1466,"ACERTO VENCIDO","EM CONSIGNAÇÃO")))))</f>
        <v/>
      </c>
      <c r="S1466" s="17" t="n"/>
    </row>
    <row r="1467">
      <c r="A1467" s="16" t="n"/>
      <c r="B1467" s="17" t="n"/>
      <c r="C1467" s="17" t="n"/>
      <c r="D1467" s="17" t="n"/>
      <c r="E1467" s="17" t="n"/>
      <c r="F1467" s="17">
        <f>IF($E1467="","",IFERROR(INDEX(Produtos!$B$6:$B$305,MATCH($E1467,Produtos!$A$6:$A$305,0)),"Código não cadastrado"))</f>
        <v/>
      </c>
      <c r="G1467" s="18" t="n"/>
      <c r="H1467" s="19">
        <f>IF($E1467="","",IFERROR(INDEX(Produtos!$C$6:$C$305,MATCH($E1467,Produtos!$A$6:$A$305,0)),0))</f>
        <v/>
      </c>
      <c r="I1467" s="17" t="n"/>
      <c r="J1467" s="17">
        <f>IF(OR($E1467="",D1467=""),"",IF(D1467=$C$4,"5917","6917"))</f>
        <v/>
      </c>
      <c r="K1467" s="18" t="n"/>
      <c r="L1467" s="18" t="n"/>
      <c r="M1467" s="16" t="n"/>
      <c r="N1467" s="18">
        <f>IF(OR($E1467="",G1467=""),"",G1467-N(K1467)-N(L1467))</f>
        <v/>
      </c>
      <c r="O1467" s="19">
        <f>IF(N1467="","",N1467*H1467)</f>
        <v/>
      </c>
      <c r="P1467" s="19">
        <f>IF($E1467="","",N(K1467)*H1467)</f>
        <v/>
      </c>
      <c r="Q1467" s="17" t="n"/>
      <c r="R1467" s="17">
        <f>IF(N1467="","",IF(N1467&lt;0,"CONFERIR",IF(N1467=0,"ACERTADO",IF(M1467="","EM CONSIGNAÇÃO",IF(TODAY()&gt;M1467,"ACERTO VENCIDO","EM CONSIGNAÇÃO")))))</f>
        <v/>
      </c>
      <c r="S1467" s="17" t="n"/>
    </row>
    <row r="1468">
      <c r="A1468" s="16" t="n"/>
      <c r="B1468" s="17" t="n"/>
      <c r="C1468" s="17" t="n"/>
      <c r="D1468" s="17" t="n"/>
      <c r="E1468" s="17" t="n"/>
      <c r="F1468" s="17">
        <f>IF($E1468="","",IFERROR(INDEX(Produtos!$B$6:$B$305,MATCH($E1468,Produtos!$A$6:$A$305,0)),"Código não cadastrado"))</f>
        <v/>
      </c>
      <c r="G1468" s="18" t="n"/>
      <c r="H1468" s="19">
        <f>IF($E1468="","",IFERROR(INDEX(Produtos!$C$6:$C$305,MATCH($E1468,Produtos!$A$6:$A$305,0)),0))</f>
        <v/>
      </c>
      <c r="I1468" s="17" t="n"/>
      <c r="J1468" s="17">
        <f>IF(OR($E1468="",D1468=""),"",IF(D1468=$C$4,"5917","6917"))</f>
        <v/>
      </c>
      <c r="K1468" s="18" t="n"/>
      <c r="L1468" s="18" t="n"/>
      <c r="M1468" s="16" t="n"/>
      <c r="N1468" s="18">
        <f>IF(OR($E1468="",G1468=""),"",G1468-N(K1468)-N(L1468))</f>
        <v/>
      </c>
      <c r="O1468" s="19">
        <f>IF(N1468="","",N1468*H1468)</f>
        <v/>
      </c>
      <c r="P1468" s="19">
        <f>IF($E1468="","",N(K1468)*H1468)</f>
        <v/>
      </c>
      <c r="Q1468" s="17" t="n"/>
      <c r="R1468" s="17">
        <f>IF(N1468="","",IF(N1468&lt;0,"CONFERIR",IF(N1468=0,"ACERTADO",IF(M1468="","EM CONSIGNAÇÃO",IF(TODAY()&gt;M1468,"ACERTO VENCIDO","EM CONSIGNAÇÃO")))))</f>
        <v/>
      </c>
      <c r="S1468" s="17" t="n"/>
    </row>
    <row r="1469">
      <c r="A1469" s="16" t="n"/>
      <c r="B1469" s="17" t="n"/>
      <c r="C1469" s="17" t="n"/>
      <c r="D1469" s="17" t="n"/>
      <c r="E1469" s="17" t="n"/>
      <c r="F1469" s="17">
        <f>IF($E1469="","",IFERROR(INDEX(Produtos!$B$6:$B$305,MATCH($E1469,Produtos!$A$6:$A$305,0)),"Código não cadastrado"))</f>
        <v/>
      </c>
      <c r="G1469" s="18" t="n"/>
      <c r="H1469" s="19">
        <f>IF($E1469="","",IFERROR(INDEX(Produtos!$C$6:$C$305,MATCH($E1469,Produtos!$A$6:$A$305,0)),0))</f>
        <v/>
      </c>
      <c r="I1469" s="17" t="n"/>
      <c r="J1469" s="17">
        <f>IF(OR($E1469="",D1469=""),"",IF(D1469=$C$4,"5917","6917"))</f>
        <v/>
      </c>
      <c r="K1469" s="18" t="n"/>
      <c r="L1469" s="18" t="n"/>
      <c r="M1469" s="16" t="n"/>
      <c r="N1469" s="18">
        <f>IF(OR($E1469="",G1469=""),"",G1469-N(K1469)-N(L1469))</f>
        <v/>
      </c>
      <c r="O1469" s="19">
        <f>IF(N1469="","",N1469*H1469)</f>
        <v/>
      </c>
      <c r="P1469" s="19">
        <f>IF($E1469="","",N(K1469)*H1469)</f>
        <v/>
      </c>
      <c r="Q1469" s="17" t="n"/>
      <c r="R1469" s="17">
        <f>IF(N1469="","",IF(N1469&lt;0,"CONFERIR",IF(N1469=0,"ACERTADO",IF(M1469="","EM CONSIGNAÇÃO",IF(TODAY()&gt;M1469,"ACERTO VENCIDO","EM CONSIGNAÇÃO")))))</f>
        <v/>
      </c>
      <c r="S1469" s="17" t="n"/>
    </row>
    <row r="1470">
      <c r="A1470" s="16" t="n"/>
      <c r="B1470" s="17" t="n"/>
      <c r="C1470" s="17" t="n"/>
      <c r="D1470" s="17" t="n"/>
      <c r="E1470" s="17" t="n"/>
      <c r="F1470" s="17">
        <f>IF($E1470="","",IFERROR(INDEX(Produtos!$B$6:$B$305,MATCH($E1470,Produtos!$A$6:$A$305,0)),"Código não cadastrado"))</f>
        <v/>
      </c>
      <c r="G1470" s="18" t="n"/>
      <c r="H1470" s="19">
        <f>IF($E1470="","",IFERROR(INDEX(Produtos!$C$6:$C$305,MATCH($E1470,Produtos!$A$6:$A$305,0)),0))</f>
        <v/>
      </c>
      <c r="I1470" s="17" t="n"/>
      <c r="J1470" s="17">
        <f>IF(OR($E1470="",D1470=""),"",IF(D1470=$C$4,"5917","6917"))</f>
        <v/>
      </c>
      <c r="K1470" s="18" t="n"/>
      <c r="L1470" s="18" t="n"/>
      <c r="M1470" s="16" t="n"/>
      <c r="N1470" s="18">
        <f>IF(OR($E1470="",G1470=""),"",G1470-N(K1470)-N(L1470))</f>
        <v/>
      </c>
      <c r="O1470" s="19">
        <f>IF(N1470="","",N1470*H1470)</f>
        <v/>
      </c>
      <c r="P1470" s="19">
        <f>IF($E1470="","",N(K1470)*H1470)</f>
        <v/>
      </c>
      <c r="Q1470" s="17" t="n"/>
      <c r="R1470" s="17">
        <f>IF(N1470="","",IF(N1470&lt;0,"CONFERIR",IF(N1470=0,"ACERTADO",IF(M1470="","EM CONSIGNAÇÃO",IF(TODAY()&gt;M1470,"ACERTO VENCIDO","EM CONSIGNAÇÃO")))))</f>
        <v/>
      </c>
      <c r="S1470" s="17" t="n"/>
    </row>
    <row r="1471">
      <c r="A1471" s="16" t="n"/>
      <c r="B1471" s="17" t="n"/>
      <c r="C1471" s="17" t="n"/>
      <c r="D1471" s="17" t="n"/>
      <c r="E1471" s="17" t="n"/>
      <c r="F1471" s="17">
        <f>IF($E1471="","",IFERROR(INDEX(Produtos!$B$6:$B$305,MATCH($E1471,Produtos!$A$6:$A$305,0)),"Código não cadastrado"))</f>
        <v/>
      </c>
      <c r="G1471" s="18" t="n"/>
      <c r="H1471" s="19">
        <f>IF($E1471="","",IFERROR(INDEX(Produtos!$C$6:$C$305,MATCH($E1471,Produtos!$A$6:$A$305,0)),0))</f>
        <v/>
      </c>
      <c r="I1471" s="17" t="n"/>
      <c r="J1471" s="17">
        <f>IF(OR($E1471="",D1471=""),"",IF(D1471=$C$4,"5917","6917"))</f>
        <v/>
      </c>
      <c r="K1471" s="18" t="n"/>
      <c r="L1471" s="18" t="n"/>
      <c r="M1471" s="16" t="n"/>
      <c r="N1471" s="18">
        <f>IF(OR($E1471="",G1471=""),"",G1471-N(K1471)-N(L1471))</f>
        <v/>
      </c>
      <c r="O1471" s="19">
        <f>IF(N1471="","",N1471*H1471)</f>
        <v/>
      </c>
      <c r="P1471" s="19">
        <f>IF($E1471="","",N(K1471)*H1471)</f>
        <v/>
      </c>
      <c r="Q1471" s="17" t="n"/>
      <c r="R1471" s="17">
        <f>IF(N1471="","",IF(N1471&lt;0,"CONFERIR",IF(N1471=0,"ACERTADO",IF(M1471="","EM CONSIGNAÇÃO",IF(TODAY()&gt;M1471,"ACERTO VENCIDO","EM CONSIGNAÇÃO")))))</f>
        <v/>
      </c>
      <c r="S1471" s="17" t="n"/>
    </row>
    <row r="1472">
      <c r="A1472" s="16" t="n"/>
      <c r="B1472" s="17" t="n"/>
      <c r="C1472" s="17" t="n"/>
      <c r="D1472" s="17" t="n"/>
      <c r="E1472" s="17" t="n"/>
      <c r="F1472" s="17">
        <f>IF($E1472="","",IFERROR(INDEX(Produtos!$B$6:$B$305,MATCH($E1472,Produtos!$A$6:$A$305,0)),"Código não cadastrado"))</f>
        <v/>
      </c>
      <c r="G1472" s="18" t="n"/>
      <c r="H1472" s="19">
        <f>IF($E1472="","",IFERROR(INDEX(Produtos!$C$6:$C$305,MATCH($E1472,Produtos!$A$6:$A$305,0)),0))</f>
        <v/>
      </c>
      <c r="I1472" s="17" t="n"/>
      <c r="J1472" s="17">
        <f>IF(OR($E1472="",D1472=""),"",IF(D1472=$C$4,"5917","6917"))</f>
        <v/>
      </c>
      <c r="K1472" s="18" t="n"/>
      <c r="L1472" s="18" t="n"/>
      <c r="M1472" s="16" t="n"/>
      <c r="N1472" s="18">
        <f>IF(OR($E1472="",G1472=""),"",G1472-N(K1472)-N(L1472))</f>
        <v/>
      </c>
      <c r="O1472" s="19">
        <f>IF(N1472="","",N1472*H1472)</f>
        <v/>
      </c>
      <c r="P1472" s="19">
        <f>IF($E1472="","",N(K1472)*H1472)</f>
        <v/>
      </c>
      <c r="Q1472" s="17" t="n"/>
      <c r="R1472" s="17">
        <f>IF(N1472="","",IF(N1472&lt;0,"CONFERIR",IF(N1472=0,"ACERTADO",IF(M1472="","EM CONSIGNAÇÃO",IF(TODAY()&gt;M1472,"ACERTO VENCIDO","EM CONSIGNAÇÃO")))))</f>
        <v/>
      </c>
      <c r="S1472" s="17" t="n"/>
    </row>
    <row r="1473">
      <c r="A1473" s="16" t="n"/>
      <c r="B1473" s="17" t="n"/>
      <c r="C1473" s="17" t="n"/>
      <c r="D1473" s="17" t="n"/>
      <c r="E1473" s="17" t="n"/>
      <c r="F1473" s="17">
        <f>IF($E1473="","",IFERROR(INDEX(Produtos!$B$6:$B$305,MATCH($E1473,Produtos!$A$6:$A$305,0)),"Código não cadastrado"))</f>
        <v/>
      </c>
      <c r="G1473" s="18" t="n"/>
      <c r="H1473" s="19">
        <f>IF($E1473="","",IFERROR(INDEX(Produtos!$C$6:$C$305,MATCH($E1473,Produtos!$A$6:$A$305,0)),0))</f>
        <v/>
      </c>
      <c r="I1473" s="17" t="n"/>
      <c r="J1473" s="17">
        <f>IF(OR($E1473="",D1473=""),"",IF(D1473=$C$4,"5917","6917"))</f>
        <v/>
      </c>
      <c r="K1473" s="18" t="n"/>
      <c r="L1473" s="18" t="n"/>
      <c r="M1473" s="16" t="n"/>
      <c r="N1473" s="18">
        <f>IF(OR($E1473="",G1473=""),"",G1473-N(K1473)-N(L1473))</f>
        <v/>
      </c>
      <c r="O1473" s="19">
        <f>IF(N1473="","",N1473*H1473)</f>
        <v/>
      </c>
      <c r="P1473" s="19">
        <f>IF($E1473="","",N(K1473)*H1473)</f>
        <v/>
      </c>
      <c r="Q1473" s="17" t="n"/>
      <c r="R1473" s="17">
        <f>IF(N1473="","",IF(N1473&lt;0,"CONFERIR",IF(N1473=0,"ACERTADO",IF(M1473="","EM CONSIGNAÇÃO",IF(TODAY()&gt;M1473,"ACERTO VENCIDO","EM CONSIGNAÇÃO")))))</f>
        <v/>
      </c>
      <c r="S1473" s="17" t="n"/>
    </row>
    <row r="1474">
      <c r="A1474" s="16" t="n"/>
      <c r="B1474" s="17" t="n"/>
      <c r="C1474" s="17" t="n"/>
      <c r="D1474" s="17" t="n"/>
      <c r="E1474" s="17" t="n"/>
      <c r="F1474" s="17">
        <f>IF($E1474="","",IFERROR(INDEX(Produtos!$B$6:$B$305,MATCH($E1474,Produtos!$A$6:$A$305,0)),"Código não cadastrado"))</f>
        <v/>
      </c>
      <c r="G1474" s="18" t="n"/>
      <c r="H1474" s="19">
        <f>IF($E1474="","",IFERROR(INDEX(Produtos!$C$6:$C$305,MATCH($E1474,Produtos!$A$6:$A$305,0)),0))</f>
        <v/>
      </c>
      <c r="I1474" s="17" t="n"/>
      <c r="J1474" s="17">
        <f>IF(OR($E1474="",D1474=""),"",IF(D1474=$C$4,"5917","6917"))</f>
        <v/>
      </c>
      <c r="K1474" s="18" t="n"/>
      <c r="L1474" s="18" t="n"/>
      <c r="M1474" s="16" t="n"/>
      <c r="N1474" s="18">
        <f>IF(OR($E1474="",G1474=""),"",G1474-N(K1474)-N(L1474))</f>
        <v/>
      </c>
      <c r="O1474" s="19">
        <f>IF(N1474="","",N1474*H1474)</f>
        <v/>
      </c>
      <c r="P1474" s="19">
        <f>IF($E1474="","",N(K1474)*H1474)</f>
        <v/>
      </c>
      <c r="Q1474" s="17" t="n"/>
      <c r="R1474" s="17">
        <f>IF(N1474="","",IF(N1474&lt;0,"CONFERIR",IF(N1474=0,"ACERTADO",IF(M1474="","EM CONSIGNAÇÃO",IF(TODAY()&gt;M1474,"ACERTO VENCIDO","EM CONSIGNAÇÃO")))))</f>
        <v/>
      </c>
      <c r="S1474" s="17" t="n"/>
    </row>
    <row r="1475">
      <c r="A1475" s="16" t="n"/>
      <c r="B1475" s="17" t="n"/>
      <c r="C1475" s="17" t="n"/>
      <c r="D1475" s="17" t="n"/>
      <c r="E1475" s="17" t="n"/>
      <c r="F1475" s="17">
        <f>IF($E1475="","",IFERROR(INDEX(Produtos!$B$6:$B$305,MATCH($E1475,Produtos!$A$6:$A$305,0)),"Código não cadastrado"))</f>
        <v/>
      </c>
      <c r="G1475" s="18" t="n"/>
      <c r="H1475" s="19">
        <f>IF($E1475="","",IFERROR(INDEX(Produtos!$C$6:$C$305,MATCH($E1475,Produtos!$A$6:$A$305,0)),0))</f>
        <v/>
      </c>
      <c r="I1475" s="17" t="n"/>
      <c r="J1475" s="17">
        <f>IF(OR($E1475="",D1475=""),"",IF(D1475=$C$4,"5917","6917"))</f>
        <v/>
      </c>
      <c r="K1475" s="18" t="n"/>
      <c r="L1475" s="18" t="n"/>
      <c r="M1475" s="16" t="n"/>
      <c r="N1475" s="18">
        <f>IF(OR($E1475="",G1475=""),"",G1475-N(K1475)-N(L1475))</f>
        <v/>
      </c>
      <c r="O1475" s="19">
        <f>IF(N1475="","",N1475*H1475)</f>
        <v/>
      </c>
      <c r="P1475" s="19">
        <f>IF($E1475="","",N(K1475)*H1475)</f>
        <v/>
      </c>
      <c r="Q1475" s="17" t="n"/>
      <c r="R1475" s="17">
        <f>IF(N1475="","",IF(N1475&lt;0,"CONFERIR",IF(N1475=0,"ACERTADO",IF(M1475="","EM CONSIGNAÇÃO",IF(TODAY()&gt;M1475,"ACERTO VENCIDO","EM CONSIGNAÇÃO")))))</f>
        <v/>
      </c>
      <c r="S1475" s="17" t="n"/>
    </row>
    <row r="1476">
      <c r="A1476" s="16" t="n"/>
      <c r="B1476" s="17" t="n"/>
      <c r="C1476" s="17" t="n"/>
      <c r="D1476" s="17" t="n"/>
      <c r="E1476" s="17" t="n"/>
      <c r="F1476" s="17">
        <f>IF($E1476="","",IFERROR(INDEX(Produtos!$B$6:$B$305,MATCH($E1476,Produtos!$A$6:$A$305,0)),"Código não cadastrado"))</f>
        <v/>
      </c>
      <c r="G1476" s="18" t="n"/>
      <c r="H1476" s="19">
        <f>IF($E1476="","",IFERROR(INDEX(Produtos!$C$6:$C$305,MATCH($E1476,Produtos!$A$6:$A$305,0)),0))</f>
        <v/>
      </c>
      <c r="I1476" s="17" t="n"/>
      <c r="J1476" s="17">
        <f>IF(OR($E1476="",D1476=""),"",IF(D1476=$C$4,"5917","6917"))</f>
        <v/>
      </c>
      <c r="K1476" s="18" t="n"/>
      <c r="L1476" s="18" t="n"/>
      <c r="M1476" s="16" t="n"/>
      <c r="N1476" s="18">
        <f>IF(OR($E1476="",G1476=""),"",G1476-N(K1476)-N(L1476))</f>
        <v/>
      </c>
      <c r="O1476" s="19">
        <f>IF(N1476="","",N1476*H1476)</f>
        <v/>
      </c>
      <c r="P1476" s="19">
        <f>IF($E1476="","",N(K1476)*H1476)</f>
        <v/>
      </c>
      <c r="Q1476" s="17" t="n"/>
      <c r="R1476" s="17">
        <f>IF(N1476="","",IF(N1476&lt;0,"CONFERIR",IF(N1476=0,"ACERTADO",IF(M1476="","EM CONSIGNAÇÃO",IF(TODAY()&gt;M1476,"ACERTO VENCIDO","EM CONSIGNAÇÃO")))))</f>
        <v/>
      </c>
      <c r="S1476" s="17" t="n"/>
    </row>
    <row r="1477">
      <c r="A1477" s="16" t="n"/>
      <c r="B1477" s="17" t="n"/>
      <c r="C1477" s="17" t="n"/>
      <c r="D1477" s="17" t="n"/>
      <c r="E1477" s="17" t="n"/>
      <c r="F1477" s="17">
        <f>IF($E1477="","",IFERROR(INDEX(Produtos!$B$6:$B$305,MATCH($E1477,Produtos!$A$6:$A$305,0)),"Código não cadastrado"))</f>
        <v/>
      </c>
      <c r="G1477" s="18" t="n"/>
      <c r="H1477" s="19">
        <f>IF($E1477="","",IFERROR(INDEX(Produtos!$C$6:$C$305,MATCH($E1477,Produtos!$A$6:$A$305,0)),0))</f>
        <v/>
      </c>
      <c r="I1477" s="17" t="n"/>
      <c r="J1477" s="17">
        <f>IF(OR($E1477="",D1477=""),"",IF(D1477=$C$4,"5917","6917"))</f>
        <v/>
      </c>
      <c r="K1477" s="18" t="n"/>
      <c r="L1477" s="18" t="n"/>
      <c r="M1477" s="16" t="n"/>
      <c r="N1477" s="18">
        <f>IF(OR($E1477="",G1477=""),"",G1477-N(K1477)-N(L1477))</f>
        <v/>
      </c>
      <c r="O1477" s="19">
        <f>IF(N1477="","",N1477*H1477)</f>
        <v/>
      </c>
      <c r="P1477" s="19">
        <f>IF($E1477="","",N(K1477)*H1477)</f>
        <v/>
      </c>
      <c r="Q1477" s="17" t="n"/>
      <c r="R1477" s="17">
        <f>IF(N1477="","",IF(N1477&lt;0,"CONFERIR",IF(N1477=0,"ACERTADO",IF(M1477="","EM CONSIGNAÇÃO",IF(TODAY()&gt;M1477,"ACERTO VENCIDO","EM CONSIGNAÇÃO")))))</f>
        <v/>
      </c>
      <c r="S1477" s="17" t="n"/>
    </row>
    <row r="1478">
      <c r="A1478" s="16" t="n"/>
      <c r="B1478" s="17" t="n"/>
      <c r="C1478" s="17" t="n"/>
      <c r="D1478" s="17" t="n"/>
      <c r="E1478" s="17" t="n"/>
      <c r="F1478" s="17">
        <f>IF($E1478="","",IFERROR(INDEX(Produtos!$B$6:$B$305,MATCH($E1478,Produtos!$A$6:$A$305,0)),"Código não cadastrado"))</f>
        <v/>
      </c>
      <c r="G1478" s="18" t="n"/>
      <c r="H1478" s="19">
        <f>IF($E1478="","",IFERROR(INDEX(Produtos!$C$6:$C$305,MATCH($E1478,Produtos!$A$6:$A$305,0)),0))</f>
        <v/>
      </c>
      <c r="I1478" s="17" t="n"/>
      <c r="J1478" s="17">
        <f>IF(OR($E1478="",D1478=""),"",IF(D1478=$C$4,"5917","6917"))</f>
        <v/>
      </c>
      <c r="K1478" s="18" t="n"/>
      <c r="L1478" s="18" t="n"/>
      <c r="M1478" s="16" t="n"/>
      <c r="N1478" s="18">
        <f>IF(OR($E1478="",G1478=""),"",G1478-N(K1478)-N(L1478))</f>
        <v/>
      </c>
      <c r="O1478" s="19">
        <f>IF(N1478="","",N1478*H1478)</f>
        <v/>
      </c>
      <c r="P1478" s="19">
        <f>IF($E1478="","",N(K1478)*H1478)</f>
        <v/>
      </c>
      <c r="Q1478" s="17" t="n"/>
      <c r="R1478" s="17">
        <f>IF(N1478="","",IF(N1478&lt;0,"CONFERIR",IF(N1478=0,"ACERTADO",IF(M1478="","EM CONSIGNAÇÃO",IF(TODAY()&gt;M1478,"ACERTO VENCIDO","EM CONSIGNAÇÃO")))))</f>
        <v/>
      </c>
      <c r="S1478" s="17" t="n"/>
    </row>
    <row r="1479">
      <c r="A1479" s="16" t="n"/>
      <c r="B1479" s="17" t="n"/>
      <c r="C1479" s="17" t="n"/>
      <c r="D1479" s="17" t="n"/>
      <c r="E1479" s="17" t="n"/>
      <c r="F1479" s="17">
        <f>IF($E1479="","",IFERROR(INDEX(Produtos!$B$6:$B$305,MATCH($E1479,Produtos!$A$6:$A$305,0)),"Código não cadastrado"))</f>
        <v/>
      </c>
      <c r="G1479" s="18" t="n"/>
      <c r="H1479" s="19">
        <f>IF($E1479="","",IFERROR(INDEX(Produtos!$C$6:$C$305,MATCH($E1479,Produtos!$A$6:$A$305,0)),0))</f>
        <v/>
      </c>
      <c r="I1479" s="17" t="n"/>
      <c r="J1479" s="17">
        <f>IF(OR($E1479="",D1479=""),"",IF(D1479=$C$4,"5917","6917"))</f>
        <v/>
      </c>
      <c r="K1479" s="18" t="n"/>
      <c r="L1479" s="18" t="n"/>
      <c r="M1479" s="16" t="n"/>
      <c r="N1479" s="18">
        <f>IF(OR($E1479="",G1479=""),"",G1479-N(K1479)-N(L1479))</f>
        <v/>
      </c>
      <c r="O1479" s="19">
        <f>IF(N1479="","",N1479*H1479)</f>
        <v/>
      </c>
      <c r="P1479" s="19">
        <f>IF($E1479="","",N(K1479)*H1479)</f>
        <v/>
      </c>
      <c r="Q1479" s="17" t="n"/>
      <c r="R1479" s="17">
        <f>IF(N1479="","",IF(N1479&lt;0,"CONFERIR",IF(N1479=0,"ACERTADO",IF(M1479="","EM CONSIGNAÇÃO",IF(TODAY()&gt;M1479,"ACERTO VENCIDO","EM CONSIGNAÇÃO")))))</f>
        <v/>
      </c>
      <c r="S1479" s="17" t="n"/>
    </row>
    <row r="1480">
      <c r="A1480" s="16" t="n"/>
      <c r="B1480" s="17" t="n"/>
      <c r="C1480" s="17" t="n"/>
      <c r="D1480" s="17" t="n"/>
      <c r="E1480" s="17" t="n"/>
      <c r="F1480" s="17">
        <f>IF($E1480="","",IFERROR(INDEX(Produtos!$B$6:$B$305,MATCH($E1480,Produtos!$A$6:$A$305,0)),"Código não cadastrado"))</f>
        <v/>
      </c>
      <c r="G1480" s="18" t="n"/>
      <c r="H1480" s="19">
        <f>IF($E1480="","",IFERROR(INDEX(Produtos!$C$6:$C$305,MATCH($E1480,Produtos!$A$6:$A$305,0)),0))</f>
        <v/>
      </c>
      <c r="I1480" s="17" t="n"/>
      <c r="J1480" s="17">
        <f>IF(OR($E1480="",D1480=""),"",IF(D1480=$C$4,"5917","6917"))</f>
        <v/>
      </c>
      <c r="K1480" s="18" t="n"/>
      <c r="L1480" s="18" t="n"/>
      <c r="M1480" s="16" t="n"/>
      <c r="N1480" s="18">
        <f>IF(OR($E1480="",G1480=""),"",G1480-N(K1480)-N(L1480))</f>
        <v/>
      </c>
      <c r="O1480" s="19">
        <f>IF(N1480="","",N1480*H1480)</f>
        <v/>
      </c>
      <c r="P1480" s="19">
        <f>IF($E1480="","",N(K1480)*H1480)</f>
        <v/>
      </c>
      <c r="Q1480" s="17" t="n"/>
      <c r="R1480" s="17">
        <f>IF(N1480="","",IF(N1480&lt;0,"CONFERIR",IF(N1480=0,"ACERTADO",IF(M1480="","EM CONSIGNAÇÃO",IF(TODAY()&gt;M1480,"ACERTO VENCIDO","EM CONSIGNAÇÃO")))))</f>
        <v/>
      </c>
      <c r="S1480" s="17" t="n"/>
    </row>
    <row r="1481">
      <c r="A1481" s="16" t="n"/>
      <c r="B1481" s="17" t="n"/>
      <c r="C1481" s="17" t="n"/>
      <c r="D1481" s="17" t="n"/>
      <c r="E1481" s="17" t="n"/>
      <c r="F1481" s="17">
        <f>IF($E1481="","",IFERROR(INDEX(Produtos!$B$6:$B$305,MATCH($E1481,Produtos!$A$6:$A$305,0)),"Código não cadastrado"))</f>
        <v/>
      </c>
      <c r="G1481" s="18" t="n"/>
      <c r="H1481" s="19">
        <f>IF($E1481="","",IFERROR(INDEX(Produtos!$C$6:$C$305,MATCH($E1481,Produtos!$A$6:$A$305,0)),0))</f>
        <v/>
      </c>
      <c r="I1481" s="17" t="n"/>
      <c r="J1481" s="17">
        <f>IF(OR($E1481="",D1481=""),"",IF(D1481=$C$4,"5917","6917"))</f>
        <v/>
      </c>
      <c r="K1481" s="18" t="n"/>
      <c r="L1481" s="18" t="n"/>
      <c r="M1481" s="16" t="n"/>
      <c r="N1481" s="18">
        <f>IF(OR($E1481="",G1481=""),"",G1481-N(K1481)-N(L1481))</f>
        <v/>
      </c>
      <c r="O1481" s="19">
        <f>IF(N1481="","",N1481*H1481)</f>
        <v/>
      </c>
      <c r="P1481" s="19">
        <f>IF($E1481="","",N(K1481)*H1481)</f>
        <v/>
      </c>
      <c r="Q1481" s="17" t="n"/>
      <c r="R1481" s="17">
        <f>IF(N1481="","",IF(N1481&lt;0,"CONFERIR",IF(N1481=0,"ACERTADO",IF(M1481="","EM CONSIGNAÇÃO",IF(TODAY()&gt;M1481,"ACERTO VENCIDO","EM CONSIGNAÇÃO")))))</f>
        <v/>
      </c>
      <c r="S1481" s="17" t="n"/>
    </row>
    <row r="1482">
      <c r="A1482" s="16" t="n"/>
      <c r="B1482" s="17" t="n"/>
      <c r="C1482" s="17" t="n"/>
      <c r="D1482" s="17" t="n"/>
      <c r="E1482" s="17" t="n"/>
      <c r="F1482" s="17">
        <f>IF($E1482="","",IFERROR(INDEX(Produtos!$B$6:$B$305,MATCH($E1482,Produtos!$A$6:$A$305,0)),"Código não cadastrado"))</f>
        <v/>
      </c>
      <c r="G1482" s="18" t="n"/>
      <c r="H1482" s="19">
        <f>IF($E1482="","",IFERROR(INDEX(Produtos!$C$6:$C$305,MATCH($E1482,Produtos!$A$6:$A$305,0)),0))</f>
        <v/>
      </c>
      <c r="I1482" s="17" t="n"/>
      <c r="J1482" s="17">
        <f>IF(OR($E1482="",D1482=""),"",IF(D1482=$C$4,"5917","6917"))</f>
        <v/>
      </c>
      <c r="K1482" s="18" t="n"/>
      <c r="L1482" s="18" t="n"/>
      <c r="M1482" s="16" t="n"/>
      <c r="N1482" s="18">
        <f>IF(OR($E1482="",G1482=""),"",G1482-N(K1482)-N(L1482))</f>
        <v/>
      </c>
      <c r="O1482" s="19">
        <f>IF(N1482="","",N1482*H1482)</f>
        <v/>
      </c>
      <c r="P1482" s="19">
        <f>IF($E1482="","",N(K1482)*H1482)</f>
        <v/>
      </c>
      <c r="Q1482" s="17" t="n"/>
      <c r="R1482" s="17">
        <f>IF(N1482="","",IF(N1482&lt;0,"CONFERIR",IF(N1482=0,"ACERTADO",IF(M1482="","EM CONSIGNAÇÃO",IF(TODAY()&gt;M1482,"ACERTO VENCIDO","EM CONSIGNAÇÃO")))))</f>
        <v/>
      </c>
      <c r="S1482" s="17" t="n"/>
    </row>
    <row r="1483">
      <c r="A1483" s="16" t="n"/>
      <c r="B1483" s="17" t="n"/>
      <c r="C1483" s="17" t="n"/>
      <c r="D1483" s="17" t="n"/>
      <c r="E1483" s="17" t="n"/>
      <c r="F1483" s="17">
        <f>IF($E1483="","",IFERROR(INDEX(Produtos!$B$6:$B$305,MATCH($E1483,Produtos!$A$6:$A$305,0)),"Código não cadastrado"))</f>
        <v/>
      </c>
      <c r="G1483" s="18" t="n"/>
      <c r="H1483" s="19">
        <f>IF($E1483="","",IFERROR(INDEX(Produtos!$C$6:$C$305,MATCH($E1483,Produtos!$A$6:$A$305,0)),0))</f>
        <v/>
      </c>
      <c r="I1483" s="17" t="n"/>
      <c r="J1483" s="17">
        <f>IF(OR($E1483="",D1483=""),"",IF(D1483=$C$4,"5917","6917"))</f>
        <v/>
      </c>
      <c r="K1483" s="18" t="n"/>
      <c r="L1483" s="18" t="n"/>
      <c r="M1483" s="16" t="n"/>
      <c r="N1483" s="18">
        <f>IF(OR($E1483="",G1483=""),"",G1483-N(K1483)-N(L1483))</f>
        <v/>
      </c>
      <c r="O1483" s="19">
        <f>IF(N1483="","",N1483*H1483)</f>
        <v/>
      </c>
      <c r="P1483" s="19">
        <f>IF($E1483="","",N(K1483)*H1483)</f>
        <v/>
      </c>
      <c r="Q1483" s="17" t="n"/>
      <c r="R1483" s="17">
        <f>IF(N1483="","",IF(N1483&lt;0,"CONFERIR",IF(N1483=0,"ACERTADO",IF(M1483="","EM CONSIGNAÇÃO",IF(TODAY()&gt;M1483,"ACERTO VENCIDO","EM CONSIGNAÇÃO")))))</f>
        <v/>
      </c>
      <c r="S1483" s="17" t="n"/>
    </row>
    <row r="1484">
      <c r="A1484" s="16" t="n"/>
      <c r="B1484" s="17" t="n"/>
      <c r="C1484" s="17" t="n"/>
      <c r="D1484" s="17" t="n"/>
      <c r="E1484" s="17" t="n"/>
      <c r="F1484" s="17">
        <f>IF($E1484="","",IFERROR(INDEX(Produtos!$B$6:$B$305,MATCH($E1484,Produtos!$A$6:$A$305,0)),"Código não cadastrado"))</f>
        <v/>
      </c>
      <c r="G1484" s="18" t="n"/>
      <c r="H1484" s="19">
        <f>IF($E1484="","",IFERROR(INDEX(Produtos!$C$6:$C$305,MATCH($E1484,Produtos!$A$6:$A$305,0)),0))</f>
        <v/>
      </c>
      <c r="I1484" s="17" t="n"/>
      <c r="J1484" s="17">
        <f>IF(OR($E1484="",D1484=""),"",IF(D1484=$C$4,"5917","6917"))</f>
        <v/>
      </c>
      <c r="K1484" s="18" t="n"/>
      <c r="L1484" s="18" t="n"/>
      <c r="M1484" s="16" t="n"/>
      <c r="N1484" s="18">
        <f>IF(OR($E1484="",G1484=""),"",G1484-N(K1484)-N(L1484))</f>
        <v/>
      </c>
      <c r="O1484" s="19">
        <f>IF(N1484="","",N1484*H1484)</f>
        <v/>
      </c>
      <c r="P1484" s="19">
        <f>IF($E1484="","",N(K1484)*H1484)</f>
        <v/>
      </c>
      <c r="Q1484" s="17" t="n"/>
      <c r="R1484" s="17">
        <f>IF(N1484="","",IF(N1484&lt;0,"CONFERIR",IF(N1484=0,"ACERTADO",IF(M1484="","EM CONSIGNAÇÃO",IF(TODAY()&gt;M1484,"ACERTO VENCIDO","EM CONSIGNAÇÃO")))))</f>
        <v/>
      </c>
      <c r="S1484" s="17" t="n"/>
    </row>
    <row r="1485">
      <c r="A1485" s="16" t="n"/>
      <c r="B1485" s="17" t="n"/>
      <c r="C1485" s="17" t="n"/>
      <c r="D1485" s="17" t="n"/>
      <c r="E1485" s="17" t="n"/>
      <c r="F1485" s="17">
        <f>IF($E1485="","",IFERROR(INDEX(Produtos!$B$6:$B$305,MATCH($E1485,Produtos!$A$6:$A$305,0)),"Código não cadastrado"))</f>
        <v/>
      </c>
      <c r="G1485" s="18" t="n"/>
      <c r="H1485" s="19">
        <f>IF($E1485="","",IFERROR(INDEX(Produtos!$C$6:$C$305,MATCH($E1485,Produtos!$A$6:$A$305,0)),0))</f>
        <v/>
      </c>
      <c r="I1485" s="17" t="n"/>
      <c r="J1485" s="17">
        <f>IF(OR($E1485="",D1485=""),"",IF(D1485=$C$4,"5917","6917"))</f>
        <v/>
      </c>
      <c r="K1485" s="18" t="n"/>
      <c r="L1485" s="18" t="n"/>
      <c r="M1485" s="16" t="n"/>
      <c r="N1485" s="18">
        <f>IF(OR($E1485="",G1485=""),"",G1485-N(K1485)-N(L1485))</f>
        <v/>
      </c>
      <c r="O1485" s="19">
        <f>IF(N1485="","",N1485*H1485)</f>
        <v/>
      </c>
      <c r="P1485" s="19">
        <f>IF($E1485="","",N(K1485)*H1485)</f>
        <v/>
      </c>
      <c r="Q1485" s="17" t="n"/>
      <c r="R1485" s="17">
        <f>IF(N1485="","",IF(N1485&lt;0,"CONFERIR",IF(N1485=0,"ACERTADO",IF(M1485="","EM CONSIGNAÇÃO",IF(TODAY()&gt;M1485,"ACERTO VENCIDO","EM CONSIGNAÇÃO")))))</f>
        <v/>
      </c>
      <c r="S1485" s="17" t="n"/>
    </row>
    <row r="1486">
      <c r="A1486" s="16" t="n"/>
      <c r="B1486" s="17" t="n"/>
      <c r="C1486" s="17" t="n"/>
      <c r="D1486" s="17" t="n"/>
      <c r="E1486" s="17" t="n"/>
      <c r="F1486" s="17">
        <f>IF($E1486="","",IFERROR(INDEX(Produtos!$B$6:$B$305,MATCH($E1486,Produtos!$A$6:$A$305,0)),"Código não cadastrado"))</f>
        <v/>
      </c>
      <c r="G1486" s="18" t="n"/>
      <c r="H1486" s="19">
        <f>IF($E1486="","",IFERROR(INDEX(Produtos!$C$6:$C$305,MATCH($E1486,Produtos!$A$6:$A$305,0)),0))</f>
        <v/>
      </c>
      <c r="I1486" s="17" t="n"/>
      <c r="J1486" s="17">
        <f>IF(OR($E1486="",D1486=""),"",IF(D1486=$C$4,"5917","6917"))</f>
        <v/>
      </c>
      <c r="K1486" s="18" t="n"/>
      <c r="L1486" s="18" t="n"/>
      <c r="M1486" s="16" t="n"/>
      <c r="N1486" s="18">
        <f>IF(OR($E1486="",G1486=""),"",G1486-N(K1486)-N(L1486))</f>
        <v/>
      </c>
      <c r="O1486" s="19">
        <f>IF(N1486="","",N1486*H1486)</f>
        <v/>
      </c>
      <c r="P1486" s="19">
        <f>IF($E1486="","",N(K1486)*H1486)</f>
        <v/>
      </c>
      <c r="Q1486" s="17" t="n"/>
      <c r="R1486" s="17">
        <f>IF(N1486="","",IF(N1486&lt;0,"CONFERIR",IF(N1486=0,"ACERTADO",IF(M1486="","EM CONSIGNAÇÃO",IF(TODAY()&gt;M1486,"ACERTO VENCIDO","EM CONSIGNAÇÃO")))))</f>
        <v/>
      </c>
      <c r="S1486" s="17" t="n"/>
    </row>
    <row r="1487">
      <c r="A1487" s="16" t="n"/>
      <c r="B1487" s="17" t="n"/>
      <c r="C1487" s="17" t="n"/>
      <c r="D1487" s="17" t="n"/>
      <c r="E1487" s="17" t="n"/>
      <c r="F1487" s="17">
        <f>IF($E1487="","",IFERROR(INDEX(Produtos!$B$6:$B$305,MATCH($E1487,Produtos!$A$6:$A$305,0)),"Código não cadastrado"))</f>
        <v/>
      </c>
      <c r="G1487" s="18" t="n"/>
      <c r="H1487" s="19">
        <f>IF($E1487="","",IFERROR(INDEX(Produtos!$C$6:$C$305,MATCH($E1487,Produtos!$A$6:$A$305,0)),0))</f>
        <v/>
      </c>
      <c r="I1487" s="17" t="n"/>
      <c r="J1487" s="17">
        <f>IF(OR($E1487="",D1487=""),"",IF(D1487=$C$4,"5917","6917"))</f>
        <v/>
      </c>
      <c r="K1487" s="18" t="n"/>
      <c r="L1487" s="18" t="n"/>
      <c r="M1487" s="16" t="n"/>
      <c r="N1487" s="18">
        <f>IF(OR($E1487="",G1487=""),"",G1487-N(K1487)-N(L1487))</f>
        <v/>
      </c>
      <c r="O1487" s="19">
        <f>IF(N1487="","",N1487*H1487)</f>
        <v/>
      </c>
      <c r="P1487" s="19">
        <f>IF($E1487="","",N(K1487)*H1487)</f>
        <v/>
      </c>
      <c r="Q1487" s="17" t="n"/>
      <c r="R1487" s="17">
        <f>IF(N1487="","",IF(N1487&lt;0,"CONFERIR",IF(N1487=0,"ACERTADO",IF(M1487="","EM CONSIGNAÇÃO",IF(TODAY()&gt;M1487,"ACERTO VENCIDO","EM CONSIGNAÇÃO")))))</f>
        <v/>
      </c>
      <c r="S1487" s="17" t="n"/>
    </row>
    <row r="1488">
      <c r="A1488" s="16" t="n"/>
      <c r="B1488" s="17" t="n"/>
      <c r="C1488" s="17" t="n"/>
      <c r="D1488" s="17" t="n"/>
      <c r="E1488" s="17" t="n"/>
      <c r="F1488" s="17">
        <f>IF($E1488="","",IFERROR(INDEX(Produtos!$B$6:$B$305,MATCH($E1488,Produtos!$A$6:$A$305,0)),"Código não cadastrado"))</f>
        <v/>
      </c>
      <c r="G1488" s="18" t="n"/>
      <c r="H1488" s="19">
        <f>IF($E1488="","",IFERROR(INDEX(Produtos!$C$6:$C$305,MATCH($E1488,Produtos!$A$6:$A$305,0)),0))</f>
        <v/>
      </c>
      <c r="I1488" s="17" t="n"/>
      <c r="J1488" s="17">
        <f>IF(OR($E1488="",D1488=""),"",IF(D1488=$C$4,"5917","6917"))</f>
        <v/>
      </c>
      <c r="K1488" s="18" t="n"/>
      <c r="L1488" s="18" t="n"/>
      <c r="M1488" s="16" t="n"/>
      <c r="N1488" s="18">
        <f>IF(OR($E1488="",G1488=""),"",G1488-N(K1488)-N(L1488))</f>
        <v/>
      </c>
      <c r="O1488" s="19">
        <f>IF(N1488="","",N1488*H1488)</f>
        <v/>
      </c>
      <c r="P1488" s="19">
        <f>IF($E1488="","",N(K1488)*H1488)</f>
        <v/>
      </c>
      <c r="Q1488" s="17" t="n"/>
      <c r="R1488" s="17">
        <f>IF(N1488="","",IF(N1488&lt;0,"CONFERIR",IF(N1488=0,"ACERTADO",IF(M1488="","EM CONSIGNAÇÃO",IF(TODAY()&gt;M1488,"ACERTO VENCIDO","EM CONSIGNAÇÃO")))))</f>
        <v/>
      </c>
      <c r="S1488" s="17" t="n"/>
    </row>
    <row r="1489">
      <c r="A1489" s="16" t="n"/>
      <c r="B1489" s="17" t="n"/>
      <c r="C1489" s="17" t="n"/>
      <c r="D1489" s="17" t="n"/>
      <c r="E1489" s="17" t="n"/>
      <c r="F1489" s="17">
        <f>IF($E1489="","",IFERROR(INDEX(Produtos!$B$6:$B$305,MATCH($E1489,Produtos!$A$6:$A$305,0)),"Código não cadastrado"))</f>
        <v/>
      </c>
      <c r="G1489" s="18" t="n"/>
      <c r="H1489" s="19">
        <f>IF($E1489="","",IFERROR(INDEX(Produtos!$C$6:$C$305,MATCH($E1489,Produtos!$A$6:$A$305,0)),0))</f>
        <v/>
      </c>
      <c r="I1489" s="17" t="n"/>
      <c r="J1489" s="17">
        <f>IF(OR($E1489="",D1489=""),"",IF(D1489=$C$4,"5917","6917"))</f>
        <v/>
      </c>
      <c r="K1489" s="18" t="n"/>
      <c r="L1489" s="18" t="n"/>
      <c r="M1489" s="16" t="n"/>
      <c r="N1489" s="18">
        <f>IF(OR($E1489="",G1489=""),"",G1489-N(K1489)-N(L1489))</f>
        <v/>
      </c>
      <c r="O1489" s="19">
        <f>IF(N1489="","",N1489*H1489)</f>
        <v/>
      </c>
      <c r="P1489" s="19">
        <f>IF($E1489="","",N(K1489)*H1489)</f>
        <v/>
      </c>
      <c r="Q1489" s="17" t="n"/>
      <c r="R1489" s="17">
        <f>IF(N1489="","",IF(N1489&lt;0,"CONFERIR",IF(N1489=0,"ACERTADO",IF(M1489="","EM CONSIGNAÇÃO",IF(TODAY()&gt;M1489,"ACERTO VENCIDO","EM CONSIGNAÇÃO")))))</f>
        <v/>
      </c>
      <c r="S1489" s="17" t="n"/>
    </row>
    <row r="1490">
      <c r="A1490" s="16" t="n"/>
      <c r="B1490" s="17" t="n"/>
      <c r="C1490" s="17" t="n"/>
      <c r="D1490" s="17" t="n"/>
      <c r="E1490" s="17" t="n"/>
      <c r="F1490" s="17">
        <f>IF($E1490="","",IFERROR(INDEX(Produtos!$B$6:$B$305,MATCH($E1490,Produtos!$A$6:$A$305,0)),"Código não cadastrado"))</f>
        <v/>
      </c>
      <c r="G1490" s="18" t="n"/>
      <c r="H1490" s="19">
        <f>IF($E1490="","",IFERROR(INDEX(Produtos!$C$6:$C$305,MATCH($E1490,Produtos!$A$6:$A$305,0)),0))</f>
        <v/>
      </c>
      <c r="I1490" s="17" t="n"/>
      <c r="J1490" s="17">
        <f>IF(OR($E1490="",D1490=""),"",IF(D1490=$C$4,"5917","6917"))</f>
        <v/>
      </c>
      <c r="K1490" s="18" t="n"/>
      <c r="L1490" s="18" t="n"/>
      <c r="M1490" s="16" t="n"/>
      <c r="N1490" s="18">
        <f>IF(OR($E1490="",G1490=""),"",G1490-N(K1490)-N(L1490))</f>
        <v/>
      </c>
      <c r="O1490" s="19">
        <f>IF(N1490="","",N1490*H1490)</f>
        <v/>
      </c>
      <c r="P1490" s="19">
        <f>IF($E1490="","",N(K1490)*H1490)</f>
        <v/>
      </c>
      <c r="Q1490" s="17" t="n"/>
      <c r="R1490" s="17">
        <f>IF(N1490="","",IF(N1490&lt;0,"CONFERIR",IF(N1490=0,"ACERTADO",IF(M1490="","EM CONSIGNAÇÃO",IF(TODAY()&gt;M1490,"ACERTO VENCIDO","EM CONSIGNAÇÃO")))))</f>
        <v/>
      </c>
      <c r="S1490" s="17" t="n"/>
    </row>
    <row r="1491">
      <c r="A1491" s="16" t="n"/>
      <c r="B1491" s="17" t="n"/>
      <c r="C1491" s="17" t="n"/>
      <c r="D1491" s="17" t="n"/>
      <c r="E1491" s="17" t="n"/>
      <c r="F1491" s="17">
        <f>IF($E1491="","",IFERROR(INDEX(Produtos!$B$6:$B$305,MATCH($E1491,Produtos!$A$6:$A$305,0)),"Código não cadastrado"))</f>
        <v/>
      </c>
      <c r="G1491" s="18" t="n"/>
      <c r="H1491" s="19">
        <f>IF($E1491="","",IFERROR(INDEX(Produtos!$C$6:$C$305,MATCH($E1491,Produtos!$A$6:$A$305,0)),0))</f>
        <v/>
      </c>
      <c r="I1491" s="17" t="n"/>
      <c r="J1491" s="17">
        <f>IF(OR($E1491="",D1491=""),"",IF(D1491=$C$4,"5917","6917"))</f>
        <v/>
      </c>
      <c r="K1491" s="18" t="n"/>
      <c r="L1491" s="18" t="n"/>
      <c r="M1491" s="16" t="n"/>
      <c r="N1491" s="18">
        <f>IF(OR($E1491="",G1491=""),"",G1491-N(K1491)-N(L1491))</f>
        <v/>
      </c>
      <c r="O1491" s="19">
        <f>IF(N1491="","",N1491*H1491)</f>
        <v/>
      </c>
      <c r="P1491" s="19">
        <f>IF($E1491="","",N(K1491)*H1491)</f>
        <v/>
      </c>
      <c r="Q1491" s="17" t="n"/>
      <c r="R1491" s="17">
        <f>IF(N1491="","",IF(N1491&lt;0,"CONFERIR",IF(N1491=0,"ACERTADO",IF(M1491="","EM CONSIGNAÇÃO",IF(TODAY()&gt;M1491,"ACERTO VENCIDO","EM CONSIGNAÇÃO")))))</f>
        <v/>
      </c>
      <c r="S1491" s="17" t="n"/>
    </row>
    <row r="1492">
      <c r="A1492" s="16" t="n"/>
      <c r="B1492" s="17" t="n"/>
      <c r="C1492" s="17" t="n"/>
      <c r="D1492" s="17" t="n"/>
      <c r="E1492" s="17" t="n"/>
      <c r="F1492" s="17">
        <f>IF($E1492="","",IFERROR(INDEX(Produtos!$B$6:$B$305,MATCH($E1492,Produtos!$A$6:$A$305,0)),"Código não cadastrado"))</f>
        <v/>
      </c>
      <c r="G1492" s="18" t="n"/>
      <c r="H1492" s="19">
        <f>IF($E1492="","",IFERROR(INDEX(Produtos!$C$6:$C$305,MATCH($E1492,Produtos!$A$6:$A$305,0)),0))</f>
        <v/>
      </c>
      <c r="I1492" s="17" t="n"/>
      <c r="J1492" s="17">
        <f>IF(OR($E1492="",D1492=""),"",IF(D1492=$C$4,"5917","6917"))</f>
        <v/>
      </c>
      <c r="K1492" s="18" t="n"/>
      <c r="L1492" s="18" t="n"/>
      <c r="M1492" s="16" t="n"/>
      <c r="N1492" s="18">
        <f>IF(OR($E1492="",G1492=""),"",G1492-N(K1492)-N(L1492))</f>
        <v/>
      </c>
      <c r="O1492" s="19">
        <f>IF(N1492="","",N1492*H1492)</f>
        <v/>
      </c>
      <c r="P1492" s="19">
        <f>IF($E1492="","",N(K1492)*H1492)</f>
        <v/>
      </c>
      <c r="Q1492" s="17" t="n"/>
      <c r="R1492" s="17">
        <f>IF(N1492="","",IF(N1492&lt;0,"CONFERIR",IF(N1492=0,"ACERTADO",IF(M1492="","EM CONSIGNAÇÃO",IF(TODAY()&gt;M1492,"ACERTO VENCIDO","EM CONSIGNAÇÃO")))))</f>
        <v/>
      </c>
      <c r="S1492" s="17" t="n"/>
    </row>
    <row r="1493">
      <c r="A1493" s="16" t="n"/>
      <c r="B1493" s="17" t="n"/>
      <c r="C1493" s="17" t="n"/>
      <c r="D1493" s="17" t="n"/>
      <c r="E1493" s="17" t="n"/>
      <c r="F1493" s="17">
        <f>IF($E1493="","",IFERROR(INDEX(Produtos!$B$6:$B$305,MATCH($E1493,Produtos!$A$6:$A$305,0)),"Código não cadastrado"))</f>
        <v/>
      </c>
      <c r="G1493" s="18" t="n"/>
      <c r="H1493" s="19">
        <f>IF($E1493="","",IFERROR(INDEX(Produtos!$C$6:$C$305,MATCH($E1493,Produtos!$A$6:$A$305,0)),0))</f>
        <v/>
      </c>
      <c r="I1493" s="17" t="n"/>
      <c r="J1493" s="17">
        <f>IF(OR($E1493="",D1493=""),"",IF(D1493=$C$4,"5917","6917"))</f>
        <v/>
      </c>
      <c r="K1493" s="18" t="n"/>
      <c r="L1493" s="18" t="n"/>
      <c r="M1493" s="16" t="n"/>
      <c r="N1493" s="18">
        <f>IF(OR($E1493="",G1493=""),"",G1493-N(K1493)-N(L1493))</f>
        <v/>
      </c>
      <c r="O1493" s="19">
        <f>IF(N1493="","",N1493*H1493)</f>
        <v/>
      </c>
      <c r="P1493" s="19">
        <f>IF($E1493="","",N(K1493)*H1493)</f>
        <v/>
      </c>
      <c r="Q1493" s="17" t="n"/>
      <c r="R1493" s="17">
        <f>IF(N1493="","",IF(N1493&lt;0,"CONFERIR",IF(N1493=0,"ACERTADO",IF(M1493="","EM CONSIGNAÇÃO",IF(TODAY()&gt;M1493,"ACERTO VENCIDO","EM CONSIGNAÇÃO")))))</f>
        <v/>
      </c>
      <c r="S1493" s="17" t="n"/>
    </row>
    <row r="1494">
      <c r="A1494" s="16" t="n"/>
      <c r="B1494" s="17" t="n"/>
      <c r="C1494" s="17" t="n"/>
      <c r="D1494" s="17" t="n"/>
      <c r="E1494" s="17" t="n"/>
      <c r="F1494" s="17">
        <f>IF($E1494="","",IFERROR(INDEX(Produtos!$B$6:$B$305,MATCH($E1494,Produtos!$A$6:$A$305,0)),"Código não cadastrado"))</f>
        <v/>
      </c>
      <c r="G1494" s="18" t="n"/>
      <c r="H1494" s="19">
        <f>IF($E1494="","",IFERROR(INDEX(Produtos!$C$6:$C$305,MATCH($E1494,Produtos!$A$6:$A$305,0)),0))</f>
        <v/>
      </c>
      <c r="I1494" s="17" t="n"/>
      <c r="J1494" s="17">
        <f>IF(OR($E1494="",D1494=""),"",IF(D1494=$C$4,"5917","6917"))</f>
        <v/>
      </c>
      <c r="K1494" s="18" t="n"/>
      <c r="L1494" s="18" t="n"/>
      <c r="M1494" s="16" t="n"/>
      <c r="N1494" s="18">
        <f>IF(OR($E1494="",G1494=""),"",G1494-N(K1494)-N(L1494))</f>
        <v/>
      </c>
      <c r="O1494" s="19">
        <f>IF(N1494="","",N1494*H1494)</f>
        <v/>
      </c>
      <c r="P1494" s="19">
        <f>IF($E1494="","",N(K1494)*H1494)</f>
        <v/>
      </c>
      <c r="Q1494" s="17" t="n"/>
      <c r="R1494" s="17">
        <f>IF(N1494="","",IF(N1494&lt;0,"CONFERIR",IF(N1494=0,"ACERTADO",IF(M1494="","EM CONSIGNAÇÃO",IF(TODAY()&gt;M1494,"ACERTO VENCIDO","EM CONSIGNAÇÃO")))))</f>
        <v/>
      </c>
      <c r="S1494" s="17" t="n"/>
    </row>
    <row r="1495">
      <c r="A1495" s="16" t="n"/>
      <c r="B1495" s="17" t="n"/>
      <c r="C1495" s="17" t="n"/>
      <c r="D1495" s="17" t="n"/>
      <c r="E1495" s="17" t="n"/>
      <c r="F1495" s="17">
        <f>IF($E1495="","",IFERROR(INDEX(Produtos!$B$6:$B$305,MATCH($E1495,Produtos!$A$6:$A$305,0)),"Código não cadastrado"))</f>
        <v/>
      </c>
      <c r="G1495" s="18" t="n"/>
      <c r="H1495" s="19">
        <f>IF($E1495="","",IFERROR(INDEX(Produtos!$C$6:$C$305,MATCH($E1495,Produtos!$A$6:$A$305,0)),0))</f>
        <v/>
      </c>
      <c r="I1495" s="17" t="n"/>
      <c r="J1495" s="17">
        <f>IF(OR($E1495="",D1495=""),"",IF(D1495=$C$4,"5917","6917"))</f>
        <v/>
      </c>
      <c r="K1495" s="18" t="n"/>
      <c r="L1495" s="18" t="n"/>
      <c r="M1495" s="16" t="n"/>
      <c r="N1495" s="18">
        <f>IF(OR($E1495="",G1495=""),"",G1495-N(K1495)-N(L1495))</f>
        <v/>
      </c>
      <c r="O1495" s="19">
        <f>IF(N1495="","",N1495*H1495)</f>
        <v/>
      </c>
      <c r="P1495" s="19">
        <f>IF($E1495="","",N(K1495)*H1495)</f>
        <v/>
      </c>
      <c r="Q1495" s="17" t="n"/>
      <c r="R1495" s="17">
        <f>IF(N1495="","",IF(N1495&lt;0,"CONFERIR",IF(N1495=0,"ACERTADO",IF(M1495="","EM CONSIGNAÇÃO",IF(TODAY()&gt;M1495,"ACERTO VENCIDO","EM CONSIGNAÇÃO")))))</f>
        <v/>
      </c>
      <c r="S1495" s="17" t="n"/>
    </row>
    <row r="1496">
      <c r="A1496" s="16" t="n"/>
      <c r="B1496" s="17" t="n"/>
      <c r="C1496" s="17" t="n"/>
      <c r="D1496" s="17" t="n"/>
      <c r="E1496" s="17" t="n"/>
      <c r="F1496" s="17">
        <f>IF($E1496="","",IFERROR(INDEX(Produtos!$B$6:$B$305,MATCH($E1496,Produtos!$A$6:$A$305,0)),"Código não cadastrado"))</f>
        <v/>
      </c>
      <c r="G1496" s="18" t="n"/>
      <c r="H1496" s="19">
        <f>IF($E1496="","",IFERROR(INDEX(Produtos!$C$6:$C$305,MATCH($E1496,Produtos!$A$6:$A$305,0)),0))</f>
        <v/>
      </c>
      <c r="I1496" s="17" t="n"/>
      <c r="J1496" s="17">
        <f>IF(OR($E1496="",D1496=""),"",IF(D1496=$C$4,"5917","6917"))</f>
        <v/>
      </c>
      <c r="K1496" s="18" t="n"/>
      <c r="L1496" s="18" t="n"/>
      <c r="M1496" s="16" t="n"/>
      <c r="N1496" s="18">
        <f>IF(OR($E1496="",G1496=""),"",G1496-N(K1496)-N(L1496))</f>
        <v/>
      </c>
      <c r="O1496" s="19">
        <f>IF(N1496="","",N1496*H1496)</f>
        <v/>
      </c>
      <c r="P1496" s="19">
        <f>IF($E1496="","",N(K1496)*H1496)</f>
        <v/>
      </c>
      <c r="Q1496" s="17" t="n"/>
      <c r="R1496" s="17">
        <f>IF(N1496="","",IF(N1496&lt;0,"CONFERIR",IF(N1496=0,"ACERTADO",IF(M1496="","EM CONSIGNAÇÃO",IF(TODAY()&gt;M1496,"ACERTO VENCIDO","EM CONSIGNAÇÃO")))))</f>
        <v/>
      </c>
      <c r="S1496" s="17" t="n"/>
    </row>
    <row r="1497">
      <c r="A1497" s="16" t="n"/>
      <c r="B1497" s="17" t="n"/>
      <c r="C1497" s="17" t="n"/>
      <c r="D1497" s="17" t="n"/>
      <c r="E1497" s="17" t="n"/>
      <c r="F1497" s="17">
        <f>IF($E1497="","",IFERROR(INDEX(Produtos!$B$6:$B$305,MATCH($E1497,Produtos!$A$6:$A$305,0)),"Código não cadastrado"))</f>
        <v/>
      </c>
      <c r="G1497" s="18" t="n"/>
      <c r="H1497" s="19">
        <f>IF($E1497="","",IFERROR(INDEX(Produtos!$C$6:$C$305,MATCH($E1497,Produtos!$A$6:$A$305,0)),0))</f>
        <v/>
      </c>
      <c r="I1497" s="17" t="n"/>
      <c r="J1497" s="17">
        <f>IF(OR($E1497="",D1497=""),"",IF(D1497=$C$4,"5917","6917"))</f>
        <v/>
      </c>
      <c r="K1497" s="18" t="n"/>
      <c r="L1497" s="18" t="n"/>
      <c r="M1497" s="16" t="n"/>
      <c r="N1497" s="18">
        <f>IF(OR($E1497="",G1497=""),"",G1497-N(K1497)-N(L1497))</f>
        <v/>
      </c>
      <c r="O1497" s="19">
        <f>IF(N1497="","",N1497*H1497)</f>
        <v/>
      </c>
      <c r="P1497" s="19">
        <f>IF($E1497="","",N(K1497)*H1497)</f>
        <v/>
      </c>
      <c r="Q1497" s="17" t="n"/>
      <c r="R1497" s="17">
        <f>IF(N1497="","",IF(N1497&lt;0,"CONFERIR",IF(N1497=0,"ACERTADO",IF(M1497="","EM CONSIGNAÇÃO",IF(TODAY()&gt;M1497,"ACERTO VENCIDO","EM CONSIGNAÇÃO")))))</f>
        <v/>
      </c>
      <c r="S1497" s="17" t="n"/>
    </row>
    <row r="1498">
      <c r="A1498" s="16" t="n"/>
      <c r="B1498" s="17" t="n"/>
      <c r="C1498" s="17" t="n"/>
      <c r="D1498" s="17" t="n"/>
      <c r="E1498" s="17" t="n"/>
      <c r="F1498" s="17">
        <f>IF($E1498="","",IFERROR(INDEX(Produtos!$B$6:$B$305,MATCH($E1498,Produtos!$A$6:$A$305,0)),"Código não cadastrado"))</f>
        <v/>
      </c>
      <c r="G1498" s="18" t="n"/>
      <c r="H1498" s="19">
        <f>IF($E1498="","",IFERROR(INDEX(Produtos!$C$6:$C$305,MATCH($E1498,Produtos!$A$6:$A$305,0)),0))</f>
        <v/>
      </c>
      <c r="I1498" s="17" t="n"/>
      <c r="J1498" s="17">
        <f>IF(OR($E1498="",D1498=""),"",IF(D1498=$C$4,"5917","6917"))</f>
        <v/>
      </c>
      <c r="K1498" s="18" t="n"/>
      <c r="L1498" s="18" t="n"/>
      <c r="M1498" s="16" t="n"/>
      <c r="N1498" s="18">
        <f>IF(OR($E1498="",G1498=""),"",G1498-N(K1498)-N(L1498))</f>
        <v/>
      </c>
      <c r="O1498" s="19">
        <f>IF(N1498="","",N1498*H1498)</f>
        <v/>
      </c>
      <c r="P1498" s="19">
        <f>IF($E1498="","",N(K1498)*H1498)</f>
        <v/>
      </c>
      <c r="Q1498" s="17" t="n"/>
      <c r="R1498" s="17">
        <f>IF(N1498="","",IF(N1498&lt;0,"CONFERIR",IF(N1498=0,"ACERTADO",IF(M1498="","EM CONSIGNAÇÃO",IF(TODAY()&gt;M1498,"ACERTO VENCIDO","EM CONSIGNAÇÃO")))))</f>
        <v/>
      </c>
      <c r="S1498" s="17" t="n"/>
    </row>
    <row r="1499">
      <c r="A1499" s="16" t="n"/>
      <c r="B1499" s="17" t="n"/>
      <c r="C1499" s="17" t="n"/>
      <c r="D1499" s="17" t="n"/>
      <c r="E1499" s="17" t="n"/>
      <c r="F1499" s="17">
        <f>IF($E1499="","",IFERROR(INDEX(Produtos!$B$6:$B$305,MATCH($E1499,Produtos!$A$6:$A$305,0)),"Código não cadastrado"))</f>
        <v/>
      </c>
      <c r="G1499" s="18" t="n"/>
      <c r="H1499" s="19">
        <f>IF($E1499="","",IFERROR(INDEX(Produtos!$C$6:$C$305,MATCH($E1499,Produtos!$A$6:$A$305,0)),0))</f>
        <v/>
      </c>
      <c r="I1499" s="17" t="n"/>
      <c r="J1499" s="17">
        <f>IF(OR($E1499="",D1499=""),"",IF(D1499=$C$4,"5917","6917"))</f>
        <v/>
      </c>
      <c r="K1499" s="18" t="n"/>
      <c r="L1499" s="18" t="n"/>
      <c r="M1499" s="16" t="n"/>
      <c r="N1499" s="18">
        <f>IF(OR($E1499="",G1499=""),"",G1499-N(K1499)-N(L1499))</f>
        <v/>
      </c>
      <c r="O1499" s="19">
        <f>IF(N1499="","",N1499*H1499)</f>
        <v/>
      </c>
      <c r="P1499" s="19">
        <f>IF($E1499="","",N(K1499)*H1499)</f>
        <v/>
      </c>
      <c r="Q1499" s="17" t="n"/>
      <c r="R1499" s="17">
        <f>IF(N1499="","",IF(N1499&lt;0,"CONFERIR",IF(N1499=0,"ACERTADO",IF(M1499="","EM CONSIGNAÇÃO",IF(TODAY()&gt;M1499,"ACERTO VENCIDO","EM CONSIGNAÇÃO")))))</f>
        <v/>
      </c>
      <c r="S1499" s="17" t="n"/>
    </row>
    <row r="1500">
      <c r="A1500" s="16" t="n"/>
      <c r="B1500" s="17" t="n"/>
      <c r="C1500" s="17" t="n"/>
      <c r="D1500" s="17" t="n"/>
      <c r="E1500" s="17" t="n"/>
      <c r="F1500" s="17">
        <f>IF($E1500="","",IFERROR(INDEX(Produtos!$B$6:$B$305,MATCH($E1500,Produtos!$A$6:$A$305,0)),"Código não cadastrado"))</f>
        <v/>
      </c>
      <c r="G1500" s="18" t="n"/>
      <c r="H1500" s="19">
        <f>IF($E1500="","",IFERROR(INDEX(Produtos!$C$6:$C$305,MATCH($E1500,Produtos!$A$6:$A$305,0)),0))</f>
        <v/>
      </c>
      <c r="I1500" s="17" t="n"/>
      <c r="J1500" s="17">
        <f>IF(OR($E1500="",D1500=""),"",IF(D1500=$C$4,"5917","6917"))</f>
        <v/>
      </c>
      <c r="K1500" s="18" t="n"/>
      <c r="L1500" s="18" t="n"/>
      <c r="M1500" s="16" t="n"/>
      <c r="N1500" s="18">
        <f>IF(OR($E1500="",G1500=""),"",G1500-N(K1500)-N(L1500))</f>
        <v/>
      </c>
      <c r="O1500" s="19">
        <f>IF(N1500="","",N1500*H1500)</f>
        <v/>
      </c>
      <c r="P1500" s="19">
        <f>IF($E1500="","",N(K1500)*H1500)</f>
        <v/>
      </c>
      <c r="Q1500" s="17" t="n"/>
      <c r="R1500" s="17">
        <f>IF(N1500="","",IF(N1500&lt;0,"CONFERIR",IF(N1500=0,"ACERTADO",IF(M1500="","EM CONSIGNAÇÃO",IF(TODAY()&gt;M1500,"ACERTO VENCIDO","EM CONSIGNAÇÃO")))))</f>
        <v/>
      </c>
      <c r="S1500" s="17" t="n"/>
    </row>
    <row r="1501">
      <c r="A1501" s="16" t="n"/>
      <c r="B1501" s="17" t="n"/>
      <c r="C1501" s="17" t="n"/>
      <c r="D1501" s="17" t="n"/>
      <c r="E1501" s="17" t="n"/>
      <c r="F1501" s="17">
        <f>IF($E1501="","",IFERROR(INDEX(Produtos!$B$6:$B$305,MATCH($E1501,Produtos!$A$6:$A$305,0)),"Código não cadastrado"))</f>
        <v/>
      </c>
      <c r="G1501" s="18" t="n"/>
      <c r="H1501" s="19">
        <f>IF($E1501="","",IFERROR(INDEX(Produtos!$C$6:$C$305,MATCH($E1501,Produtos!$A$6:$A$305,0)),0))</f>
        <v/>
      </c>
      <c r="I1501" s="17" t="n"/>
      <c r="J1501" s="17">
        <f>IF(OR($E1501="",D1501=""),"",IF(D1501=$C$4,"5917","6917"))</f>
        <v/>
      </c>
      <c r="K1501" s="18" t="n"/>
      <c r="L1501" s="18" t="n"/>
      <c r="M1501" s="16" t="n"/>
      <c r="N1501" s="18">
        <f>IF(OR($E1501="",G1501=""),"",G1501-N(K1501)-N(L1501))</f>
        <v/>
      </c>
      <c r="O1501" s="19">
        <f>IF(N1501="","",N1501*H1501)</f>
        <v/>
      </c>
      <c r="P1501" s="19">
        <f>IF($E1501="","",N(K1501)*H1501)</f>
        <v/>
      </c>
      <c r="Q1501" s="17" t="n"/>
      <c r="R1501" s="17">
        <f>IF(N1501="","",IF(N1501&lt;0,"CONFERIR",IF(N1501=0,"ACERTADO",IF(M1501="","EM CONSIGNAÇÃO",IF(TODAY()&gt;M1501,"ACERTO VENCIDO","EM CONSIGNAÇÃO")))))</f>
        <v/>
      </c>
      <c r="S1501" s="17" t="n"/>
    </row>
    <row r="1502">
      <c r="A1502" s="16" t="n"/>
      <c r="B1502" s="17" t="n"/>
      <c r="C1502" s="17" t="n"/>
      <c r="D1502" s="17" t="n"/>
      <c r="E1502" s="17" t="n"/>
      <c r="F1502" s="17">
        <f>IF($E1502="","",IFERROR(INDEX(Produtos!$B$6:$B$305,MATCH($E1502,Produtos!$A$6:$A$305,0)),"Código não cadastrado"))</f>
        <v/>
      </c>
      <c r="G1502" s="18" t="n"/>
      <c r="H1502" s="19">
        <f>IF($E1502="","",IFERROR(INDEX(Produtos!$C$6:$C$305,MATCH($E1502,Produtos!$A$6:$A$305,0)),0))</f>
        <v/>
      </c>
      <c r="I1502" s="17" t="n"/>
      <c r="J1502" s="17">
        <f>IF(OR($E1502="",D1502=""),"",IF(D1502=$C$4,"5917","6917"))</f>
        <v/>
      </c>
      <c r="K1502" s="18" t="n"/>
      <c r="L1502" s="18" t="n"/>
      <c r="M1502" s="16" t="n"/>
      <c r="N1502" s="18">
        <f>IF(OR($E1502="",G1502=""),"",G1502-N(K1502)-N(L1502))</f>
        <v/>
      </c>
      <c r="O1502" s="19">
        <f>IF(N1502="","",N1502*H1502)</f>
        <v/>
      </c>
      <c r="P1502" s="19">
        <f>IF($E1502="","",N(K1502)*H1502)</f>
        <v/>
      </c>
      <c r="Q1502" s="17" t="n"/>
      <c r="R1502" s="17">
        <f>IF(N1502="","",IF(N1502&lt;0,"CONFERIR",IF(N1502=0,"ACERTADO",IF(M1502="","EM CONSIGNAÇÃO",IF(TODAY()&gt;M1502,"ACERTO VENCIDO","EM CONSIGNAÇÃO")))))</f>
        <v/>
      </c>
      <c r="S1502" s="17" t="n"/>
    </row>
    <row r="1503">
      <c r="A1503" s="16" t="n"/>
      <c r="B1503" s="17" t="n"/>
      <c r="C1503" s="17" t="n"/>
      <c r="D1503" s="17" t="n"/>
      <c r="E1503" s="17" t="n"/>
      <c r="F1503" s="17">
        <f>IF($E1503="","",IFERROR(INDEX(Produtos!$B$6:$B$305,MATCH($E1503,Produtos!$A$6:$A$305,0)),"Código não cadastrado"))</f>
        <v/>
      </c>
      <c r="G1503" s="18" t="n"/>
      <c r="H1503" s="19">
        <f>IF($E1503="","",IFERROR(INDEX(Produtos!$C$6:$C$305,MATCH($E1503,Produtos!$A$6:$A$305,0)),0))</f>
        <v/>
      </c>
      <c r="I1503" s="17" t="n"/>
      <c r="J1503" s="17">
        <f>IF(OR($E1503="",D1503=""),"",IF(D1503=$C$4,"5917","6917"))</f>
        <v/>
      </c>
      <c r="K1503" s="18" t="n"/>
      <c r="L1503" s="18" t="n"/>
      <c r="M1503" s="16" t="n"/>
      <c r="N1503" s="18">
        <f>IF(OR($E1503="",G1503=""),"",G1503-N(K1503)-N(L1503))</f>
        <v/>
      </c>
      <c r="O1503" s="19">
        <f>IF(N1503="","",N1503*H1503)</f>
        <v/>
      </c>
      <c r="P1503" s="19">
        <f>IF($E1503="","",N(K1503)*H1503)</f>
        <v/>
      </c>
      <c r="Q1503" s="17" t="n"/>
      <c r="R1503" s="17">
        <f>IF(N1503="","",IF(N1503&lt;0,"CONFERIR",IF(N1503=0,"ACERTADO",IF(M1503="","EM CONSIGNAÇÃO",IF(TODAY()&gt;M1503,"ACERTO VENCIDO","EM CONSIGNAÇÃO")))))</f>
        <v/>
      </c>
      <c r="S1503" s="17" t="n"/>
    </row>
    <row r="1504">
      <c r="A1504" s="16" t="n"/>
      <c r="B1504" s="17" t="n"/>
      <c r="C1504" s="17" t="n"/>
      <c r="D1504" s="17" t="n"/>
      <c r="E1504" s="17" t="n"/>
      <c r="F1504" s="17">
        <f>IF($E1504="","",IFERROR(INDEX(Produtos!$B$6:$B$305,MATCH($E1504,Produtos!$A$6:$A$305,0)),"Código não cadastrado"))</f>
        <v/>
      </c>
      <c r="G1504" s="18" t="n"/>
      <c r="H1504" s="19">
        <f>IF($E1504="","",IFERROR(INDEX(Produtos!$C$6:$C$305,MATCH($E1504,Produtos!$A$6:$A$305,0)),0))</f>
        <v/>
      </c>
      <c r="I1504" s="17" t="n"/>
      <c r="J1504" s="17">
        <f>IF(OR($E1504="",D1504=""),"",IF(D1504=$C$4,"5917","6917"))</f>
        <v/>
      </c>
      <c r="K1504" s="18" t="n"/>
      <c r="L1504" s="18" t="n"/>
      <c r="M1504" s="16" t="n"/>
      <c r="N1504" s="18">
        <f>IF(OR($E1504="",G1504=""),"",G1504-N(K1504)-N(L1504))</f>
        <v/>
      </c>
      <c r="O1504" s="19">
        <f>IF(N1504="","",N1504*H1504)</f>
        <v/>
      </c>
      <c r="P1504" s="19">
        <f>IF($E1504="","",N(K1504)*H1504)</f>
        <v/>
      </c>
      <c r="Q1504" s="17" t="n"/>
      <c r="R1504" s="17">
        <f>IF(N1504="","",IF(N1504&lt;0,"CONFERIR",IF(N1504=0,"ACERTADO",IF(M1504="","EM CONSIGNAÇÃO",IF(TODAY()&gt;M1504,"ACERTO VENCIDO","EM CONSIGNAÇÃO")))))</f>
        <v/>
      </c>
      <c r="S1504" s="17" t="n"/>
    </row>
    <row r="1505">
      <c r="A1505" s="16" t="n"/>
      <c r="B1505" s="17" t="n"/>
      <c r="C1505" s="17" t="n"/>
      <c r="D1505" s="17" t="n"/>
      <c r="E1505" s="17" t="n"/>
      <c r="F1505" s="17">
        <f>IF($E1505="","",IFERROR(INDEX(Produtos!$B$6:$B$305,MATCH($E1505,Produtos!$A$6:$A$305,0)),"Código não cadastrado"))</f>
        <v/>
      </c>
      <c r="G1505" s="18" t="n"/>
      <c r="H1505" s="19">
        <f>IF($E1505="","",IFERROR(INDEX(Produtos!$C$6:$C$305,MATCH($E1505,Produtos!$A$6:$A$305,0)),0))</f>
        <v/>
      </c>
      <c r="I1505" s="17" t="n"/>
      <c r="J1505" s="17">
        <f>IF(OR($E1505="",D1505=""),"",IF(D1505=$C$4,"5917","6917"))</f>
        <v/>
      </c>
      <c r="K1505" s="18" t="n"/>
      <c r="L1505" s="18" t="n"/>
      <c r="M1505" s="16" t="n"/>
      <c r="N1505" s="18">
        <f>IF(OR($E1505="",G1505=""),"",G1505-N(K1505)-N(L1505))</f>
        <v/>
      </c>
      <c r="O1505" s="19">
        <f>IF(N1505="","",N1505*H1505)</f>
        <v/>
      </c>
      <c r="P1505" s="19">
        <f>IF($E1505="","",N(K1505)*H1505)</f>
        <v/>
      </c>
      <c r="Q1505" s="17" t="n"/>
      <c r="R1505" s="17">
        <f>IF(N1505="","",IF(N1505&lt;0,"CONFERIR",IF(N1505=0,"ACERTADO",IF(M1505="","EM CONSIGNAÇÃO",IF(TODAY()&gt;M1505,"ACERTO VENCIDO","EM CONSIGNAÇÃO")))))</f>
        <v/>
      </c>
      <c r="S1505" s="17" t="n"/>
    </row>
  </sheetData>
  <autoFilter ref="A5:S1505"/>
  <mergeCells count="1">
    <mergeCell ref="A4:B4"/>
  </mergeCells>
  <conditionalFormatting sqref="R6:R1505">
    <cfRule type="expression" priority="1" dxfId="0">
      <formula>R6="ACERTO VENCIDO"</formula>
    </cfRule>
    <cfRule type="expression" priority="2" dxfId="0">
      <formula>R6="CONFERIR"</formula>
    </cfRule>
    <cfRule type="expression" priority="3" dxfId="1">
      <formula>R6="ACERTADO"</formula>
    </cfRule>
    <cfRule type="expression" priority="4" dxfId="2">
      <formula>R6="EM CONSIGNAÇÃO"</formula>
    </cfRule>
  </conditionalFormatting>
  <dataValidations count="3">
    <dataValidation sqref="C4" showDropDown="0" showInputMessage="0" showErrorMessage="1" allowBlank="1" errorTitle="Valor fora da lista" error="Escolha um valor da lista." type="list">
      <formula1>Listas!$A$6:$A$45</formula1>
    </dataValidation>
    <dataValidation sqref="D6:D1505" showDropDown="0" showInputMessage="0" showErrorMessage="1" allowBlank="1" errorTitle="Valor fora da lista" error="Escolha um valor da lista." type="list">
      <formula1>Listas!$A$6:$A$45</formula1>
    </dataValidation>
    <dataValidation sqref="E6:E1505" showDropDown="0" showInputMessage="0" showErrorMessage="1" allowBlank="1" errorTitle="Valor fora da lista" error="Valor fora da lista. Confirme se está correto." type="list" errorStyle="warning">
      <formula1>Produtos!$A$6:$A$305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0" customWidth="1" min="1" max="1"/>
    <col width="36" customWidth="1" min="2" max="2"/>
    <col width="15" customWidth="1" min="3" max="3"/>
    <col width="13" customWidth="1" min="4" max="4"/>
    <col width="16" customWidth="1" min="5" max="5"/>
  </cols>
  <sheetData>
    <row r="1" ht="26" customHeight="1">
      <c r="A1" s="6" t="inlineStr">
        <is>
          <t>Produtos enviados em consignação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Código</t>
        </is>
      </c>
      <c r="B5" s="10" t="inlineStr">
        <is>
          <t>Produto</t>
        </is>
      </c>
      <c r="C5" s="10" t="inlineStr">
        <is>
          <t>Preço combinado</t>
        </is>
      </c>
      <c r="D5" s="11" t="inlineStr">
        <is>
          <t>Em consignação (qtd)</t>
        </is>
      </c>
      <c r="E5" s="11" t="inlineStr">
        <is>
          <t>Valor em consignação</t>
        </is>
      </c>
    </row>
    <row r="6">
      <c r="A6" s="13" t="inlineStr">
        <is>
          <t>C01</t>
        </is>
      </c>
      <c r="B6" s="13" t="inlineStr">
        <is>
          <t>Bolsa de couro média</t>
        </is>
      </c>
      <c r="C6" s="15" t="n">
        <v>189</v>
      </c>
      <c r="D6" s="18">
        <f>IF($A6="","",SUMIFS(Remessas!$N$6:$N$1505,Remessas!$E$6:$E$1505,$A6))</f>
        <v/>
      </c>
      <c r="E6" s="19">
        <f>IF($A6="","",D6*N(C6))</f>
        <v/>
      </c>
    </row>
    <row r="7">
      <c r="A7" s="13" t="inlineStr">
        <is>
          <t>C02</t>
        </is>
      </c>
      <c r="B7" s="13" t="inlineStr">
        <is>
          <t>Carteira feminina</t>
        </is>
      </c>
      <c r="C7" s="15" t="n">
        <v>79</v>
      </c>
      <c r="D7" s="18">
        <f>IF($A7="","",SUMIFS(Remessas!$N$6:$N$1505,Remessas!$E$6:$E$1505,$A7))</f>
        <v/>
      </c>
      <c r="E7" s="19">
        <f>IF($A7="","",D7*N(C7))</f>
        <v/>
      </c>
    </row>
    <row r="8">
      <c r="A8" s="13" t="inlineStr">
        <is>
          <t>C03</t>
        </is>
      </c>
      <c r="B8" s="13" t="inlineStr">
        <is>
          <t>Cinto de couro</t>
        </is>
      </c>
      <c r="C8" s="15" t="n">
        <v>65</v>
      </c>
      <c r="D8" s="18">
        <f>IF($A8="","",SUMIFS(Remessas!$N$6:$N$1505,Remessas!$E$6:$E$1505,$A8))</f>
        <v/>
      </c>
      <c r="E8" s="19">
        <f>IF($A8="","",D8*N(C8))</f>
        <v/>
      </c>
    </row>
    <row r="9">
      <c r="A9" s="13" t="inlineStr">
        <is>
          <t>C04</t>
        </is>
      </c>
      <c r="B9" s="13" t="inlineStr">
        <is>
          <t>Mochila de lona</t>
        </is>
      </c>
      <c r="C9" s="15" t="n">
        <v>149</v>
      </c>
      <c r="D9" s="18">
        <f>IF($A9="","",SUMIFS(Remessas!$N$6:$N$1505,Remessas!$E$6:$E$1505,$A9))</f>
        <v/>
      </c>
      <c r="E9" s="19">
        <f>IF($A9="","",D9*N(C9))</f>
        <v/>
      </c>
    </row>
    <row r="10">
      <c r="A10" s="17" t="n"/>
      <c r="B10" s="17" t="n"/>
      <c r="C10" s="19" t="n"/>
      <c r="D10" s="18">
        <f>IF($A10="","",SUMIFS(Remessas!$N$6:$N$1505,Remessas!$E$6:$E$1505,$A10))</f>
        <v/>
      </c>
      <c r="E10" s="19">
        <f>IF($A10="","",D10*N(C10))</f>
        <v/>
      </c>
    </row>
    <row r="11">
      <c r="A11" s="17" t="n"/>
      <c r="B11" s="17" t="n"/>
      <c r="C11" s="19" t="n"/>
      <c r="D11" s="18">
        <f>IF($A11="","",SUMIFS(Remessas!$N$6:$N$1505,Remessas!$E$6:$E$1505,$A11))</f>
        <v/>
      </c>
      <c r="E11" s="19">
        <f>IF($A11="","",D11*N(C11))</f>
        <v/>
      </c>
    </row>
    <row r="12">
      <c r="A12" s="17" t="n"/>
      <c r="B12" s="17" t="n"/>
      <c r="C12" s="19" t="n"/>
      <c r="D12" s="18">
        <f>IF($A12="","",SUMIFS(Remessas!$N$6:$N$1505,Remessas!$E$6:$E$1505,$A12))</f>
        <v/>
      </c>
      <c r="E12" s="19">
        <f>IF($A12="","",D12*N(C12))</f>
        <v/>
      </c>
    </row>
    <row r="13">
      <c r="A13" s="17" t="n"/>
      <c r="B13" s="17" t="n"/>
      <c r="C13" s="19" t="n"/>
      <c r="D13" s="18">
        <f>IF($A13="","",SUMIFS(Remessas!$N$6:$N$1505,Remessas!$E$6:$E$1505,$A13))</f>
        <v/>
      </c>
      <c r="E13" s="19">
        <f>IF($A13="","",D13*N(C13))</f>
        <v/>
      </c>
    </row>
    <row r="14">
      <c r="A14" s="17" t="n"/>
      <c r="B14" s="17" t="n"/>
      <c r="C14" s="19" t="n"/>
      <c r="D14" s="18">
        <f>IF($A14="","",SUMIFS(Remessas!$N$6:$N$1505,Remessas!$E$6:$E$1505,$A14))</f>
        <v/>
      </c>
      <c r="E14" s="19">
        <f>IF($A14="","",D14*N(C14))</f>
        <v/>
      </c>
    </row>
    <row r="15">
      <c r="A15" s="17" t="n"/>
      <c r="B15" s="17" t="n"/>
      <c r="C15" s="19" t="n"/>
      <c r="D15" s="18">
        <f>IF($A15="","",SUMIFS(Remessas!$N$6:$N$1505,Remessas!$E$6:$E$1505,$A15))</f>
        <v/>
      </c>
      <c r="E15" s="19">
        <f>IF($A15="","",D15*N(C15))</f>
        <v/>
      </c>
    </row>
    <row r="16">
      <c r="A16" s="17" t="n"/>
      <c r="B16" s="17" t="n"/>
      <c r="C16" s="19" t="n"/>
      <c r="D16" s="18">
        <f>IF($A16="","",SUMIFS(Remessas!$N$6:$N$1505,Remessas!$E$6:$E$1505,$A16))</f>
        <v/>
      </c>
      <c r="E16" s="19">
        <f>IF($A16="","",D16*N(C16))</f>
        <v/>
      </c>
    </row>
    <row r="17">
      <c r="A17" s="17" t="n"/>
      <c r="B17" s="17" t="n"/>
      <c r="C17" s="19" t="n"/>
      <c r="D17" s="18">
        <f>IF($A17="","",SUMIFS(Remessas!$N$6:$N$1505,Remessas!$E$6:$E$1505,$A17))</f>
        <v/>
      </c>
      <c r="E17" s="19">
        <f>IF($A17="","",D17*N(C17))</f>
        <v/>
      </c>
    </row>
    <row r="18">
      <c r="A18" s="17" t="n"/>
      <c r="B18" s="17" t="n"/>
      <c r="C18" s="19" t="n"/>
      <c r="D18" s="18">
        <f>IF($A18="","",SUMIFS(Remessas!$N$6:$N$1505,Remessas!$E$6:$E$1505,$A18))</f>
        <v/>
      </c>
      <c r="E18" s="19">
        <f>IF($A18="","",D18*N(C18))</f>
        <v/>
      </c>
    </row>
    <row r="19">
      <c r="A19" s="17" t="n"/>
      <c r="B19" s="17" t="n"/>
      <c r="C19" s="19" t="n"/>
      <c r="D19" s="18">
        <f>IF($A19="","",SUMIFS(Remessas!$N$6:$N$1505,Remessas!$E$6:$E$1505,$A19))</f>
        <v/>
      </c>
      <c r="E19" s="19">
        <f>IF($A19="","",D19*N(C19))</f>
        <v/>
      </c>
    </row>
    <row r="20">
      <c r="A20" s="17" t="n"/>
      <c r="B20" s="17" t="n"/>
      <c r="C20" s="19" t="n"/>
      <c r="D20" s="18">
        <f>IF($A20="","",SUMIFS(Remessas!$N$6:$N$1505,Remessas!$E$6:$E$1505,$A20))</f>
        <v/>
      </c>
      <c r="E20" s="19">
        <f>IF($A20="","",D20*N(C20))</f>
        <v/>
      </c>
    </row>
    <row r="21">
      <c r="A21" s="17" t="n"/>
      <c r="B21" s="17" t="n"/>
      <c r="C21" s="19" t="n"/>
      <c r="D21" s="18">
        <f>IF($A21="","",SUMIFS(Remessas!$N$6:$N$1505,Remessas!$E$6:$E$1505,$A21))</f>
        <v/>
      </c>
      <c r="E21" s="19">
        <f>IF($A21="","",D21*N(C21))</f>
        <v/>
      </c>
    </row>
    <row r="22">
      <c r="A22" s="17" t="n"/>
      <c r="B22" s="17" t="n"/>
      <c r="C22" s="19" t="n"/>
      <c r="D22" s="18">
        <f>IF($A22="","",SUMIFS(Remessas!$N$6:$N$1505,Remessas!$E$6:$E$1505,$A22))</f>
        <v/>
      </c>
      <c r="E22" s="19">
        <f>IF($A22="","",D22*N(C22))</f>
        <v/>
      </c>
    </row>
    <row r="23">
      <c r="A23" s="17" t="n"/>
      <c r="B23" s="17" t="n"/>
      <c r="C23" s="19" t="n"/>
      <c r="D23" s="18">
        <f>IF($A23="","",SUMIFS(Remessas!$N$6:$N$1505,Remessas!$E$6:$E$1505,$A23))</f>
        <v/>
      </c>
      <c r="E23" s="19">
        <f>IF($A23="","",D23*N(C23))</f>
        <v/>
      </c>
    </row>
    <row r="24">
      <c r="A24" s="17" t="n"/>
      <c r="B24" s="17" t="n"/>
      <c r="C24" s="19" t="n"/>
      <c r="D24" s="18">
        <f>IF($A24="","",SUMIFS(Remessas!$N$6:$N$1505,Remessas!$E$6:$E$1505,$A24))</f>
        <v/>
      </c>
      <c r="E24" s="19">
        <f>IF($A24="","",D24*N(C24))</f>
        <v/>
      </c>
    </row>
    <row r="25">
      <c r="A25" s="17" t="n"/>
      <c r="B25" s="17" t="n"/>
      <c r="C25" s="19" t="n"/>
      <c r="D25" s="18">
        <f>IF($A25="","",SUMIFS(Remessas!$N$6:$N$1505,Remessas!$E$6:$E$1505,$A25))</f>
        <v/>
      </c>
      <c r="E25" s="19">
        <f>IF($A25="","",D25*N(C25))</f>
        <v/>
      </c>
    </row>
    <row r="26">
      <c r="A26" s="17" t="n"/>
      <c r="B26" s="17" t="n"/>
      <c r="C26" s="19" t="n"/>
      <c r="D26" s="18">
        <f>IF($A26="","",SUMIFS(Remessas!$N$6:$N$1505,Remessas!$E$6:$E$1505,$A26))</f>
        <v/>
      </c>
      <c r="E26" s="19">
        <f>IF($A26="","",D26*N(C26))</f>
        <v/>
      </c>
    </row>
    <row r="27">
      <c r="A27" s="17" t="n"/>
      <c r="B27" s="17" t="n"/>
      <c r="C27" s="19" t="n"/>
      <c r="D27" s="18">
        <f>IF($A27="","",SUMIFS(Remessas!$N$6:$N$1505,Remessas!$E$6:$E$1505,$A27))</f>
        <v/>
      </c>
      <c r="E27" s="19">
        <f>IF($A27="","",D27*N(C27))</f>
        <v/>
      </c>
    </row>
    <row r="28">
      <c r="A28" s="17" t="n"/>
      <c r="B28" s="17" t="n"/>
      <c r="C28" s="19" t="n"/>
      <c r="D28" s="18">
        <f>IF($A28="","",SUMIFS(Remessas!$N$6:$N$1505,Remessas!$E$6:$E$1505,$A28))</f>
        <v/>
      </c>
      <c r="E28" s="19">
        <f>IF($A28="","",D28*N(C28))</f>
        <v/>
      </c>
    </row>
    <row r="29">
      <c r="A29" s="17" t="n"/>
      <c r="B29" s="17" t="n"/>
      <c r="C29" s="19" t="n"/>
      <c r="D29" s="18">
        <f>IF($A29="","",SUMIFS(Remessas!$N$6:$N$1505,Remessas!$E$6:$E$1505,$A29))</f>
        <v/>
      </c>
      <c r="E29" s="19">
        <f>IF($A29="","",D29*N(C29))</f>
        <v/>
      </c>
    </row>
    <row r="30">
      <c r="A30" s="17" t="n"/>
      <c r="B30" s="17" t="n"/>
      <c r="C30" s="19" t="n"/>
      <c r="D30" s="18">
        <f>IF($A30="","",SUMIFS(Remessas!$N$6:$N$1505,Remessas!$E$6:$E$1505,$A30))</f>
        <v/>
      </c>
      <c r="E30" s="19">
        <f>IF($A30="","",D30*N(C30))</f>
        <v/>
      </c>
    </row>
    <row r="31">
      <c r="A31" s="17" t="n"/>
      <c r="B31" s="17" t="n"/>
      <c r="C31" s="19" t="n"/>
      <c r="D31" s="18">
        <f>IF($A31="","",SUMIFS(Remessas!$N$6:$N$1505,Remessas!$E$6:$E$1505,$A31))</f>
        <v/>
      </c>
      <c r="E31" s="19">
        <f>IF($A31="","",D31*N(C31))</f>
        <v/>
      </c>
    </row>
    <row r="32">
      <c r="A32" s="17" t="n"/>
      <c r="B32" s="17" t="n"/>
      <c r="C32" s="19" t="n"/>
      <c r="D32" s="18">
        <f>IF($A32="","",SUMIFS(Remessas!$N$6:$N$1505,Remessas!$E$6:$E$1505,$A32))</f>
        <v/>
      </c>
      <c r="E32" s="19">
        <f>IF($A32="","",D32*N(C32))</f>
        <v/>
      </c>
    </row>
    <row r="33">
      <c r="A33" s="17" t="n"/>
      <c r="B33" s="17" t="n"/>
      <c r="C33" s="19" t="n"/>
      <c r="D33" s="18">
        <f>IF($A33="","",SUMIFS(Remessas!$N$6:$N$1505,Remessas!$E$6:$E$1505,$A33))</f>
        <v/>
      </c>
      <c r="E33" s="19">
        <f>IF($A33="","",D33*N(C33))</f>
        <v/>
      </c>
    </row>
    <row r="34">
      <c r="A34" s="17" t="n"/>
      <c r="B34" s="17" t="n"/>
      <c r="C34" s="19" t="n"/>
      <c r="D34" s="18">
        <f>IF($A34="","",SUMIFS(Remessas!$N$6:$N$1505,Remessas!$E$6:$E$1505,$A34))</f>
        <v/>
      </c>
      <c r="E34" s="19">
        <f>IF($A34="","",D34*N(C34))</f>
        <v/>
      </c>
    </row>
    <row r="35">
      <c r="A35" s="17" t="n"/>
      <c r="B35" s="17" t="n"/>
      <c r="C35" s="19" t="n"/>
      <c r="D35" s="18">
        <f>IF($A35="","",SUMIFS(Remessas!$N$6:$N$1505,Remessas!$E$6:$E$1505,$A35))</f>
        <v/>
      </c>
      <c r="E35" s="19">
        <f>IF($A35="","",D35*N(C35))</f>
        <v/>
      </c>
    </row>
    <row r="36">
      <c r="A36" s="17" t="n"/>
      <c r="B36" s="17" t="n"/>
      <c r="C36" s="19" t="n"/>
      <c r="D36" s="18">
        <f>IF($A36="","",SUMIFS(Remessas!$N$6:$N$1505,Remessas!$E$6:$E$1505,$A36))</f>
        <v/>
      </c>
      <c r="E36" s="19">
        <f>IF($A36="","",D36*N(C36))</f>
        <v/>
      </c>
    </row>
    <row r="37">
      <c r="A37" s="17" t="n"/>
      <c r="B37" s="17" t="n"/>
      <c r="C37" s="19" t="n"/>
      <c r="D37" s="18">
        <f>IF($A37="","",SUMIFS(Remessas!$N$6:$N$1505,Remessas!$E$6:$E$1505,$A37))</f>
        <v/>
      </c>
      <c r="E37" s="19">
        <f>IF($A37="","",D37*N(C37))</f>
        <v/>
      </c>
    </row>
    <row r="38">
      <c r="A38" s="17" t="n"/>
      <c r="B38" s="17" t="n"/>
      <c r="C38" s="19" t="n"/>
      <c r="D38" s="18">
        <f>IF($A38="","",SUMIFS(Remessas!$N$6:$N$1505,Remessas!$E$6:$E$1505,$A38))</f>
        <v/>
      </c>
      <c r="E38" s="19">
        <f>IF($A38="","",D38*N(C38))</f>
        <v/>
      </c>
    </row>
    <row r="39">
      <c r="A39" s="17" t="n"/>
      <c r="B39" s="17" t="n"/>
      <c r="C39" s="19" t="n"/>
      <c r="D39" s="18">
        <f>IF($A39="","",SUMIFS(Remessas!$N$6:$N$1505,Remessas!$E$6:$E$1505,$A39))</f>
        <v/>
      </c>
      <c r="E39" s="19">
        <f>IF($A39="","",D39*N(C39))</f>
        <v/>
      </c>
    </row>
    <row r="40">
      <c r="A40" s="17" t="n"/>
      <c r="B40" s="17" t="n"/>
      <c r="C40" s="19" t="n"/>
      <c r="D40" s="18">
        <f>IF($A40="","",SUMIFS(Remessas!$N$6:$N$1505,Remessas!$E$6:$E$1505,$A40))</f>
        <v/>
      </c>
      <c r="E40" s="19">
        <f>IF($A40="","",D40*N(C40))</f>
        <v/>
      </c>
    </row>
    <row r="41">
      <c r="A41" s="17" t="n"/>
      <c r="B41" s="17" t="n"/>
      <c r="C41" s="19" t="n"/>
      <c r="D41" s="18">
        <f>IF($A41="","",SUMIFS(Remessas!$N$6:$N$1505,Remessas!$E$6:$E$1505,$A41))</f>
        <v/>
      </c>
      <c r="E41" s="19">
        <f>IF($A41="","",D41*N(C41))</f>
        <v/>
      </c>
    </row>
    <row r="42">
      <c r="A42" s="17" t="n"/>
      <c r="B42" s="17" t="n"/>
      <c r="C42" s="19" t="n"/>
      <c r="D42" s="18">
        <f>IF($A42="","",SUMIFS(Remessas!$N$6:$N$1505,Remessas!$E$6:$E$1505,$A42))</f>
        <v/>
      </c>
      <c r="E42" s="19">
        <f>IF($A42="","",D42*N(C42))</f>
        <v/>
      </c>
    </row>
    <row r="43">
      <c r="A43" s="17" t="n"/>
      <c r="B43" s="17" t="n"/>
      <c r="C43" s="19" t="n"/>
      <c r="D43" s="18">
        <f>IF($A43="","",SUMIFS(Remessas!$N$6:$N$1505,Remessas!$E$6:$E$1505,$A43))</f>
        <v/>
      </c>
      <c r="E43" s="19">
        <f>IF($A43="","",D43*N(C43))</f>
        <v/>
      </c>
    </row>
    <row r="44">
      <c r="A44" s="17" t="n"/>
      <c r="B44" s="17" t="n"/>
      <c r="C44" s="19" t="n"/>
      <c r="D44" s="18">
        <f>IF($A44="","",SUMIFS(Remessas!$N$6:$N$1505,Remessas!$E$6:$E$1505,$A44))</f>
        <v/>
      </c>
      <c r="E44" s="19">
        <f>IF($A44="","",D44*N(C44))</f>
        <v/>
      </c>
    </row>
    <row r="45">
      <c r="A45" s="17" t="n"/>
      <c r="B45" s="17" t="n"/>
      <c r="C45" s="19" t="n"/>
      <c r="D45" s="18">
        <f>IF($A45="","",SUMIFS(Remessas!$N$6:$N$1505,Remessas!$E$6:$E$1505,$A45))</f>
        <v/>
      </c>
      <c r="E45" s="19">
        <f>IF($A45="","",D45*N(C45))</f>
        <v/>
      </c>
    </row>
    <row r="46">
      <c r="A46" s="17" t="n"/>
      <c r="B46" s="17" t="n"/>
      <c r="C46" s="19" t="n"/>
      <c r="D46" s="18">
        <f>IF($A46="","",SUMIFS(Remessas!$N$6:$N$1505,Remessas!$E$6:$E$1505,$A46))</f>
        <v/>
      </c>
      <c r="E46" s="19">
        <f>IF($A46="","",D46*N(C46))</f>
        <v/>
      </c>
    </row>
    <row r="47">
      <c r="A47" s="17" t="n"/>
      <c r="B47" s="17" t="n"/>
      <c r="C47" s="19" t="n"/>
      <c r="D47" s="18">
        <f>IF($A47="","",SUMIFS(Remessas!$N$6:$N$1505,Remessas!$E$6:$E$1505,$A47))</f>
        <v/>
      </c>
      <c r="E47" s="19">
        <f>IF($A47="","",D47*N(C47))</f>
        <v/>
      </c>
    </row>
    <row r="48">
      <c r="A48" s="17" t="n"/>
      <c r="B48" s="17" t="n"/>
      <c r="C48" s="19" t="n"/>
      <c r="D48" s="18">
        <f>IF($A48="","",SUMIFS(Remessas!$N$6:$N$1505,Remessas!$E$6:$E$1505,$A48))</f>
        <v/>
      </c>
      <c r="E48" s="19">
        <f>IF($A48="","",D48*N(C48))</f>
        <v/>
      </c>
    </row>
    <row r="49">
      <c r="A49" s="17" t="n"/>
      <c r="B49" s="17" t="n"/>
      <c r="C49" s="19" t="n"/>
      <c r="D49" s="18">
        <f>IF($A49="","",SUMIFS(Remessas!$N$6:$N$1505,Remessas!$E$6:$E$1505,$A49))</f>
        <v/>
      </c>
      <c r="E49" s="19">
        <f>IF($A49="","",D49*N(C49))</f>
        <v/>
      </c>
    </row>
    <row r="50">
      <c r="A50" s="17" t="n"/>
      <c r="B50" s="17" t="n"/>
      <c r="C50" s="19" t="n"/>
      <c r="D50" s="18">
        <f>IF($A50="","",SUMIFS(Remessas!$N$6:$N$1505,Remessas!$E$6:$E$1505,$A50))</f>
        <v/>
      </c>
      <c r="E50" s="19">
        <f>IF($A50="","",D50*N(C50))</f>
        <v/>
      </c>
    </row>
    <row r="51">
      <c r="A51" s="17" t="n"/>
      <c r="B51" s="17" t="n"/>
      <c r="C51" s="19" t="n"/>
      <c r="D51" s="18">
        <f>IF($A51="","",SUMIFS(Remessas!$N$6:$N$1505,Remessas!$E$6:$E$1505,$A51))</f>
        <v/>
      </c>
      <c r="E51" s="19">
        <f>IF($A51="","",D51*N(C51))</f>
        <v/>
      </c>
    </row>
    <row r="52">
      <c r="A52" s="17" t="n"/>
      <c r="B52" s="17" t="n"/>
      <c r="C52" s="19" t="n"/>
      <c r="D52" s="18">
        <f>IF($A52="","",SUMIFS(Remessas!$N$6:$N$1505,Remessas!$E$6:$E$1505,$A52))</f>
        <v/>
      </c>
      <c r="E52" s="19">
        <f>IF($A52="","",D52*N(C52))</f>
        <v/>
      </c>
    </row>
    <row r="53">
      <c r="A53" s="17" t="n"/>
      <c r="B53" s="17" t="n"/>
      <c r="C53" s="19" t="n"/>
      <c r="D53" s="18">
        <f>IF($A53="","",SUMIFS(Remessas!$N$6:$N$1505,Remessas!$E$6:$E$1505,$A53))</f>
        <v/>
      </c>
      <c r="E53" s="19">
        <f>IF($A53="","",D53*N(C53))</f>
        <v/>
      </c>
    </row>
    <row r="54">
      <c r="A54" s="17" t="n"/>
      <c r="B54" s="17" t="n"/>
      <c r="C54" s="19" t="n"/>
      <c r="D54" s="18">
        <f>IF($A54="","",SUMIFS(Remessas!$N$6:$N$1505,Remessas!$E$6:$E$1505,$A54))</f>
        <v/>
      </c>
      <c r="E54" s="19">
        <f>IF($A54="","",D54*N(C54))</f>
        <v/>
      </c>
    </row>
    <row r="55">
      <c r="A55" s="17" t="n"/>
      <c r="B55" s="17" t="n"/>
      <c r="C55" s="19" t="n"/>
      <c r="D55" s="18">
        <f>IF($A55="","",SUMIFS(Remessas!$N$6:$N$1505,Remessas!$E$6:$E$1505,$A55))</f>
        <v/>
      </c>
      <c r="E55" s="19">
        <f>IF($A55="","",D55*N(C55))</f>
        <v/>
      </c>
    </row>
    <row r="56">
      <c r="A56" s="17" t="n"/>
      <c r="B56" s="17" t="n"/>
      <c r="C56" s="19" t="n"/>
      <c r="D56" s="18">
        <f>IF($A56="","",SUMIFS(Remessas!$N$6:$N$1505,Remessas!$E$6:$E$1505,$A56))</f>
        <v/>
      </c>
      <c r="E56" s="19">
        <f>IF($A56="","",D56*N(C56))</f>
        <v/>
      </c>
    </row>
    <row r="57">
      <c r="A57" s="17" t="n"/>
      <c r="B57" s="17" t="n"/>
      <c r="C57" s="19" t="n"/>
      <c r="D57" s="18">
        <f>IF($A57="","",SUMIFS(Remessas!$N$6:$N$1505,Remessas!$E$6:$E$1505,$A57))</f>
        <v/>
      </c>
      <c r="E57" s="19">
        <f>IF($A57="","",D57*N(C57))</f>
        <v/>
      </c>
    </row>
    <row r="58">
      <c r="A58" s="17" t="n"/>
      <c r="B58" s="17" t="n"/>
      <c r="C58" s="19" t="n"/>
      <c r="D58" s="18">
        <f>IF($A58="","",SUMIFS(Remessas!$N$6:$N$1505,Remessas!$E$6:$E$1505,$A58))</f>
        <v/>
      </c>
      <c r="E58" s="19">
        <f>IF($A58="","",D58*N(C58))</f>
        <v/>
      </c>
    </row>
    <row r="59">
      <c r="A59" s="17" t="n"/>
      <c r="B59" s="17" t="n"/>
      <c r="C59" s="19" t="n"/>
      <c r="D59" s="18">
        <f>IF($A59="","",SUMIFS(Remessas!$N$6:$N$1505,Remessas!$E$6:$E$1505,$A59))</f>
        <v/>
      </c>
      <c r="E59" s="19">
        <f>IF($A59="","",D59*N(C59))</f>
        <v/>
      </c>
    </row>
    <row r="60">
      <c r="A60" s="17" t="n"/>
      <c r="B60" s="17" t="n"/>
      <c r="C60" s="19" t="n"/>
      <c r="D60" s="18">
        <f>IF($A60="","",SUMIFS(Remessas!$N$6:$N$1505,Remessas!$E$6:$E$1505,$A60))</f>
        <v/>
      </c>
      <c r="E60" s="19">
        <f>IF($A60="","",D60*N(C60))</f>
        <v/>
      </c>
    </row>
    <row r="61">
      <c r="A61" s="17" t="n"/>
      <c r="B61" s="17" t="n"/>
      <c r="C61" s="19" t="n"/>
      <c r="D61" s="18">
        <f>IF($A61="","",SUMIFS(Remessas!$N$6:$N$1505,Remessas!$E$6:$E$1505,$A61))</f>
        <v/>
      </c>
      <c r="E61" s="19">
        <f>IF($A61="","",D61*N(C61))</f>
        <v/>
      </c>
    </row>
    <row r="62">
      <c r="A62" s="17" t="n"/>
      <c r="B62" s="17" t="n"/>
      <c r="C62" s="19" t="n"/>
      <c r="D62" s="18">
        <f>IF($A62="","",SUMIFS(Remessas!$N$6:$N$1505,Remessas!$E$6:$E$1505,$A62))</f>
        <v/>
      </c>
      <c r="E62" s="19">
        <f>IF($A62="","",D62*N(C62))</f>
        <v/>
      </c>
    </row>
    <row r="63">
      <c r="A63" s="17" t="n"/>
      <c r="B63" s="17" t="n"/>
      <c r="C63" s="19" t="n"/>
      <c r="D63" s="18">
        <f>IF($A63="","",SUMIFS(Remessas!$N$6:$N$1505,Remessas!$E$6:$E$1505,$A63))</f>
        <v/>
      </c>
      <c r="E63" s="19">
        <f>IF($A63="","",D63*N(C63))</f>
        <v/>
      </c>
    </row>
    <row r="64">
      <c r="A64" s="17" t="n"/>
      <c r="B64" s="17" t="n"/>
      <c r="C64" s="19" t="n"/>
      <c r="D64" s="18">
        <f>IF($A64="","",SUMIFS(Remessas!$N$6:$N$1505,Remessas!$E$6:$E$1505,$A64))</f>
        <v/>
      </c>
      <c r="E64" s="19">
        <f>IF($A64="","",D64*N(C64))</f>
        <v/>
      </c>
    </row>
    <row r="65">
      <c r="A65" s="17" t="n"/>
      <c r="B65" s="17" t="n"/>
      <c r="C65" s="19" t="n"/>
      <c r="D65" s="18">
        <f>IF($A65="","",SUMIFS(Remessas!$N$6:$N$1505,Remessas!$E$6:$E$1505,$A65))</f>
        <v/>
      </c>
      <c r="E65" s="19">
        <f>IF($A65="","",D65*N(C65))</f>
        <v/>
      </c>
    </row>
    <row r="66">
      <c r="A66" s="17" t="n"/>
      <c r="B66" s="17" t="n"/>
      <c r="C66" s="19" t="n"/>
      <c r="D66" s="18">
        <f>IF($A66="","",SUMIFS(Remessas!$N$6:$N$1505,Remessas!$E$6:$E$1505,$A66))</f>
        <v/>
      </c>
      <c r="E66" s="19">
        <f>IF($A66="","",D66*N(C66))</f>
        <v/>
      </c>
    </row>
    <row r="67">
      <c r="A67" s="17" t="n"/>
      <c r="B67" s="17" t="n"/>
      <c r="C67" s="19" t="n"/>
      <c r="D67" s="18">
        <f>IF($A67="","",SUMIFS(Remessas!$N$6:$N$1505,Remessas!$E$6:$E$1505,$A67))</f>
        <v/>
      </c>
      <c r="E67" s="19">
        <f>IF($A67="","",D67*N(C67))</f>
        <v/>
      </c>
    </row>
    <row r="68">
      <c r="A68" s="17" t="n"/>
      <c r="B68" s="17" t="n"/>
      <c r="C68" s="19" t="n"/>
      <c r="D68" s="18">
        <f>IF($A68="","",SUMIFS(Remessas!$N$6:$N$1505,Remessas!$E$6:$E$1505,$A68))</f>
        <v/>
      </c>
      <c r="E68" s="19">
        <f>IF($A68="","",D68*N(C68))</f>
        <v/>
      </c>
    </row>
    <row r="69">
      <c r="A69" s="17" t="n"/>
      <c r="B69" s="17" t="n"/>
      <c r="C69" s="19" t="n"/>
      <c r="D69" s="18">
        <f>IF($A69="","",SUMIFS(Remessas!$N$6:$N$1505,Remessas!$E$6:$E$1505,$A69))</f>
        <v/>
      </c>
      <c r="E69" s="19">
        <f>IF($A69="","",D69*N(C69))</f>
        <v/>
      </c>
    </row>
    <row r="70">
      <c r="A70" s="17" t="n"/>
      <c r="B70" s="17" t="n"/>
      <c r="C70" s="19" t="n"/>
      <c r="D70" s="18">
        <f>IF($A70="","",SUMIFS(Remessas!$N$6:$N$1505,Remessas!$E$6:$E$1505,$A70))</f>
        <v/>
      </c>
      <c r="E70" s="19">
        <f>IF($A70="","",D70*N(C70))</f>
        <v/>
      </c>
    </row>
    <row r="71">
      <c r="A71" s="17" t="n"/>
      <c r="B71" s="17" t="n"/>
      <c r="C71" s="19" t="n"/>
      <c r="D71" s="18">
        <f>IF($A71="","",SUMIFS(Remessas!$N$6:$N$1505,Remessas!$E$6:$E$1505,$A71))</f>
        <v/>
      </c>
      <c r="E71" s="19">
        <f>IF($A71="","",D71*N(C71))</f>
        <v/>
      </c>
    </row>
    <row r="72">
      <c r="A72" s="17" t="n"/>
      <c r="B72" s="17" t="n"/>
      <c r="C72" s="19" t="n"/>
      <c r="D72" s="18">
        <f>IF($A72="","",SUMIFS(Remessas!$N$6:$N$1505,Remessas!$E$6:$E$1505,$A72))</f>
        <v/>
      </c>
      <c r="E72" s="19">
        <f>IF($A72="","",D72*N(C72))</f>
        <v/>
      </c>
    </row>
    <row r="73">
      <c r="A73" s="17" t="n"/>
      <c r="B73" s="17" t="n"/>
      <c r="C73" s="19" t="n"/>
      <c r="D73" s="18">
        <f>IF($A73="","",SUMIFS(Remessas!$N$6:$N$1505,Remessas!$E$6:$E$1505,$A73))</f>
        <v/>
      </c>
      <c r="E73" s="19">
        <f>IF($A73="","",D73*N(C73))</f>
        <v/>
      </c>
    </row>
    <row r="74">
      <c r="A74" s="17" t="n"/>
      <c r="B74" s="17" t="n"/>
      <c r="C74" s="19" t="n"/>
      <c r="D74" s="18">
        <f>IF($A74="","",SUMIFS(Remessas!$N$6:$N$1505,Remessas!$E$6:$E$1505,$A74))</f>
        <v/>
      </c>
      <c r="E74" s="19">
        <f>IF($A74="","",D74*N(C74))</f>
        <v/>
      </c>
    </row>
    <row r="75">
      <c r="A75" s="17" t="n"/>
      <c r="B75" s="17" t="n"/>
      <c r="C75" s="19" t="n"/>
      <c r="D75" s="18">
        <f>IF($A75="","",SUMIFS(Remessas!$N$6:$N$1505,Remessas!$E$6:$E$1505,$A75))</f>
        <v/>
      </c>
      <c r="E75" s="19">
        <f>IF($A75="","",D75*N(C75))</f>
        <v/>
      </c>
    </row>
    <row r="76">
      <c r="A76" s="17" t="n"/>
      <c r="B76" s="17" t="n"/>
      <c r="C76" s="19" t="n"/>
      <c r="D76" s="18">
        <f>IF($A76="","",SUMIFS(Remessas!$N$6:$N$1505,Remessas!$E$6:$E$1505,$A76))</f>
        <v/>
      </c>
      <c r="E76" s="19">
        <f>IF($A76="","",D76*N(C76))</f>
        <v/>
      </c>
    </row>
    <row r="77">
      <c r="A77" s="17" t="n"/>
      <c r="B77" s="17" t="n"/>
      <c r="C77" s="19" t="n"/>
      <c r="D77" s="18">
        <f>IF($A77="","",SUMIFS(Remessas!$N$6:$N$1505,Remessas!$E$6:$E$1505,$A77))</f>
        <v/>
      </c>
      <c r="E77" s="19">
        <f>IF($A77="","",D77*N(C77))</f>
        <v/>
      </c>
    </row>
    <row r="78">
      <c r="A78" s="17" t="n"/>
      <c r="B78" s="17" t="n"/>
      <c r="C78" s="19" t="n"/>
      <c r="D78" s="18">
        <f>IF($A78="","",SUMIFS(Remessas!$N$6:$N$1505,Remessas!$E$6:$E$1505,$A78))</f>
        <v/>
      </c>
      <c r="E78" s="19">
        <f>IF($A78="","",D78*N(C78))</f>
        <v/>
      </c>
    </row>
    <row r="79">
      <c r="A79" s="17" t="n"/>
      <c r="B79" s="17" t="n"/>
      <c r="C79" s="19" t="n"/>
      <c r="D79" s="18">
        <f>IF($A79="","",SUMIFS(Remessas!$N$6:$N$1505,Remessas!$E$6:$E$1505,$A79))</f>
        <v/>
      </c>
      <c r="E79" s="19">
        <f>IF($A79="","",D79*N(C79))</f>
        <v/>
      </c>
    </row>
    <row r="80">
      <c r="A80" s="17" t="n"/>
      <c r="B80" s="17" t="n"/>
      <c r="C80" s="19" t="n"/>
      <c r="D80" s="18">
        <f>IF($A80="","",SUMIFS(Remessas!$N$6:$N$1505,Remessas!$E$6:$E$1505,$A80))</f>
        <v/>
      </c>
      <c r="E80" s="19">
        <f>IF($A80="","",D80*N(C80))</f>
        <v/>
      </c>
    </row>
    <row r="81">
      <c r="A81" s="17" t="n"/>
      <c r="B81" s="17" t="n"/>
      <c r="C81" s="19" t="n"/>
      <c r="D81" s="18">
        <f>IF($A81="","",SUMIFS(Remessas!$N$6:$N$1505,Remessas!$E$6:$E$1505,$A81))</f>
        <v/>
      </c>
      <c r="E81" s="19">
        <f>IF($A81="","",D81*N(C81))</f>
        <v/>
      </c>
    </row>
    <row r="82">
      <c r="A82" s="17" t="n"/>
      <c r="B82" s="17" t="n"/>
      <c r="C82" s="19" t="n"/>
      <c r="D82" s="18">
        <f>IF($A82="","",SUMIFS(Remessas!$N$6:$N$1505,Remessas!$E$6:$E$1505,$A82))</f>
        <v/>
      </c>
      <c r="E82" s="19">
        <f>IF($A82="","",D82*N(C82))</f>
        <v/>
      </c>
    </row>
    <row r="83">
      <c r="A83" s="17" t="n"/>
      <c r="B83" s="17" t="n"/>
      <c r="C83" s="19" t="n"/>
      <c r="D83" s="18">
        <f>IF($A83="","",SUMIFS(Remessas!$N$6:$N$1505,Remessas!$E$6:$E$1505,$A83))</f>
        <v/>
      </c>
      <c r="E83" s="19">
        <f>IF($A83="","",D83*N(C83))</f>
        <v/>
      </c>
    </row>
    <row r="84">
      <c r="A84" s="17" t="n"/>
      <c r="B84" s="17" t="n"/>
      <c r="C84" s="19" t="n"/>
      <c r="D84" s="18">
        <f>IF($A84="","",SUMIFS(Remessas!$N$6:$N$1505,Remessas!$E$6:$E$1505,$A84))</f>
        <v/>
      </c>
      <c r="E84" s="19">
        <f>IF($A84="","",D84*N(C84))</f>
        <v/>
      </c>
    </row>
    <row r="85">
      <c r="A85" s="17" t="n"/>
      <c r="B85" s="17" t="n"/>
      <c r="C85" s="19" t="n"/>
      <c r="D85" s="18">
        <f>IF($A85="","",SUMIFS(Remessas!$N$6:$N$1505,Remessas!$E$6:$E$1505,$A85))</f>
        <v/>
      </c>
      <c r="E85" s="19">
        <f>IF($A85="","",D85*N(C85))</f>
        <v/>
      </c>
    </row>
    <row r="86">
      <c r="A86" s="17" t="n"/>
      <c r="B86" s="17" t="n"/>
      <c r="C86" s="19" t="n"/>
      <c r="D86" s="18">
        <f>IF($A86="","",SUMIFS(Remessas!$N$6:$N$1505,Remessas!$E$6:$E$1505,$A86))</f>
        <v/>
      </c>
      <c r="E86" s="19">
        <f>IF($A86="","",D86*N(C86))</f>
        <v/>
      </c>
    </row>
    <row r="87">
      <c r="A87" s="17" t="n"/>
      <c r="B87" s="17" t="n"/>
      <c r="C87" s="19" t="n"/>
      <c r="D87" s="18">
        <f>IF($A87="","",SUMIFS(Remessas!$N$6:$N$1505,Remessas!$E$6:$E$1505,$A87))</f>
        <v/>
      </c>
      <c r="E87" s="19">
        <f>IF($A87="","",D87*N(C87))</f>
        <v/>
      </c>
    </row>
    <row r="88">
      <c r="A88" s="17" t="n"/>
      <c r="B88" s="17" t="n"/>
      <c r="C88" s="19" t="n"/>
      <c r="D88" s="18">
        <f>IF($A88="","",SUMIFS(Remessas!$N$6:$N$1505,Remessas!$E$6:$E$1505,$A88))</f>
        <v/>
      </c>
      <c r="E88" s="19">
        <f>IF($A88="","",D88*N(C88))</f>
        <v/>
      </c>
    </row>
    <row r="89">
      <c r="A89" s="17" t="n"/>
      <c r="B89" s="17" t="n"/>
      <c r="C89" s="19" t="n"/>
      <c r="D89" s="18">
        <f>IF($A89="","",SUMIFS(Remessas!$N$6:$N$1505,Remessas!$E$6:$E$1505,$A89))</f>
        <v/>
      </c>
      <c r="E89" s="19">
        <f>IF($A89="","",D89*N(C89))</f>
        <v/>
      </c>
    </row>
    <row r="90">
      <c r="A90" s="17" t="n"/>
      <c r="B90" s="17" t="n"/>
      <c r="C90" s="19" t="n"/>
      <c r="D90" s="18">
        <f>IF($A90="","",SUMIFS(Remessas!$N$6:$N$1505,Remessas!$E$6:$E$1505,$A90))</f>
        <v/>
      </c>
      <c r="E90" s="19">
        <f>IF($A90="","",D90*N(C90))</f>
        <v/>
      </c>
    </row>
    <row r="91">
      <c r="A91" s="17" t="n"/>
      <c r="B91" s="17" t="n"/>
      <c r="C91" s="19" t="n"/>
      <c r="D91" s="18">
        <f>IF($A91="","",SUMIFS(Remessas!$N$6:$N$1505,Remessas!$E$6:$E$1505,$A91))</f>
        <v/>
      </c>
      <c r="E91" s="19">
        <f>IF($A91="","",D91*N(C91))</f>
        <v/>
      </c>
    </row>
    <row r="92">
      <c r="A92" s="17" t="n"/>
      <c r="B92" s="17" t="n"/>
      <c r="C92" s="19" t="n"/>
      <c r="D92" s="18">
        <f>IF($A92="","",SUMIFS(Remessas!$N$6:$N$1505,Remessas!$E$6:$E$1505,$A92))</f>
        <v/>
      </c>
      <c r="E92" s="19">
        <f>IF($A92="","",D92*N(C92))</f>
        <v/>
      </c>
    </row>
    <row r="93">
      <c r="A93" s="17" t="n"/>
      <c r="B93" s="17" t="n"/>
      <c r="C93" s="19" t="n"/>
      <c r="D93" s="18">
        <f>IF($A93="","",SUMIFS(Remessas!$N$6:$N$1505,Remessas!$E$6:$E$1505,$A93))</f>
        <v/>
      </c>
      <c r="E93" s="19">
        <f>IF($A93="","",D93*N(C93))</f>
        <v/>
      </c>
    </row>
    <row r="94">
      <c r="A94" s="17" t="n"/>
      <c r="B94" s="17" t="n"/>
      <c r="C94" s="19" t="n"/>
      <c r="D94" s="18">
        <f>IF($A94="","",SUMIFS(Remessas!$N$6:$N$1505,Remessas!$E$6:$E$1505,$A94))</f>
        <v/>
      </c>
      <c r="E94" s="19">
        <f>IF($A94="","",D94*N(C94))</f>
        <v/>
      </c>
    </row>
    <row r="95">
      <c r="A95" s="17" t="n"/>
      <c r="B95" s="17" t="n"/>
      <c r="C95" s="19" t="n"/>
      <c r="D95" s="18">
        <f>IF($A95="","",SUMIFS(Remessas!$N$6:$N$1505,Remessas!$E$6:$E$1505,$A95))</f>
        <v/>
      </c>
      <c r="E95" s="19">
        <f>IF($A95="","",D95*N(C95))</f>
        <v/>
      </c>
    </row>
    <row r="96">
      <c r="A96" s="17" t="n"/>
      <c r="B96" s="17" t="n"/>
      <c r="C96" s="19" t="n"/>
      <c r="D96" s="18">
        <f>IF($A96="","",SUMIFS(Remessas!$N$6:$N$1505,Remessas!$E$6:$E$1505,$A96))</f>
        <v/>
      </c>
      <c r="E96" s="19">
        <f>IF($A96="","",D96*N(C96))</f>
        <v/>
      </c>
    </row>
    <row r="97">
      <c r="A97" s="17" t="n"/>
      <c r="B97" s="17" t="n"/>
      <c r="C97" s="19" t="n"/>
      <c r="D97" s="18">
        <f>IF($A97="","",SUMIFS(Remessas!$N$6:$N$1505,Remessas!$E$6:$E$1505,$A97))</f>
        <v/>
      </c>
      <c r="E97" s="19">
        <f>IF($A97="","",D97*N(C97))</f>
        <v/>
      </c>
    </row>
    <row r="98">
      <c r="A98" s="17" t="n"/>
      <c r="B98" s="17" t="n"/>
      <c r="C98" s="19" t="n"/>
      <c r="D98" s="18">
        <f>IF($A98="","",SUMIFS(Remessas!$N$6:$N$1505,Remessas!$E$6:$E$1505,$A98))</f>
        <v/>
      </c>
      <c r="E98" s="19">
        <f>IF($A98="","",D98*N(C98))</f>
        <v/>
      </c>
    </row>
    <row r="99">
      <c r="A99" s="17" t="n"/>
      <c r="B99" s="17" t="n"/>
      <c r="C99" s="19" t="n"/>
      <c r="D99" s="18">
        <f>IF($A99="","",SUMIFS(Remessas!$N$6:$N$1505,Remessas!$E$6:$E$1505,$A99))</f>
        <v/>
      </c>
      <c r="E99" s="19">
        <f>IF($A99="","",D99*N(C99))</f>
        <v/>
      </c>
    </row>
    <row r="100">
      <c r="A100" s="17" t="n"/>
      <c r="B100" s="17" t="n"/>
      <c r="C100" s="19" t="n"/>
      <c r="D100" s="18">
        <f>IF($A100="","",SUMIFS(Remessas!$N$6:$N$1505,Remessas!$E$6:$E$1505,$A100))</f>
        <v/>
      </c>
      <c r="E100" s="19">
        <f>IF($A100="","",D100*N(C100))</f>
        <v/>
      </c>
    </row>
    <row r="101">
      <c r="A101" s="17" t="n"/>
      <c r="B101" s="17" t="n"/>
      <c r="C101" s="19" t="n"/>
      <c r="D101" s="18">
        <f>IF($A101="","",SUMIFS(Remessas!$N$6:$N$1505,Remessas!$E$6:$E$1505,$A101))</f>
        <v/>
      </c>
      <c r="E101" s="19">
        <f>IF($A101="","",D101*N(C101))</f>
        <v/>
      </c>
    </row>
    <row r="102">
      <c r="A102" s="17" t="n"/>
      <c r="B102" s="17" t="n"/>
      <c r="C102" s="19" t="n"/>
      <c r="D102" s="18">
        <f>IF($A102="","",SUMIFS(Remessas!$N$6:$N$1505,Remessas!$E$6:$E$1505,$A102))</f>
        <v/>
      </c>
      <c r="E102" s="19">
        <f>IF($A102="","",D102*N(C102))</f>
        <v/>
      </c>
    </row>
    <row r="103">
      <c r="A103" s="17" t="n"/>
      <c r="B103" s="17" t="n"/>
      <c r="C103" s="19" t="n"/>
      <c r="D103" s="18">
        <f>IF($A103="","",SUMIFS(Remessas!$N$6:$N$1505,Remessas!$E$6:$E$1505,$A103))</f>
        <v/>
      </c>
      <c r="E103" s="19">
        <f>IF($A103="","",D103*N(C103))</f>
        <v/>
      </c>
    </row>
    <row r="104">
      <c r="A104" s="17" t="n"/>
      <c r="B104" s="17" t="n"/>
      <c r="C104" s="19" t="n"/>
      <c r="D104" s="18">
        <f>IF($A104="","",SUMIFS(Remessas!$N$6:$N$1505,Remessas!$E$6:$E$1505,$A104))</f>
        <v/>
      </c>
      <c r="E104" s="19">
        <f>IF($A104="","",D104*N(C104))</f>
        <v/>
      </c>
    </row>
    <row r="105">
      <c r="A105" s="17" t="n"/>
      <c r="B105" s="17" t="n"/>
      <c r="C105" s="19" t="n"/>
      <c r="D105" s="18">
        <f>IF($A105="","",SUMIFS(Remessas!$N$6:$N$1505,Remessas!$E$6:$E$1505,$A105))</f>
        <v/>
      </c>
      <c r="E105" s="19">
        <f>IF($A105="","",D105*N(C105))</f>
        <v/>
      </c>
    </row>
    <row r="106">
      <c r="A106" s="17" t="n"/>
      <c r="B106" s="17" t="n"/>
      <c r="C106" s="19" t="n"/>
      <c r="D106" s="18">
        <f>IF($A106="","",SUMIFS(Remessas!$N$6:$N$1505,Remessas!$E$6:$E$1505,$A106))</f>
        <v/>
      </c>
      <c r="E106" s="19">
        <f>IF($A106="","",D106*N(C106))</f>
        <v/>
      </c>
    </row>
    <row r="107">
      <c r="A107" s="17" t="n"/>
      <c r="B107" s="17" t="n"/>
      <c r="C107" s="19" t="n"/>
      <c r="D107" s="18">
        <f>IF($A107="","",SUMIFS(Remessas!$N$6:$N$1505,Remessas!$E$6:$E$1505,$A107))</f>
        <v/>
      </c>
      <c r="E107" s="19">
        <f>IF($A107="","",D107*N(C107))</f>
        <v/>
      </c>
    </row>
    <row r="108">
      <c r="A108" s="17" t="n"/>
      <c r="B108" s="17" t="n"/>
      <c r="C108" s="19" t="n"/>
      <c r="D108" s="18">
        <f>IF($A108="","",SUMIFS(Remessas!$N$6:$N$1505,Remessas!$E$6:$E$1505,$A108))</f>
        <v/>
      </c>
      <c r="E108" s="19">
        <f>IF($A108="","",D108*N(C108))</f>
        <v/>
      </c>
    </row>
    <row r="109">
      <c r="A109" s="17" t="n"/>
      <c r="B109" s="17" t="n"/>
      <c r="C109" s="19" t="n"/>
      <c r="D109" s="18">
        <f>IF($A109="","",SUMIFS(Remessas!$N$6:$N$1505,Remessas!$E$6:$E$1505,$A109))</f>
        <v/>
      </c>
      <c r="E109" s="19">
        <f>IF($A109="","",D109*N(C109))</f>
        <v/>
      </c>
    </row>
    <row r="110">
      <c r="A110" s="17" t="n"/>
      <c r="B110" s="17" t="n"/>
      <c r="C110" s="19" t="n"/>
      <c r="D110" s="18">
        <f>IF($A110="","",SUMIFS(Remessas!$N$6:$N$1505,Remessas!$E$6:$E$1505,$A110))</f>
        <v/>
      </c>
      <c r="E110" s="19">
        <f>IF($A110="","",D110*N(C110))</f>
        <v/>
      </c>
    </row>
    <row r="111">
      <c r="A111" s="17" t="n"/>
      <c r="B111" s="17" t="n"/>
      <c r="C111" s="19" t="n"/>
      <c r="D111" s="18">
        <f>IF($A111="","",SUMIFS(Remessas!$N$6:$N$1505,Remessas!$E$6:$E$1505,$A111))</f>
        <v/>
      </c>
      <c r="E111" s="19">
        <f>IF($A111="","",D111*N(C111))</f>
        <v/>
      </c>
    </row>
    <row r="112">
      <c r="A112" s="17" t="n"/>
      <c r="B112" s="17" t="n"/>
      <c r="C112" s="19" t="n"/>
      <c r="D112" s="18">
        <f>IF($A112="","",SUMIFS(Remessas!$N$6:$N$1505,Remessas!$E$6:$E$1505,$A112))</f>
        <v/>
      </c>
      <c r="E112" s="19">
        <f>IF($A112="","",D112*N(C112))</f>
        <v/>
      </c>
    </row>
    <row r="113">
      <c r="A113" s="17" t="n"/>
      <c r="B113" s="17" t="n"/>
      <c r="C113" s="19" t="n"/>
      <c r="D113" s="18">
        <f>IF($A113="","",SUMIFS(Remessas!$N$6:$N$1505,Remessas!$E$6:$E$1505,$A113))</f>
        <v/>
      </c>
      <c r="E113" s="19">
        <f>IF($A113="","",D113*N(C113))</f>
        <v/>
      </c>
    </row>
    <row r="114">
      <c r="A114" s="17" t="n"/>
      <c r="B114" s="17" t="n"/>
      <c r="C114" s="19" t="n"/>
      <c r="D114" s="18">
        <f>IF($A114="","",SUMIFS(Remessas!$N$6:$N$1505,Remessas!$E$6:$E$1505,$A114))</f>
        <v/>
      </c>
      <c r="E114" s="19">
        <f>IF($A114="","",D114*N(C114))</f>
        <v/>
      </c>
    </row>
    <row r="115">
      <c r="A115" s="17" t="n"/>
      <c r="B115" s="17" t="n"/>
      <c r="C115" s="19" t="n"/>
      <c r="D115" s="18">
        <f>IF($A115="","",SUMIFS(Remessas!$N$6:$N$1505,Remessas!$E$6:$E$1505,$A115))</f>
        <v/>
      </c>
      <c r="E115" s="19">
        <f>IF($A115="","",D115*N(C115))</f>
        <v/>
      </c>
    </row>
    <row r="116">
      <c r="A116" s="17" t="n"/>
      <c r="B116" s="17" t="n"/>
      <c r="C116" s="19" t="n"/>
      <c r="D116" s="18">
        <f>IF($A116="","",SUMIFS(Remessas!$N$6:$N$1505,Remessas!$E$6:$E$1505,$A116))</f>
        <v/>
      </c>
      <c r="E116" s="19">
        <f>IF($A116="","",D116*N(C116))</f>
        <v/>
      </c>
    </row>
    <row r="117">
      <c r="A117" s="17" t="n"/>
      <c r="B117" s="17" t="n"/>
      <c r="C117" s="19" t="n"/>
      <c r="D117" s="18">
        <f>IF($A117="","",SUMIFS(Remessas!$N$6:$N$1505,Remessas!$E$6:$E$1505,$A117))</f>
        <v/>
      </c>
      <c r="E117" s="19">
        <f>IF($A117="","",D117*N(C117))</f>
        <v/>
      </c>
    </row>
    <row r="118">
      <c r="A118" s="17" t="n"/>
      <c r="B118" s="17" t="n"/>
      <c r="C118" s="19" t="n"/>
      <c r="D118" s="18">
        <f>IF($A118="","",SUMIFS(Remessas!$N$6:$N$1505,Remessas!$E$6:$E$1505,$A118))</f>
        <v/>
      </c>
      <c r="E118" s="19">
        <f>IF($A118="","",D118*N(C118))</f>
        <v/>
      </c>
    </row>
    <row r="119">
      <c r="A119" s="17" t="n"/>
      <c r="B119" s="17" t="n"/>
      <c r="C119" s="19" t="n"/>
      <c r="D119" s="18">
        <f>IF($A119="","",SUMIFS(Remessas!$N$6:$N$1505,Remessas!$E$6:$E$1505,$A119))</f>
        <v/>
      </c>
      <c r="E119" s="19">
        <f>IF($A119="","",D119*N(C119))</f>
        <v/>
      </c>
    </row>
    <row r="120">
      <c r="A120" s="17" t="n"/>
      <c r="B120" s="17" t="n"/>
      <c r="C120" s="19" t="n"/>
      <c r="D120" s="18">
        <f>IF($A120="","",SUMIFS(Remessas!$N$6:$N$1505,Remessas!$E$6:$E$1505,$A120))</f>
        <v/>
      </c>
      <c r="E120" s="19">
        <f>IF($A120="","",D120*N(C120))</f>
        <v/>
      </c>
    </row>
    <row r="121">
      <c r="A121" s="17" t="n"/>
      <c r="B121" s="17" t="n"/>
      <c r="C121" s="19" t="n"/>
      <c r="D121" s="18">
        <f>IF($A121="","",SUMIFS(Remessas!$N$6:$N$1505,Remessas!$E$6:$E$1505,$A121))</f>
        <v/>
      </c>
      <c r="E121" s="19">
        <f>IF($A121="","",D121*N(C121))</f>
        <v/>
      </c>
    </row>
    <row r="122">
      <c r="A122" s="17" t="n"/>
      <c r="B122" s="17" t="n"/>
      <c r="C122" s="19" t="n"/>
      <c r="D122" s="18">
        <f>IF($A122="","",SUMIFS(Remessas!$N$6:$N$1505,Remessas!$E$6:$E$1505,$A122))</f>
        <v/>
      </c>
      <c r="E122" s="19">
        <f>IF($A122="","",D122*N(C122))</f>
        <v/>
      </c>
    </row>
    <row r="123">
      <c r="A123" s="17" t="n"/>
      <c r="B123" s="17" t="n"/>
      <c r="C123" s="19" t="n"/>
      <c r="D123" s="18">
        <f>IF($A123="","",SUMIFS(Remessas!$N$6:$N$1505,Remessas!$E$6:$E$1505,$A123))</f>
        <v/>
      </c>
      <c r="E123" s="19">
        <f>IF($A123="","",D123*N(C123))</f>
        <v/>
      </c>
    </row>
    <row r="124">
      <c r="A124" s="17" t="n"/>
      <c r="B124" s="17" t="n"/>
      <c r="C124" s="19" t="n"/>
      <c r="D124" s="18">
        <f>IF($A124="","",SUMIFS(Remessas!$N$6:$N$1505,Remessas!$E$6:$E$1505,$A124))</f>
        <v/>
      </c>
      <c r="E124" s="19">
        <f>IF($A124="","",D124*N(C124))</f>
        <v/>
      </c>
    </row>
    <row r="125">
      <c r="A125" s="17" t="n"/>
      <c r="B125" s="17" t="n"/>
      <c r="C125" s="19" t="n"/>
      <c r="D125" s="18">
        <f>IF($A125="","",SUMIFS(Remessas!$N$6:$N$1505,Remessas!$E$6:$E$1505,$A125))</f>
        <v/>
      </c>
      <c r="E125" s="19">
        <f>IF($A125="","",D125*N(C125))</f>
        <v/>
      </c>
    </row>
    <row r="126">
      <c r="A126" s="17" t="n"/>
      <c r="B126" s="17" t="n"/>
      <c r="C126" s="19" t="n"/>
      <c r="D126" s="18">
        <f>IF($A126="","",SUMIFS(Remessas!$N$6:$N$1505,Remessas!$E$6:$E$1505,$A126))</f>
        <v/>
      </c>
      <c r="E126" s="19">
        <f>IF($A126="","",D126*N(C126))</f>
        <v/>
      </c>
    </row>
    <row r="127">
      <c r="A127" s="17" t="n"/>
      <c r="B127" s="17" t="n"/>
      <c r="C127" s="19" t="n"/>
      <c r="D127" s="18">
        <f>IF($A127="","",SUMIFS(Remessas!$N$6:$N$1505,Remessas!$E$6:$E$1505,$A127))</f>
        <v/>
      </c>
      <c r="E127" s="19">
        <f>IF($A127="","",D127*N(C127))</f>
        <v/>
      </c>
    </row>
    <row r="128">
      <c r="A128" s="17" t="n"/>
      <c r="B128" s="17" t="n"/>
      <c r="C128" s="19" t="n"/>
      <c r="D128" s="18">
        <f>IF($A128="","",SUMIFS(Remessas!$N$6:$N$1505,Remessas!$E$6:$E$1505,$A128))</f>
        <v/>
      </c>
      <c r="E128" s="19">
        <f>IF($A128="","",D128*N(C128))</f>
        <v/>
      </c>
    </row>
    <row r="129">
      <c r="A129" s="17" t="n"/>
      <c r="B129" s="17" t="n"/>
      <c r="C129" s="19" t="n"/>
      <c r="D129" s="18">
        <f>IF($A129="","",SUMIFS(Remessas!$N$6:$N$1505,Remessas!$E$6:$E$1505,$A129))</f>
        <v/>
      </c>
      <c r="E129" s="19">
        <f>IF($A129="","",D129*N(C129))</f>
        <v/>
      </c>
    </row>
    <row r="130">
      <c r="A130" s="17" t="n"/>
      <c r="B130" s="17" t="n"/>
      <c r="C130" s="19" t="n"/>
      <c r="D130" s="18">
        <f>IF($A130="","",SUMIFS(Remessas!$N$6:$N$1505,Remessas!$E$6:$E$1505,$A130))</f>
        <v/>
      </c>
      <c r="E130" s="19">
        <f>IF($A130="","",D130*N(C130))</f>
        <v/>
      </c>
    </row>
    <row r="131">
      <c r="A131" s="17" t="n"/>
      <c r="B131" s="17" t="n"/>
      <c r="C131" s="19" t="n"/>
      <c r="D131" s="18">
        <f>IF($A131="","",SUMIFS(Remessas!$N$6:$N$1505,Remessas!$E$6:$E$1505,$A131))</f>
        <v/>
      </c>
      <c r="E131" s="19">
        <f>IF($A131="","",D131*N(C131))</f>
        <v/>
      </c>
    </row>
    <row r="132">
      <c r="A132" s="17" t="n"/>
      <c r="B132" s="17" t="n"/>
      <c r="C132" s="19" t="n"/>
      <c r="D132" s="18">
        <f>IF($A132="","",SUMIFS(Remessas!$N$6:$N$1505,Remessas!$E$6:$E$1505,$A132))</f>
        <v/>
      </c>
      <c r="E132" s="19">
        <f>IF($A132="","",D132*N(C132))</f>
        <v/>
      </c>
    </row>
    <row r="133">
      <c r="A133" s="17" t="n"/>
      <c r="B133" s="17" t="n"/>
      <c r="C133" s="19" t="n"/>
      <c r="D133" s="18">
        <f>IF($A133="","",SUMIFS(Remessas!$N$6:$N$1505,Remessas!$E$6:$E$1505,$A133))</f>
        <v/>
      </c>
      <c r="E133" s="19">
        <f>IF($A133="","",D133*N(C133))</f>
        <v/>
      </c>
    </row>
    <row r="134">
      <c r="A134" s="17" t="n"/>
      <c r="B134" s="17" t="n"/>
      <c r="C134" s="19" t="n"/>
      <c r="D134" s="18">
        <f>IF($A134="","",SUMIFS(Remessas!$N$6:$N$1505,Remessas!$E$6:$E$1505,$A134))</f>
        <v/>
      </c>
      <c r="E134" s="19">
        <f>IF($A134="","",D134*N(C134))</f>
        <v/>
      </c>
    </row>
    <row r="135">
      <c r="A135" s="17" t="n"/>
      <c r="B135" s="17" t="n"/>
      <c r="C135" s="19" t="n"/>
      <c r="D135" s="18">
        <f>IF($A135="","",SUMIFS(Remessas!$N$6:$N$1505,Remessas!$E$6:$E$1505,$A135))</f>
        <v/>
      </c>
      <c r="E135" s="19">
        <f>IF($A135="","",D135*N(C135))</f>
        <v/>
      </c>
    </row>
    <row r="136">
      <c r="A136" s="17" t="n"/>
      <c r="B136" s="17" t="n"/>
      <c r="C136" s="19" t="n"/>
      <c r="D136" s="18">
        <f>IF($A136="","",SUMIFS(Remessas!$N$6:$N$1505,Remessas!$E$6:$E$1505,$A136))</f>
        <v/>
      </c>
      <c r="E136" s="19">
        <f>IF($A136="","",D136*N(C136))</f>
        <v/>
      </c>
    </row>
    <row r="137">
      <c r="A137" s="17" t="n"/>
      <c r="B137" s="17" t="n"/>
      <c r="C137" s="19" t="n"/>
      <c r="D137" s="18">
        <f>IF($A137="","",SUMIFS(Remessas!$N$6:$N$1505,Remessas!$E$6:$E$1505,$A137))</f>
        <v/>
      </c>
      <c r="E137" s="19">
        <f>IF($A137="","",D137*N(C137))</f>
        <v/>
      </c>
    </row>
    <row r="138">
      <c r="A138" s="17" t="n"/>
      <c r="B138" s="17" t="n"/>
      <c r="C138" s="19" t="n"/>
      <c r="D138" s="18">
        <f>IF($A138="","",SUMIFS(Remessas!$N$6:$N$1505,Remessas!$E$6:$E$1505,$A138))</f>
        <v/>
      </c>
      <c r="E138" s="19">
        <f>IF($A138="","",D138*N(C138))</f>
        <v/>
      </c>
    </row>
    <row r="139">
      <c r="A139" s="17" t="n"/>
      <c r="B139" s="17" t="n"/>
      <c r="C139" s="19" t="n"/>
      <c r="D139" s="18">
        <f>IF($A139="","",SUMIFS(Remessas!$N$6:$N$1505,Remessas!$E$6:$E$1505,$A139))</f>
        <v/>
      </c>
      <c r="E139" s="19">
        <f>IF($A139="","",D139*N(C139))</f>
        <v/>
      </c>
    </row>
    <row r="140">
      <c r="A140" s="17" t="n"/>
      <c r="B140" s="17" t="n"/>
      <c r="C140" s="19" t="n"/>
      <c r="D140" s="18">
        <f>IF($A140="","",SUMIFS(Remessas!$N$6:$N$1505,Remessas!$E$6:$E$1505,$A140))</f>
        <v/>
      </c>
      <c r="E140" s="19">
        <f>IF($A140="","",D140*N(C140))</f>
        <v/>
      </c>
    </row>
    <row r="141">
      <c r="A141" s="17" t="n"/>
      <c r="B141" s="17" t="n"/>
      <c r="C141" s="19" t="n"/>
      <c r="D141" s="18">
        <f>IF($A141="","",SUMIFS(Remessas!$N$6:$N$1505,Remessas!$E$6:$E$1505,$A141))</f>
        <v/>
      </c>
      <c r="E141" s="19">
        <f>IF($A141="","",D141*N(C141))</f>
        <v/>
      </c>
    </row>
    <row r="142">
      <c r="A142" s="17" t="n"/>
      <c r="B142" s="17" t="n"/>
      <c r="C142" s="19" t="n"/>
      <c r="D142" s="18">
        <f>IF($A142="","",SUMIFS(Remessas!$N$6:$N$1505,Remessas!$E$6:$E$1505,$A142))</f>
        <v/>
      </c>
      <c r="E142" s="19">
        <f>IF($A142="","",D142*N(C142))</f>
        <v/>
      </c>
    </row>
    <row r="143">
      <c r="A143" s="17" t="n"/>
      <c r="B143" s="17" t="n"/>
      <c r="C143" s="19" t="n"/>
      <c r="D143" s="18">
        <f>IF($A143="","",SUMIFS(Remessas!$N$6:$N$1505,Remessas!$E$6:$E$1505,$A143))</f>
        <v/>
      </c>
      <c r="E143" s="19">
        <f>IF($A143="","",D143*N(C143))</f>
        <v/>
      </c>
    </row>
    <row r="144">
      <c r="A144" s="17" t="n"/>
      <c r="B144" s="17" t="n"/>
      <c r="C144" s="19" t="n"/>
      <c r="D144" s="18">
        <f>IF($A144="","",SUMIFS(Remessas!$N$6:$N$1505,Remessas!$E$6:$E$1505,$A144))</f>
        <v/>
      </c>
      <c r="E144" s="19">
        <f>IF($A144="","",D144*N(C144))</f>
        <v/>
      </c>
    </row>
    <row r="145">
      <c r="A145" s="17" t="n"/>
      <c r="B145" s="17" t="n"/>
      <c r="C145" s="19" t="n"/>
      <c r="D145" s="18">
        <f>IF($A145="","",SUMIFS(Remessas!$N$6:$N$1505,Remessas!$E$6:$E$1505,$A145))</f>
        <v/>
      </c>
      <c r="E145" s="19">
        <f>IF($A145="","",D145*N(C145))</f>
        <v/>
      </c>
    </row>
    <row r="146">
      <c r="A146" s="17" t="n"/>
      <c r="B146" s="17" t="n"/>
      <c r="C146" s="19" t="n"/>
      <c r="D146" s="18">
        <f>IF($A146="","",SUMIFS(Remessas!$N$6:$N$1505,Remessas!$E$6:$E$1505,$A146))</f>
        <v/>
      </c>
      <c r="E146" s="19">
        <f>IF($A146="","",D146*N(C146))</f>
        <v/>
      </c>
    </row>
    <row r="147">
      <c r="A147" s="17" t="n"/>
      <c r="B147" s="17" t="n"/>
      <c r="C147" s="19" t="n"/>
      <c r="D147" s="18">
        <f>IF($A147="","",SUMIFS(Remessas!$N$6:$N$1505,Remessas!$E$6:$E$1505,$A147))</f>
        <v/>
      </c>
      <c r="E147" s="19">
        <f>IF($A147="","",D147*N(C147))</f>
        <v/>
      </c>
    </row>
    <row r="148">
      <c r="A148" s="17" t="n"/>
      <c r="B148" s="17" t="n"/>
      <c r="C148" s="19" t="n"/>
      <c r="D148" s="18">
        <f>IF($A148="","",SUMIFS(Remessas!$N$6:$N$1505,Remessas!$E$6:$E$1505,$A148))</f>
        <v/>
      </c>
      <c r="E148" s="19">
        <f>IF($A148="","",D148*N(C148))</f>
        <v/>
      </c>
    </row>
    <row r="149">
      <c r="A149" s="17" t="n"/>
      <c r="B149" s="17" t="n"/>
      <c r="C149" s="19" t="n"/>
      <c r="D149" s="18">
        <f>IF($A149="","",SUMIFS(Remessas!$N$6:$N$1505,Remessas!$E$6:$E$1505,$A149))</f>
        <v/>
      </c>
      <c r="E149" s="19">
        <f>IF($A149="","",D149*N(C149))</f>
        <v/>
      </c>
    </row>
    <row r="150">
      <c r="A150" s="17" t="n"/>
      <c r="B150" s="17" t="n"/>
      <c r="C150" s="19" t="n"/>
      <c r="D150" s="18">
        <f>IF($A150="","",SUMIFS(Remessas!$N$6:$N$1505,Remessas!$E$6:$E$1505,$A150))</f>
        <v/>
      </c>
      <c r="E150" s="19">
        <f>IF($A150="","",D150*N(C150))</f>
        <v/>
      </c>
    </row>
    <row r="151">
      <c r="A151" s="17" t="n"/>
      <c r="B151" s="17" t="n"/>
      <c r="C151" s="19" t="n"/>
      <c r="D151" s="18">
        <f>IF($A151="","",SUMIFS(Remessas!$N$6:$N$1505,Remessas!$E$6:$E$1505,$A151))</f>
        <v/>
      </c>
      <c r="E151" s="19">
        <f>IF($A151="","",D151*N(C151))</f>
        <v/>
      </c>
    </row>
    <row r="152">
      <c r="A152" s="17" t="n"/>
      <c r="B152" s="17" t="n"/>
      <c r="C152" s="19" t="n"/>
      <c r="D152" s="18">
        <f>IF($A152="","",SUMIFS(Remessas!$N$6:$N$1505,Remessas!$E$6:$E$1505,$A152))</f>
        <v/>
      </c>
      <c r="E152" s="19">
        <f>IF($A152="","",D152*N(C152))</f>
        <v/>
      </c>
    </row>
    <row r="153">
      <c r="A153" s="17" t="n"/>
      <c r="B153" s="17" t="n"/>
      <c r="C153" s="19" t="n"/>
      <c r="D153" s="18">
        <f>IF($A153="","",SUMIFS(Remessas!$N$6:$N$1505,Remessas!$E$6:$E$1505,$A153))</f>
        <v/>
      </c>
      <c r="E153" s="19">
        <f>IF($A153="","",D153*N(C153))</f>
        <v/>
      </c>
    </row>
    <row r="154">
      <c r="A154" s="17" t="n"/>
      <c r="B154" s="17" t="n"/>
      <c r="C154" s="19" t="n"/>
      <c r="D154" s="18">
        <f>IF($A154="","",SUMIFS(Remessas!$N$6:$N$1505,Remessas!$E$6:$E$1505,$A154))</f>
        <v/>
      </c>
      <c r="E154" s="19">
        <f>IF($A154="","",D154*N(C154))</f>
        <v/>
      </c>
    </row>
    <row r="155">
      <c r="A155" s="17" t="n"/>
      <c r="B155" s="17" t="n"/>
      <c r="C155" s="19" t="n"/>
      <c r="D155" s="18">
        <f>IF($A155="","",SUMIFS(Remessas!$N$6:$N$1505,Remessas!$E$6:$E$1505,$A155))</f>
        <v/>
      </c>
      <c r="E155" s="19">
        <f>IF($A155="","",D155*N(C155))</f>
        <v/>
      </c>
    </row>
    <row r="156">
      <c r="A156" s="17" t="n"/>
      <c r="B156" s="17" t="n"/>
      <c r="C156" s="19" t="n"/>
      <c r="D156" s="18">
        <f>IF($A156="","",SUMIFS(Remessas!$N$6:$N$1505,Remessas!$E$6:$E$1505,$A156))</f>
        <v/>
      </c>
      <c r="E156" s="19">
        <f>IF($A156="","",D156*N(C156))</f>
        <v/>
      </c>
    </row>
    <row r="157">
      <c r="A157" s="17" t="n"/>
      <c r="B157" s="17" t="n"/>
      <c r="C157" s="19" t="n"/>
      <c r="D157" s="18">
        <f>IF($A157="","",SUMIFS(Remessas!$N$6:$N$1505,Remessas!$E$6:$E$1505,$A157))</f>
        <v/>
      </c>
      <c r="E157" s="19">
        <f>IF($A157="","",D157*N(C157))</f>
        <v/>
      </c>
    </row>
    <row r="158">
      <c r="A158" s="17" t="n"/>
      <c r="B158" s="17" t="n"/>
      <c r="C158" s="19" t="n"/>
      <c r="D158" s="18">
        <f>IF($A158="","",SUMIFS(Remessas!$N$6:$N$1505,Remessas!$E$6:$E$1505,$A158))</f>
        <v/>
      </c>
      <c r="E158" s="19">
        <f>IF($A158="","",D158*N(C158))</f>
        <v/>
      </c>
    </row>
    <row r="159">
      <c r="A159" s="17" t="n"/>
      <c r="B159" s="17" t="n"/>
      <c r="C159" s="19" t="n"/>
      <c r="D159" s="18">
        <f>IF($A159="","",SUMIFS(Remessas!$N$6:$N$1505,Remessas!$E$6:$E$1505,$A159))</f>
        <v/>
      </c>
      <c r="E159" s="19">
        <f>IF($A159="","",D159*N(C159))</f>
        <v/>
      </c>
    </row>
    <row r="160">
      <c r="A160" s="17" t="n"/>
      <c r="B160" s="17" t="n"/>
      <c r="C160" s="19" t="n"/>
      <c r="D160" s="18">
        <f>IF($A160="","",SUMIFS(Remessas!$N$6:$N$1505,Remessas!$E$6:$E$1505,$A160))</f>
        <v/>
      </c>
      <c r="E160" s="19">
        <f>IF($A160="","",D160*N(C160))</f>
        <v/>
      </c>
    </row>
    <row r="161">
      <c r="A161" s="17" t="n"/>
      <c r="B161" s="17" t="n"/>
      <c r="C161" s="19" t="n"/>
      <c r="D161" s="18">
        <f>IF($A161="","",SUMIFS(Remessas!$N$6:$N$1505,Remessas!$E$6:$E$1505,$A161))</f>
        <v/>
      </c>
      <c r="E161" s="19">
        <f>IF($A161="","",D161*N(C161))</f>
        <v/>
      </c>
    </row>
    <row r="162">
      <c r="A162" s="17" t="n"/>
      <c r="B162" s="17" t="n"/>
      <c r="C162" s="19" t="n"/>
      <c r="D162" s="18">
        <f>IF($A162="","",SUMIFS(Remessas!$N$6:$N$1505,Remessas!$E$6:$E$1505,$A162))</f>
        <v/>
      </c>
      <c r="E162" s="19">
        <f>IF($A162="","",D162*N(C162))</f>
        <v/>
      </c>
    </row>
    <row r="163">
      <c r="A163" s="17" t="n"/>
      <c r="B163" s="17" t="n"/>
      <c r="C163" s="19" t="n"/>
      <c r="D163" s="18">
        <f>IF($A163="","",SUMIFS(Remessas!$N$6:$N$1505,Remessas!$E$6:$E$1505,$A163))</f>
        <v/>
      </c>
      <c r="E163" s="19">
        <f>IF($A163="","",D163*N(C163))</f>
        <v/>
      </c>
    </row>
    <row r="164">
      <c r="A164" s="17" t="n"/>
      <c r="B164" s="17" t="n"/>
      <c r="C164" s="19" t="n"/>
      <c r="D164" s="18">
        <f>IF($A164="","",SUMIFS(Remessas!$N$6:$N$1505,Remessas!$E$6:$E$1505,$A164))</f>
        <v/>
      </c>
      <c r="E164" s="19">
        <f>IF($A164="","",D164*N(C164))</f>
        <v/>
      </c>
    </row>
    <row r="165">
      <c r="A165" s="17" t="n"/>
      <c r="B165" s="17" t="n"/>
      <c r="C165" s="19" t="n"/>
      <c r="D165" s="18">
        <f>IF($A165="","",SUMIFS(Remessas!$N$6:$N$1505,Remessas!$E$6:$E$1505,$A165))</f>
        <v/>
      </c>
      <c r="E165" s="19">
        <f>IF($A165="","",D165*N(C165))</f>
        <v/>
      </c>
    </row>
    <row r="166">
      <c r="A166" s="17" t="n"/>
      <c r="B166" s="17" t="n"/>
      <c r="C166" s="19" t="n"/>
      <c r="D166" s="18">
        <f>IF($A166="","",SUMIFS(Remessas!$N$6:$N$1505,Remessas!$E$6:$E$1505,$A166))</f>
        <v/>
      </c>
      <c r="E166" s="19">
        <f>IF($A166="","",D166*N(C166))</f>
        <v/>
      </c>
    </row>
    <row r="167">
      <c r="A167" s="17" t="n"/>
      <c r="B167" s="17" t="n"/>
      <c r="C167" s="19" t="n"/>
      <c r="D167" s="18">
        <f>IF($A167="","",SUMIFS(Remessas!$N$6:$N$1505,Remessas!$E$6:$E$1505,$A167))</f>
        <v/>
      </c>
      <c r="E167" s="19">
        <f>IF($A167="","",D167*N(C167))</f>
        <v/>
      </c>
    </row>
    <row r="168">
      <c r="A168" s="17" t="n"/>
      <c r="B168" s="17" t="n"/>
      <c r="C168" s="19" t="n"/>
      <c r="D168" s="18">
        <f>IF($A168="","",SUMIFS(Remessas!$N$6:$N$1505,Remessas!$E$6:$E$1505,$A168))</f>
        <v/>
      </c>
      <c r="E168" s="19">
        <f>IF($A168="","",D168*N(C168))</f>
        <v/>
      </c>
    </row>
    <row r="169">
      <c r="A169" s="17" t="n"/>
      <c r="B169" s="17" t="n"/>
      <c r="C169" s="19" t="n"/>
      <c r="D169" s="18">
        <f>IF($A169="","",SUMIFS(Remessas!$N$6:$N$1505,Remessas!$E$6:$E$1505,$A169))</f>
        <v/>
      </c>
      <c r="E169" s="19">
        <f>IF($A169="","",D169*N(C169))</f>
        <v/>
      </c>
    </row>
    <row r="170">
      <c r="A170" s="17" t="n"/>
      <c r="B170" s="17" t="n"/>
      <c r="C170" s="19" t="n"/>
      <c r="D170" s="18">
        <f>IF($A170="","",SUMIFS(Remessas!$N$6:$N$1505,Remessas!$E$6:$E$1505,$A170))</f>
        <v/>
      </c>
      <c r="E170" s="19">
        <f>IF($A170="","",D170*N(C170))</f>
        <v/>
      </c>
    </row>
    <row r="171">
      <c r="A171" s="17" t="n"/>
      <c r="B171" s="17" t="n"/>
      <c r="C171" s="19" t="n"/>
      <c r="D171" s="18">
        <f>IF($A171="","",SUMIFS(Remessas!$N$6:$N$1505,Remessas!$E$6:$E$1505,$A171))</f>
        <v/>
      </c>
      <c r="E171" s="19">
        <f>IF($A171="","",D171*N(C171))</f>
        <v/>
      </c>
    </row>
    <row r="172">
      <c r="A172" s="17" t="n"/>
      <c r="B172" s="17" t="n"/>
      <c r="C172" s="19" t="n"/>
      <c r="D172" s="18">
        <f>IF($A172="","",SUMIFS(Remessas!$N$6:$N$1505,Remessas!$E$6:$E$1505,$A172))</f>
        <v/>
      </c>
      <c r="E172" s="19">
        <f>IF($A172="","",D172*N(C172))</f>
        <v/>
      </c>
    </row>
    <row r="173">
      <c r="A173" s="17" t="n"/>
      <c r="B173" s="17" t="n"/>
      <c r="C173" s="19" t="n"/>
      <c r="D173" s="18">
        <f>IF($A173="","",SUMIFS(Remessas!$N$6:$N$1505,Remessas!$E$6:$E$1505,$A173))</f>
        <v/>
      </c>
      <c r="E173" s="19">
        <f>IF($A173="","",D173*N(C173))</f>
        <v/>
      </c>
    </row>
    <row r="174">
      <c r="A174" s="17" t="n"/>
      <c r="B174" s="17" t="n"/>
      <c r="C174" s="19" t="n"/>
      <c r="D174" s="18">
        <f>IF($A174="","",SUMIFS(Remessas!$N$6:$N$1505,Remessas!$E$6:$E$1505,$A174))</f>
        <v/>
      </c>
      <c r="E174" s="19">
        <f>IF($A174="","",D174*N(C174))</f>
        <v/>
      </c>
    </row>
    <row r="175">
      <c r="A175" s="17" t="n"/>
      <c r="B175" s="17" t="n"/>
      <c r="C175" s="19" t="n"/>
      <c r="D175" s="18">
        <f>IF($A175="","",SUMIFS(Remessas!$N$6:$N$1505,Remessas!$E$6:$E$1505,$A175))</f>
        <v/>
      </c>
      <c r="E175" s="19">
        <f>IF($A175="","",D175*N(C175))</f>
        <v/>
      </c>
    </row>
    <row r="176">
      <c r="A176" s="17" t="n"/>
      <c r="B176" s="17" t="n"/>
      <c r="C176" s="19" t="n"/>
      <c r="D176" s="18">
        <f>IF($A176="","",SUMIFS(Remessas!$N$6:$N$1505,Remessas!$E$6:$E$1505,$A176))</f>
        <v/>
      </c>
      <c r="E176" s="19">
        <f>IF($A176="","",D176*N(C176))</f>
        <v/>
      </c>
    </row>
    <row r="177">
      <c r="A177" s="17" t="n"/>
      <c r="B177" s="17" t="n"/>
      <c r="C177" s="19" t="n"/>
      <c r="D177" s="18">
        <f>IF($A177="","",SUMIFS(Remessas!$N$6:$N$1505,Remessas!$E$6:$E$1505,$A177))</f>
        <v/>
      </c>
      <c r="E177" s="19">
        <f>IF($A177="","",D177*N(C177))</f>
        <v/>
      </c>
    </row>
    <row r="178">
      <c r="A178" s="17" t="n"/>
      <c r="B178" s="17" t="n"/>
      <c r="C178" s="19" t="n"/>
      <c r="D178" s="18">
        <f>IF($A178="","",SUMIFS(Remessas!$N$6:$N$1505,Remessas!$E$6:$E$1505,$A178))</f>
        <v/>
      </c>
      <c r="E178" s="19">
        <f>IF($A178="","",D178*N(C178))</f>
        <v/>
      </c>
    </row>
    <row r="179">
      <c r="A179" s="17" t="n"/>
      <c r="B179" s="17" t="n"/>
      <c r="C179" s="19" t="n"/>
      <c r="D179" s="18">
        <f>IF($A179="","",SUMIFS(Remessas!$N$6:$N$1505,Remessas!$E$6:$E$1505,$A179))</f>
        <v/>
      </c>
      <c r="E179" s="19">
        <f>IF($A179="","",D179*N(C179))</f>
        <v/>
      </c>
    </row>
    <row r="180">
      <c r="A180" s="17" t="n"/>
      <c r="B180" s="17" t="n"/>
      <c r="C180" s="19" t="n"/>
      <c r="D180" s="18">
        <f>IF($A180="","",SUMIFS(Remessas!$N$6:$N$1505,Remessas!$E$6:$E$1505,$A180))</f>
        <v/>
      </c>
      <c r="E180" s="19">
        <f>IF($A180="","",D180*N(C180))</f>
        <v/>
      </c>
    </row>
    <row r="181">
      <c r="A181" s="17" t="n"/>
      <c r="B181" s="17" t="n"/>
      <c r="C181" s="19" t="n"/>
      <c r="D181" s="18">
        <f>IF($A181="","",SUMIFS(Remessas!$N$6:$N$1505,Remessas!$E$6:$E$1505,$A181))</f>
        <v/>
      </c>
      <c r="E181" s="19">
        <f>IF($A181="","",D181*N(C181))</f>
        <v/>
      </c>
    </row>
    <row r="182">
      <c r="A182" s="17" t="n"/>
      <c r="B182" s="17" t="n"/>
      <c r="C182" s="19" t="n"/>
      <c r="D182" s="18">
        <f>IF($A182="","",SUMIFS(Remessas!$N$6:$N$1505,Remessas!$E$6:$E$1505,$A182))</f>
        <v/>
      </c>
      <c r="E182" s="19">
        <f>IF($A182="","",D182*N(C182))</f>
        <v/>
      </c>
    </row>
    <row r="183">
      <c r="A183" s="17" t="n"/>
      <c r="B183" s="17" t="n"/>
      <c r="C183" s="19" t="n"/>
      <c r="D183" s="18">
        <f>IF($A183="","",SUMIFS(Remessas!$N$6:$N$1505,Remessas!$E$6:$E$1505,$A183))</f>
        <v/>
      </c>
      <c r="E183" s="19">
        <f>IF($A183="","",D183*N(C183))</f>
        <v/>
      </c>
    </row>
    <row r="184">
      <c r="A184" s="17" t="n"/>
      <c r="B184" s="17" t="n"/>
      <c r="C184" s="19" t="n"/>
      <c r="D184" s="18">
        <f>IF($A184="","",SUMIFS(Remessas!$N$6:$N$1505,Remessas!$E$6:$E$1505,$A184))</f>
        <v/>
      </c>
      <c r="E184" s="19">
        <f>IF($A184="","",D184*N(C184))</f>
        <v/>
      </c>
    </row>
    <row r="185">
      <c r="A185" s="17" t="n"/>
      <c r="B185" s="17" t="n"/>
      <c r="C185" s="19" t="n"/>
      <c r="D185" s="18">
        <f>IF($A185="","",SUMIFS(Remessas!$N$6:$N$1505,Remessas!$E$6:$E$1505,$A185))</f>
        <v/>
      </c>
      <c r="E185" s="19">
        <f>IF($A185="","",D185*N(C185))</f>
        <v/>
      </c>
    </row>
    <row r="186">
      <c r="A186" s="17" t="n"/>
      <c r="B186" s="17" t="n"/>
      <c r="C186" s="19" t="n"/>
      <c r="D186" s="18">
        <f>IF($A186="","",SUMIFS(Remessas!$N$6:$N$1505,Remessas!$E$6:$E$1505,$A186))</f>
        <v/>
      </c>
      <c r="E186" s="19">
        <f>IF($A186="","",D186*N(C186))</f>
        <v/>
      </c>
    </row>
    <row r="187">
      <c r="A187" s="17" t="n"/>
      <c r="B187" s="17" t="n"/>
      <c r="C187" s="19" t="n"/>
      <c r="D187" s="18">
        <f>IF($A187="","",SUMIFS(Remessas!$N$6:$N$1505,Remessas!$E$6:$E$1505,$A187))</f>
        <v/>
      </c>
      <c r="E187" s="19">
        <f>IF($A187="","",D187*N(C187))</f>
        <v/>
      </c>
    </row>
    <row r="188">
      <c r="A188" s="17" t="n"/>
      <c r="B188" s="17" t="n"/>
      <c r="C188" s="19" t="n"/>
      <c r="D188" s="18">
        <f>IF($A188="","",SUMIFS(Remessas!$N$6:$N$1505,Remessas!$E$6:$E$1505,$A188))</f>
        <v/>
      </c>
      <c r="E188" s="19">
        <f>IF($A188="","",D188*N(C188))</f>
        <v/>
      </c>
    </row>
    <row r="189">
      <c r="A189" s="17" t="n"/>
      <c r="B189" s="17" t="n"/>
      <c r="C189" s="19" t="n"/>
      <c r="D189" s="18">
        <f>IF($A189="","",SUMIFS(Remessas!$N$6:$N$1505,Remessas!$E$6:$E$1505,$A189))</f>
        <v/>
      </c>
      <c r="E189" s="19">
        <f>IF($A189="","",D189*N(C189))</f>
        <v/>
      </c>
    </row>
    <row r="190">
      <c r="A190" s="17" t="n"/>
      <c r="B190" s="17" t="n"/>
      <c r="C190" s="19" t="n"/>
      <c r="D190" s="18">
        <f>IF($A190="","",SUMIFS(Remessas!$N$6:$N$1505,Remessas!$E$6:$E$1505,$A190))</f>
        <v/>
      </c>
      <c r="E190" s="19">
        <f>IF($A190="","",D190*N(C190))</f>
        <v/>
      </c>
    </row>
    <row r="191">
      <c r="A191" s="17" t="n"/>
      <c r="B191" s="17" t="n"/>
      <c r="C191" s="19" t="n"/>
      <c r="D191" s="18">
        <f>IF($A191="","",SUMIFS(Remessas!$N$6:$N$1505,Remessas!$E$6:$E$1505,$A191))</f>
        <v/>
      </c>
      <c r="E191" s="19">
        <f>IF($A191="","",D191*N(C191))</f>
        <v/>
      </c>
    </row>
    <row r="192">
      <c r="A192" s="17" t="n"/>
      <c r="B192" s="17" t="n"/>
      <c r="C192" s="19" t="n"/>
      <c r="D192" s="18">
        <f>IF($A192="","",SUMIFS(Remessas!$N$6:$N$1505,Remessas!$E$6:$E$1505,$A192))</f>
        <v/>
      </c>
      <c r="E192" s="19">
        <f>IF($A192="","",D192*N(C192))</f>
        <v/>
      </c>
    </row>
    <row r="193">
      <c r="A193" s="17" t="n"/>
      <c r="B193" s="17" t="n"/>
      <c r="C193" s="19" t="n"/>
      <c r="D193" s="18">
        <f>IF($A193="","",SUMIFS(Remessas!$N$6:$N$1505,Remessas!$E$6:$E$1505,$A193))</f>
        <v/>
      </c>
      <c r="E193" s="19">
        <f>IF($A193="","",D193*N(C193))</f>
        <v/>
      </c>
    </row>
    <row r="194">
      <c r="A194" s="17" t="n"/>
      <c r="B194" s="17" t="n"/>
      <c r="C194" s="19" t="n"/>
      <c r="D194" s="18">
        <f>IF($A194="","",SUMIFS(Remessas!$N$6:$N$1505,Remessas!$E$6:$E$1505,$A194))</f>
        <v/>
      </c>
      <c r="E194" s="19">
        <f>IF($A194="","",D194*N(C194))</f>
        <v/>
      </c>
    </row>
    <row r="195">
      <c r="A195" s="17" t="n"/>
      <c r="B195" s="17" t="n"/>
      <c r="C195" s="19" t="n"/>
      <c r="D195" s="18">
        <f>IF($A195="","",SUMIFS(Remessas!$N$6:$N$1505,Remessas!$E$6:$E$1505,$A195))</f>
        <v/>
      </c>
      <c r="E195" s="19">
        <f>IF($A195="","",D195*N(C195))</f>
        <v/>
      </c>
    </row>
    <row r="196">
      <c r="A196" s="17" t="n"/>
      <c r="B196" s="17" t="n"/>
      <c r="C196" s="19" t="n"/>
      <c r="D196" s="18">
        <f>IF($A196="","",SUMIFS(Remessas!$N$6:$N$1505,Remessas!$E$6:$E$1505,$A196))</f>
        <v/>
      </c>
      <c r="E196" s="19">
        <f>IF($A196="","",D196*N(C196))</f>
        <v/>
      </c>
    </row>
    <row r="197">
      <c r="A197" s="17" t="n"/>
      <c r="B197" s="17" t="n"/>
      <c r="C197" s="19" t="n"/>
      <c r="D197" s="18">
        <f>IF($A197="","",SUMIFS(Remessas!$N$6:$N$1505,Remessas!$E$6:$E$1505,$A197))</f>
        <v/>
      </c>
      <c r="E197" s="19">
        <f>IF($A197="","",D197*N(C197))</f>
        <v/>
      </c>
    </row>
    <row r="198">
      <c r="A198" s="17" t="n"/>
      <c r="B198" s="17" t="n"/>
      <c r="C198" s="19" t="n"/>
      <c r="D198" s="18">
        <f>IF($A198="","",SUMIFS(Remessas!$N$6:$N$1505,Remessas!$E$6:$E$1505,$A198))</f>
        <v/>
      </c>
      <c r="E198" s="19">
        <f>IF($A198="","",D198*N(C198))</f>
        <v/>
      </c>
    </row>
    <row r="199">
      <c r="A199" s="17" t="n"/>
      <c r="B199" s="17" t="n"/>
      <c r="C199" s="19" t="n"/>
      <c r="D199" s="18">
        <f>IF($A199="","",SUMIFS(Remessas!$N$6:$N$1505,Remessas!$E$6:$E$1505,$A199))</f>
        <v/>
      </c>
      <c r="E199" s="19">
        <f>IF($A199="","",D199*N(C199))</f>
        <v/>
      </c>
    </row>
    <row r="200">
      <c r="A200" s="17" t="n"/>
      <c r="B200" s="17" t="n"/>
      <c r="C200" s="19" t="n"/>
      <c r="D200" s="18">
        <f>IF($A200="","",SUMIFS(Remessas!$N$6:$N$1505,Remessas!$E$6:$E$1505,$A200))</f>
        <v/>
      </c>
      <c r="E200" s="19">
        <f>IF($A200="","",D200*N(C200))</f>
        <v/>
      </c>
    </row>
    <row r="201">
      <c r="A201" s="17" t="n"/>
      <c r="B201" s="17" t="n"/>
      <c r="C201" s="19" t="n"/>
      <c r="D201" s="18">
        <f>IF($A201="","",SUMIFS(Remessas!$N$6:$N$1505,Remessas!$E$6:$E$1505,$A201))</f>
        <v/>
      </c>
      <c r="E201" s="19">
        <f>IF($A201="","",D201*N(C201))</f>
        <v/>
      </c>
    </row>
    <row r="202">
      <c r="A202" s="17" t="n"/>
      <c r="B202" s="17" t="n"/>
      <c r="C202" s="19" t="n"/>
      <c r="D202" s="18">
        <f>IF($A202="","",SUMIFS(Remessas!$N$6:$N$1505,Remessas!$E$6:$E$1505,$A202))</f>
        <v/>
      </c>
      <c r="E202" s="19">
        <f>IF($A202="","",D202*N(C202))</f>
        <v/>
      </c>
    </row>
    <row r="203">
      <c r="A203" s="17" t="n"/>
      <c r="B203" s="17" t="n"/>
      <c r="C203" s="19" t="n"/>
      <c r="D203" s="18">
        <f>IF($A203="","",SUMIFS(Remessas!$N$6:$N$1505,Remessas!$E$6:$E$1505,$A203))</f>
        <v/>
      </c>
      <c r="E203" s="19">
        <f>IF($A203="","",D203*N(C203))</f>
        <v/>
      </c>
    </row>
    <row r="204">
      <c r="A204" s="17" t="n"/>
      <c r="B204" s="17" t="n"/>
      <c r="C204" s="19" t="n"/>
      <c r="D204" s="18">
        <f>IF($A204="","",SUMIFS(Remessas!$N$6:$N$1505,Remessas!$E$6:$E$1505,$A204))</f>
        <v/>
      </c>
      <c r="E204" s="19">
        <f>IF($A204="","",D204*N(C204))</f>
        <v/>
      </c>
    </row>
    <row r="205">
      <c r="A205" s="17" t="n"/>
      <c r="B205" s="17" t="n"/>
      <c r="C205" s="19" t="n"/>
      <c r="D205" s="18">
        <f>IF($A205="","",SUMIFS(Remessas!$N$6:$N$1505,Remessas!$E$6:$E$1505,$A205))</f>
        <v/>
      </c>
      <c r="E205" s="19">
        <f>IF($A205="","",D205*N(C205))</f>
        <v/>
      </c>
    </row>
    <row r="206">
      <c r="A206" s="17" t="n"/>
      <c r="B206" s="17" t="n"/>
      <c r="C206" s="19" t="n"/>
      <c r="D206" s="18">
        <f>IF($A206="","",SUMIFS(Remessas!$N$6:$N$1505,Remessas!$E$6:$E$1505,$A206))</f>
        <v/>
      </c>
      <c r="E206" s="19">
        <f>IF($A206="","",D206*N(C206))</f>
        <v/>
      </c>
    </row>
    <row r="207">
      <c r="A207" s="17" t="n"/>
      <c r="B207" s="17" t="n"/>
      <c r="C207" s="19" t="n"/>
      <c r="D207" s="18">
        <f>IF($A207="","",SUMIFS(Remessas!$N$6:$N$1505,Remessas!$E$6:$E$1505,$A207))</f>
        <v/>
      </c>
      <c r="E207" s="19">
        <f>IF($A207="","",D207*N(C207))</f>
        <v/>
      </c>
    </row>
    <row r="208">
      <c r="A208" s="17" t="n"/>
      <c r="B208" s="17" t="n"/>
      <c r="C208" s="19" t="n"/>
      <c r="D208" s="18">
        <f>IF($A208="","",SUMIFS(Remessas!$N$6:$N$1505,Remessas!$E$6:$E$1505,$A208))</f>
        <v/>
      </c>
      <c r="E208" s="19">
        <f>IF($A208="","",D208*N(C208))</f>
        <v/>
      </c>
    </row>
    <row r="209">
      <c r="A209" s="17" t="n"/>
      <c r="B209" s="17" t="n"/>
      <c r="C209" s="19" t="n"/>
      <c r="D209" s="18">
        <f>IF($A209="","",SUMIFS(Remessas!$N$6:$N$1505,Remessas!$E$6:$E$1505,$A209))</f>
        <v/>
      </c>
      <c r="E209" s="19">
        <f>IF($A209="","",D209*N(C209))</f>
        <v/>
      </c>
    </row>
    <row r="210">
      <c r="A210" s="17" t="n"/>
      <c r="B210" s="17" t="n"/>
      <c r="C210" s="19" t="n"/>
      <c r="D210" s="18">
        <f>IF($A210="","",SUMIFS(Remessas!$N$6:$N$1505,Remessas!$E$6:$E$1505,$A210))</f>
        <v/>
      </c>
      <c r="E210" s="19">
        <f>IF($A210="","",D210*N(C210))</f>
        <v/>
      </c>
    </row>
    <row r="211">
      <c r="A211" s="17" t="n"/>
      <c r="B211" s="17" t="n"/>
      <c r="C211" s="19" t="n"/>
      <c r="D211" s="18">
        <f>IF($A211="","",SUMIFS(Remessas!$N$6:$N$1505,Remessas!$E$6:$E$1505,$A211))</f>
        <v/>
      </c>
      <c r="E211" s="19">
        <f>IF($A211="","",D211*N(C211))</f>
        <v/>
      </c>
    </row>
    <row r="212">
      <c r="A212" s="17" t="n"/>
      <c r="B212" s="17" t="n"/>
      <c r="C212" s="19" t="n"/>
      <c r="D212" s="18">
        <f>IF($A212="","",SUMIFS(Remessas!$N$6:$N$1505,Remessas!$E$6:$E$1505,$A212))</f>
        <v/>
      </c>
      <c r="E212" s="19">
        <f>IF($A212="","",D212*N(C212))</f>
        <v/>
      </c>
    </row>
    <row r="213">
      <c r="A213" s="17" t="n"/>
      <c r="B213" s="17" t="n"/>
      <c r="C213" s="19" t="n"/>
      <c r="D213" s="18">
        <f>IF($A213="","",SUMIFS(Remessas!$N$6:$N$1505,Remessas!$E$6:$E$1505,$A213))</f>
        <v/>
      </c>
      <c r="E213" s="19">
        <f>IF($A213="","",D213*N(C213))</f>
        <v/>
      </c>
    </row>
    <row r="214">
      <c r="A214" s="17" t="n"/>
      <c r="B214" s="17" t="n"/>
      <c r="C214" s="19" t="n"/>
      <c r="D214" s="18">
        <f>IF($A214="","",SUMIFS(Remessas!$N$6:$N$1505,Remessas!$E$6:$E$1505,$A214))</f>
        <v/>
      </c>
      <c r="E214" s="19">
        <f>IF($A214="","",D214*N(C214))</f>
        <v/>
      </c>
    </row>
    <row r="215">
      <c r="A215" s="17" t="n"/>
      <c r="B215" s="17" t="n"/>
      <c r="C215" s="19" t="n"/>
      <c r="D215" s="18">
        <f>IF($A215="","",SUMIFS(Remessas!$N$6:$N$1505,Remessas!$E$6:$E$1505,$A215))</f>
        <v/>
      </c>
      <c r="E215" s="19">
        <f>IF($A215="","",D215*N(C215))</f>
        <v/>
      </c>
    </row>
    <row r="216">
      <c r="A216" s="17" t="n"/>
      <c r="B216" s="17" t="n"/>
      <c r="C216" s="19" t="n"/>
      <c r="D216" s="18">
        <f>IF($A216="","",SUMIFS(Remessas!$N$6:$N$1505,Remessas!$E$6:$E$1505,$A216))</f>
        <v/>
      </c>
      <c r="E216" s="19">
        <f>IF($A216="","",D216*N(C216))</f>
        <v/>
      </c>
    </row>
    <row r="217">
      <c r="A217" s="17" t="n"/>
      <c r="B217" s="17" t="n"/>
      <c r="C217" s="19" t="n"/>
      <c r="D217" s="18">
        <f>IF($A217="","",SUMIFS(Remessas!$N$6:$N$1505,Remessas!$E$6:$E$1505,$A217))</f>
        <v/>
      </c>
      <c r="E217" s="19">
        <f>IF($A217="","",D217*N(C217))</f>
        <v/>
      </c>
    </row>
    <row r="218">
      <c r="A218" s="17" t="n"/>
      <c r="B218" s="17" t="n"/>
      <c r="C218" s="19" t="n"/>
      <c r="D218" s="18">
        <f>IF($A218="","",SUMIFS(Remessas!$N$6:$N$1505,Remessas!$E$6:$E$1505,$A218))</f>
        <v/>
      </c>
      <c r="E218" s="19">
        <f>IF($A218="","",D218*N(C218))</f>
        <v/>
      </c>
    </row>
    <row r="219">
      <c r="A219" s="17" t="n"/>
      <c r="B219" s="17" t="n"/>
      <c r="C219" s="19" t="n"/>
      <c r="D219" s="18">
        <f>IF($A219="","",SUMIFS(Remessas!$N$6:$N$1505,Remessas!$E$6:$E$1505,$A219))</f>
        <v/>
      </c>
      <c r="E219" s="19">
        <f>IF($A219="","",D219*N(C219))</f>
        <v/>
      </c>
    </row>
    <row r="220">
      <c r="A220" s="17" t="n"/>
      <c r="B220" s="17" t="n"/>
      <c r="C220" s="19" t="n"/>
      <c r="D220" s="18">
        <f>IF($A220="","",SUMIFS(Remessas!$N$6:$N$1505,Remessas!$E$6:$E$1505,$A220))</f>
        <v/>
      </c>
      <c r="E220" s="19">
        <f>IF($A220="","",D220*N(C220))</f>
        <v/>
      </c>
    </row>
    <row r="221">
      <c r="A221" s="17" t="n"/>
      <c r="B221" s="17" t="n"/>
      <c r="C221" s="19" t="n"/>
      <c r="D221" s="18">
        <f>IF($A221="","",SUMIFS(Remessas!$N$6:$N$1505,Remessas!$E$6:$E$1505,$A221))</f>
        <v/>
      </c>
      <c r="E221" s="19">
        <f>IF($A221="","",D221*N(C221))</f>
        <v/>
      </c>
    </row>
    <row r="222">
      <c r="A222" s="17" t="n"/>
      <c r="B222" s="17" t="n"/>
      <c r="C222" s="19" t="n"/>
      <c r="D222" s="18">
        <f>IF($A222="","",SUMIFS(Remessas!$N$6:$N$1505,Remessas!$E$6:$E$1505,$A222))</f>
        <v/>
      </c>
      <c r="E222" s="19">
        <f>IF($A222="","",D222*N(C222))</f>
        <v/>
      </c>
    </row>
    <row r="223">
      <c r="A223" s="17" t="n"/>
      <c r="B223" s="17" t="n"/>
      <c r="C223" s="19" t="n"/>
      <c r="D223" s="18">
        <f>IF($A223="","",SUMIFS(Remessas!$N$6:$N$1505,Remessas!$E$6:$E$1505,$A223))</f>
        <v/>
      </c>
      <c r="E223" s="19">
        <f>IF($A223="","",D223*N(C223))</f>
        <v/>
      </c>
    </row>
    <row r="224">
      <c r="A224" s="17" t="n"/>
      <c r="B224" s="17" t="n"/>
      <c r="C224" s="19" t="n"/>
      <c r="D224" s="18">
        <f>IF($A224="","",SUMIFS(Remessas!$N$6:$N$1505,Remessas!$E$6:$E$1505,$A224))</f>
        <v/>
      </c>
      <c r="E224" s="19">
        <f>IF($A224="","",D224*N(C224))</f>
        <v/>
      </c>
    </row>
    <row r="225">
      <c r="A225" s="17" t="n"/>
      <c r="B225" s="17" t="n"/>
      <c r="C225" s="19" t="n"/>
      <c r="D225" s="18">
        <f>IF($A225="","",SUMIFS(Remessas!$N$6:$N$1505,Remessas!$E$6:$E$1505,$A225))</f>
        <v/>
      </c>
      <c r="E225" s="19">
        <f>IF($A225="","",D225*N(C225))</f>
        <v/>
      </c>
    </row>
    <row r="226">
      <c r="A226" s="17" t="n"/>
      <c r="B226" s="17" t="n"/>
      <c r="C226" s="19" t="n"/>
      <c r="D226" s="18">
        <f>IF($A226="","",SUMIFS(Remessas!$N$6:$N$1505,Remessas!$E$6:$E$1505,$A226))</f>
        <v/>
      </c>
      <c r="E226" s="19">
        <f>IF($A226="","",D226*N(C226))</f>
        <v/>
      </c>
    </row>
    <row r="227">
      <c r="A227" s="17" t="n"/>
      <c r="B227" s="17" t="n"/>
      <c r="C227" s="19" t="n"/>
      <c r="D227" s="18">
        <f>IF($A227="","",SUMIFS(Remessas!$N$6:$N$1505,Remessas!$E$6:$E$1505,$A227))</f>
        <v/>
      </c>
      <c r="E227" s="19">
        <f>IF($A227="","",D227*N(C227))</f>
        <v/>
      </c>
    </row>
    <row r="228">
      <c r="A228" s="17" t="n"/>
      <c r="B228" s="17" t="n"/>
      <c r="C228" s="19" t="n"/>
      <c r="D228" s="18">
        <f>IF($A228="","",SUMIFS(Remessas!$N$6:$N$1505,Remessas!$E$6:$E$1505,$A228))</f>
        <v/>
      </c>
      <c r="E228" s="19">
        <f>IF($A228="","",D228*N(C228))</f>
        <v/>
      </c>
    </row>
    <row r="229">
      <c r="A229" s="17" t="n"/>
      <c r="B229" s="17" t="n"/>
      <c r="C229" s="19" t="n"/>
      <c r="D229" s="18">
        <f>IF($A229="","",SUMIFS(Remessas!$N$6:$N$1505,Remessas!$E$6:$E$1505,$A229))</f>
        <v/>
      </c>
      <c r="E229" s="19">
        <f>IF($A229="","",D229*N(C229))</f>
        <v/>
      </c>
    </row>
    <row r="230">
      <c r="A230" s="17" t="n"/>
      <c r="B230" s="17" t="n"/>
      <c r="C230" s="19" t="n"/>
      <c r="D230" s="18">
        <f>IF($A230="","",SUMIFS(Remessas!$N$6:$N$1505,Remessas!$E$6:$E$1505,$A230))</f>
        <v/>
      </c>
      <c r="E230" s="19">
        <f>IF($A230="","",D230*N(C230))</f>
        <v/>
      </c>
    </row>
    <row r="231">
      <c r="A231" s="17" t="n"/>
      <c r="B231" s="17" t="n"/>
      <c r="C231" s="19" t="n"/>
      <c r="D231" s="18">
        <f>IF($A231="","",SUMIFS(Remessas!$N$6:$N$1505,Remessas!$E$6:$E$1505,$A231))</f>
        <v/>
      </c>
      <c r="E231" s="19">
        <f>IF($A231="","",D231*N(C231))</f>
        <v/>
      </c>
    </row>
    <row r="232">
      <c r="A232" s="17" t="n"/>
      <c r="B232" s="17" t="n"/>
      <c r="C232" s="19" t="n"/>
      <c r="D232" s="18">
        <f>IF($A232="","",SUMIFS(Remessas!$N$6:$N$1505,Remessas!$E$6:$E$1505,$A232))</f>
        <v/>
      </c>
      <c r="E232" s="19">
        <f>IF($A232="","",D232*N(C232))</f>
        <v/>
      </c>
    </row>
    <row r="233">
      <c r="A233" s="17" t="n"/>
      <c r="B233" s="17" t="n"/>
      <c r="C233" s="19" t="n"/>
      <c r="D233" s="18">
        <f>IF($A233="","",SUMIFS(Remessas!$N$6:$N$1505,Remessas!$E$6:$E$1505,$A233))</f>
        <v/>
      </c>
      <c r="E233" s="19">
        <f>IF($A233="","",D233*N(C233))</f>
        <v/>
      </c>
    </row>
    <row r="234">
      <c r="A234" s="17" t="n"/>
      <c r="B234" s="17" t="n"/>
      <c r="C234" s="19" t="n"/>
      <c r="D234" s="18">
        <f>IF($A234="","",SUMIFS(Remessas!$N$6:$N$1505,Remessas!$E$6:$E$1505,$A234))</f>
        <v/>
      </c>
      <c r="E234" s="19">
        <f>IF($A234="","",D234*N(C234))</f>
        <v/>
      </c>
    </row>
    <row r="235">
      <c r="A235" s="17" t="n"/>
      <c r="B235" s="17" t="n"/>
      <c r="C235" s="19" t="n"/>
      <c r="D235" s="18">
        <f>IF($A235="","",SUMIFS(Remessas!$N$6:$N$1505,Remessas!$E$6:$E$1505,$A235))</f>
        <v/>
      </c>
      <c r="E235" s="19">
        <f>IF($A235="","",D235*N(C235))</f>
        <v/>
      </c>
    </row>
    <row r="236">
      <c r="A236" s="17" t="n"/>
      <c r="B236" s="17" t="n"/>
      <c r="C236" s="19" t="n"/>
      <c r="D236" s="18">
        <f>IF($A236="","",SUMIFS(Remessas!$N$6:$N$1505,Remessas!$E$6:$E$1505,$A236))</f>
        <v/>
      </c>
      <c r="E236" s="19">
        <f>IF($A236="","",D236*N(C236))</f>
        <v/>
      </c>
    </row>
    <row r="237">
      <c r="A237" s="17" t="n"/>
      <c r="B237" s="17" t="n"/>
      <c r="C237" s="19" t="n"/>
      <c r="D237" s="18">
        <f>IF($A237="","",SUMIFS(Remessas!$N$6:$N$1505,Remessas!$E$6:$E$1505,$A237))</f>
        <v/>
      </c>
      <c r="E237" s="19">
        <f>IF($A237="","",D237*N(C237))</f>
        <v/>
      </c>
    </row>
    <row r="238">
      <c r="A238" s="17" t="n"/>
      <c r="B238" s="17" t="n"/>
      <c r="C238" s="19" t="n"/>
      <c r="D238" s="18">
        <f>IF($A238="","",SUMIFS(Remessas!$N$6:$N$1505,Remessas!$E$6:$E$1505,$A238))</f>
        <v/>
      </c>
      <c r="E238" s="19">
        <f>IF($A238="","",D238*N(C238))</f>
        <v/>
      </c>
    </row>
    <row r="239">
      <c r="A239" s="17" t="n"/>
      <c r="B239" s="17" t="n"/>
      <c r="C239" s="19" t="n"/>
      <c r="D239" s="18">
        <f>IF($A239="","",SUMIFS(Remessas!$N$6:$N$1505,Remessas!$E$6:$E$1505,$A239))</f>
        <v/>
      </c>
      <c r="E239" s="19">
        <f>IF($A239="","",D239*N(C239))</f>
        <v/>
      </c>
    </row>
    <row r="240">
      <c r="A240" s="17" t="n"/>
      <c r="B240" s="17" t="n"/>
      <c r="C240" s="19" t="n"/>
      <c r="D240" s="18">
        <f>IF($A240="","",SUMIFS(Remessas!$N$6:$N$1505,Remessas!$E$6:$E$1505,$A240))</f>
        <v/>
      </c>
      <c r="E240" s="19">
        <f>IF($A240="","",D240*N(C240))</f>
        <v/>
      </c>
    </row>
    <row r="241">
      <c r="A241" s="17" t="n"/>
      <c r="B241" s="17" t="n"/>
      <c r="C241" s="19" t="n"/>
      <c r="D241" s="18">
        <f>IF($A241="","",SUMIFS(Remessas!$N$6:$N$1505,Remessas!$E$6:$E$1505,$A241))</f>
        <v/>
      </c>
      <c r="E241" s="19">
        <f>IF($A241="","",D241*N(C241))</f>
        <v/>
      </c>
    </row>
    <row r="242">
      <c r="A242" s="17" t="n"/>
      <c r="B242" s="17" t="n"/>
      <c r="C242" s="19" t="n"/>
      <c r="D242" s="18">
        <f>IF($A242="","",SUMIFS(Remessas!$N$6:$N$1505,Remessas!$E$6:$E$1505,$A242))</f>
        <v/>
      </c>
      <c r="E242" s="19">
        <f>IF($A242="","",D242*N(C242))</f>
        <v/>
      </c>
    </row>
    <row r="243">
      <c r="A243" s="17" t="n"/>
      <c r="B243" s="17" t="n"/>
      <c r="C243" s="19" t="n"/>
      <c r="D243" s="18">
        <f>IF($A243="","",SUMIFS(Remessas!$N$6:$N$1505,Remessas!$E$6:$E$1505,$A243))</f>
        <v/>
      </c>
      <c r="E243" s="19">
        <f>IF($A243="","",D243*N(C243))</f>
        <v/>
      </c>
    </row>
    <row r="244">
      <c r="A244" s="17" t="n"/>
      <c r="B244" s="17" t="n"/>
      <c r="C244" s="19" t="n"/>
      <c r="D244" s="18">
        <f>IF($A244="","",SUMIFS(Remessas!$N$6:$N$1505,Remessas!$E$6:$E$1505,$A244))</f>
        <v/>
      </c>
      <c r="E244" s="19">
        <f>IF($A244="","",D244*N(C244))</f>
        <v/>
      </c>
    </row>
    <row r="245">
      <c r="A245" s="17" t="n"/>
      <c r="B245" s="17" t="n"/>
      <c r="C245" s="19" t="n"/>
      <c r="D245" s="18">
        <f>IF($A245="","",SUMIFS(Remessas!$N$6:$N$1505,Remessas!$E$6:$E$1505,$A245))</f>
        <v/>
      </c>
      <c r="E245" s="19">
        <f>IF($A245="","",D245*N(C245))</f>
        <v/>
      </c>
    </row>
    <row r="246">
      <c r="A246" s="17" t="n"/>
      <c r="B246" s="17" t="n"/>
      <c r="C246" s="19" t="n"/>
      <c r="D246" s="18">
        <f>IF($A246="","",SUMIFS(Remessas!$N$6:$N$1505,Remessas!$E$6:$E$1505,$A246))</f>
        <v/>
      </c>
      <c r="E246" s="19">
        <f>IF($A246="","",D246*N(C246))</f>
        <v/>
      </c>
    </row>
    <row r="247">
      <c r="A247" s="17" t="n"/>
      <c r="B247" s="17" t="n"/>
      <c r="C247" s="19" t="n"/>
      <c r="D247" s="18">
        <f>IF($A247="","",SUMIFS(Remessas!$N$6:$N$1505,Remessas!$E$6:$E$1505,$A247))</f>
        <v/>
      </c>
      <c r="E247" s="19">
        <f>IF($A247="","",D247*N(C247))</f>
        <v/>
      </c>
    </row>
    <row r="248">
      <c r="A248" s="17" t="n"/>
      <c r="B248" s="17" t="n"/>
      <c r="C248" s="19" t="n"/>
      <c r="D248" s="18">
        <f>IF($A248="","",SUMIFS(Remessas!$N$6:$N$1505,Remessas!$E$6:$E$1505,$A248))</f>
        <v/>
      </c>
      <c r="E248" s="19">
        <f>IF($A248="","",D248*N(C248))</f>
        <v/>
      </c>
    </row>
    <row r="249">
      <c r="A249" s="17" t="n"/>
      <c r="B249" s="17" t="n"/>
      <c r="C249" s="19" t="n"/>
      <c r="D249" s="18">
        <f>IF($A249="","",SUMIFS(Remessas!$N$6:$N$1505,Remessas!$E$6:$E$1505,$A249))</f>
        <v/>
      </c>
      <c r="E249" s="19">
        <f>IF($A249="","",D249*N(C249))</f>
        <v/>
      </c>
    </row>
    <row r="250">
      <c r="A250" s="17" t="n"/>
      <c r="B250" s="17" t="n"/>
      <c r="C250" s="19" t="n"/>
      <c r="D250" s="18">
        <f>IF($A250="","",SUMIFS(Remessas!$N$6:$N$1505,Remessas!$E$6:$E$1505,$A250))</f>
        <v/>
      </c>
      <c r="E250" s="19">
        <f>IF($A250="","",D250*N(C250))</f>
        <v/>
      </c>
    </row>
    <row r="251">
      <c r="A251" s="17" t="n"/>
      <c r="B251" s="17" t="n"/>
      <c r="C251" s="19" t="n"/>
      <c r="D251" s="18">
        <f>IF($A251="","",SUMIFS(Remessas!$N$6:$N$1505,Remessas!$E$6:$E$1505,$A251))</f>
        <v/>
      </c>
      <c r="E251" s="19">
        <f>IF($A251="","",D251*N(C251))</f>
        <v/>
      </c>
    </row>
    <row r="252">
      <c r="A252" s="17" t="n"/>
      <c r="B252" s="17" t="n"/>
      <c r="C252" s="19" t="n"/>
      <c r="D252" s="18">
        <f>IF($A252="","",SUMIFS(Remessas!$N$6:$N$1505,Remessas!$E$6:$E$1505,$A252))</f>
        <v/>
      </c>
      <c r="E252" s="19">
        <f>IF($A252="","",D252*N(C252))</f>
        <v/>
      </c>
    </row>
    <row r="253">
      <c r="A253" s="17" t="n"/>
      <c r="B253" s="17" t="n"/>
      <c r="C253" s="19" t="n"/>
      <c r="D253" s="18">
        <f>IF($A253="","",SUMIFS(Remessas!$N$6:$N$1505,Remessas!$E$6:$E$1505,$A253))</f>
        <v/>
      </c>
      <c r="E253" s="19">
        <f>IF($A253="","",D253*N(C253))</f>
        <v/>
      </c>
    </row>
    <row r="254">
      <c r="A254" s="17" t="n"/>
      <c r="B254" s="17" t="n"/>
      <c r="C254" s="19" t="n"/>
      <c r="D254" s="18">
        <f>IF($A254="","",SUMIFS(Remessas!$N$6:$N$1505,Remessas!$E$6:$E$1505,$A254))</f>
        <v/>
      </c>
      <c r="E254" s="19">
        <f>IF($A254="","",D254*N(C254))</f>
        <v/>
      </c>
    </row>
    <row r="255">
      <c r="A255" s="17" t="n"/>
      <c r="B255" s="17" t="n"/>
      <c r="C255" s="19" t="n"/>
      <c r="D255" s="18">
        <f>IF($A255="","",SUMIFS(Remessas!$N$6:$N$1505,Remessas!$E$6:$E$1505,$A255))</f>
        <v/>
      </c>
      <c r="E255" s="19">
        <f>IF($A255="","",D255*N(C255))</f>
        <v/>
      </c>
    </row>
    <row r="256">
      <c r="A256" s="17" t="n"/>
      <c r="B256" s="17" t="n"/>
      <c r="C256" s="19" t="n"/>
      <c r="D256" s="18">
        <f>IF($A256="","",SUMIFS(Remessas!$N$6:$N$1505,Remessas!$E$6:$E$1505,$A256))</f>
        <v/>
      </c>
      <c r="E256" s="19">
        <f>IF($A256="","",D256*N(C256))</f>
        <v/>
      </c>
    </row>
    <row r="257">
      <c r="A257" s="17" t="n"/>
      <c r="B257" s="17" t="n"/>
      <c r="C257" s="19" t="n"/>
      <c r="D257" s="18">
        <f>IF($A257="","",SUMIFS(Remessas!$N$6:$N$1505,Remessas!$E$6:$E$1505,$A257))</f>
        <v/>
      </c>
      <c r="E257" s="19">
        <f>IF($A257="","",D257*N(C257))</f>
        <v/>
      </c>
    </row>
    <row r="258">
      <c r="A258" s="17" t="n"/>
      <c r="B258" s="17" t="n"/>
      <c r="C258" s="19" t="n"/>
      <c r="D258" s="18">
        <f>IF($A258="","",SUMIFS(Remessas!$N$6:$N$1505,Remessas!$E$6:$E$1505,$A258))</f>
        <v/>
      </c>
      <c r="E258" s="19">
        <f>IF($A258="","",D258*N(C258))</f>
        <v/>
      </c>
    </row>
    <row r="259">
      <c r="A259" s="17" t="n"/>
      <c r="B259" s="17" t="n"/>
      <c r="C259" s="19" t="n"/>
      <c r="D259" s="18">
        <f>IF($A259="","",SUMIFS(Remessas!$N$6:$N$1505,Remessas!$E$6:$E$1505,$A259))</f>
        <v/>
      </c>
      <c r="E259" s="19">
        <f>IF($A259="","",D259*N(C259))</f>
        <v/>
      </c>
    </row>
    <row r="260">
      <c r="A260" s="17" t="n"/>
      <c r="B260" s="17" t="n"/>
      <c r="C260" s="19" t="n"/>
      <c r="D260" s="18">
        <f>IF($A260="","",SUMIFS(Remessas!$N$6:$N$1505,Remessas!$E$6:$E$1505,$A260))</f>
        <v/>
      </c>
      <c r="E260" s="19">
        <f>IF($A260="","",D260*N(C260))</f>
        <v/>
      </c>
    </row>
    <row r="261">
      <c r="A261" s="17" t="n"/>
      <c r="B261" s="17" t="n"/>
      <c r="C261" s="19" t="n"/>
      <c r="D261" s="18">
        <f>IF($A261="","",SUMIFS(Remessas!$N$6:$N$1505,Remessas!$E$6:$E$1505,$A261))</f>
        <v/>
      </c>
      <c r="E261" s="19">
        <f>IF($A261="","",D261*N(C261))</f>
        <v/>
      </c>
    </row>
    <row r="262">
      <c r="A262" s="17" t="n"/>
      <c r="B262" s="17" t="n"/>
      <c r="C262" s="19" t="n"/>
      <c r="D262" s="18">
        <f>IF($A262="","",SUMIFS(Remessas!$N$6:$N$1505,Remessas!$E$6:$E$1505,$A262))</f>
        <v/>
      </c>
      <c r="E262" s="19">
        <f>IF($A262="","",D262*N(C262))</f>
        <v/>
      </c>
    </row>
    <row r="263">
      <c r="A263" s="17" t="n"/>
      <c r="B263" s="17" t="n"/>
      <c r="C263" s="19" t="n"/>
      <c r="D263" s="18">
        <f>IF($A263="","",SUMIFS(Remessas!$N$6:$N$1505,Remessas!$E$6:$E$1505,$A263))</f>
        <v/>
      </c>
      <c r="E263" s="19">
        <f>IF($A263="","",D263*N(C263))</f>
        <v/>
      </c>
    </row>
    <row r="264">
      <c r="A264" s="17" t="n"/>
      <c r="B264" s="17" t="n"/>
      <c r="C264" s="19" t="n"/>
      <c r="D264" s="18">
        <f>IF($A264="","",SUMIFS(Remessas!$N$6:$N$1505,Remessas!$E$6:$E$1505,$A264))</f>
        <v/>
      </c>
      <c r="E264" s="19">
        <f>IF($A264="","",D264*N(C264))</f>
        <v/>
      </c>
    </row>
    <row r="265">
      <c r="A265" s="17" t="n"/>
      <c r="B265" s="17" t="n"/>
      <c r="C265" s="19" t="n"/>
      <c r="D265" s="18">
        <f>IF($A265="","",SUMIFS(Remessas!$N$6:$N$1505,Remessas!$E$6:$E$1505,$A265))</f>
        <v/>
      </c>
      <c r="E265" s="19">
        <f>IF($A265="","",D265*N(C265))</f>
        <v/>
      </c>
    </row>
    <row r="266">
      <c r="A266" s="17" t="n"/>
      <c r="B266" s="17" t="n"/>
      <c r="C266" s="19" t="n"/>
      <c r="D266" s="18">
        <f>IF($A266="","",SUMIFS(Remessas!$N$6:$N$1505,Remessas!$E$6:$E$1505,$A266))</f>
        <v/>
      </c>
      <c r="E266" s="19">
        <f>IF($A266="","",D266*N(C266))</f>
        <v/>
      </c>
    </row>
    <row r="267">
      <c r="A267" s="17" t="n"/>
      <c r="B267" s="17" t="n"/>
      <c r="C267" s="19" t="n"/>
      <c r="D267" s="18">
        <f>IF($A267="","",SUMIFS(Remessas!$N$6:$N$1505,Remessas!$E$6:$E$1505,$A267))</f>
        <v/>
      </c>
      <c r="E267" s="19">
        <f>IF($A267="","",D267*N(C267))</f>
        <v/>
      </c>
    </row>
    <row r="268">
      <c r="A268" s="17" t="n"/>
      <c r="B268" s="17" t="n"/>
      <c r="C268" s="19" t="n"/>
      <c r="D268" s="18">
        <f>IF($A268="","",SUMIFS(Remessas!$N$6:$N$1505,Remessas!$E$6:$E$1505,$A268))</f>
        <v/>
      </c>
      <c r="E268" s="19">
        <f>IF($A268="","",D268*N(C268))</f>
        <v/>
      </c>
    </row>
    <row r="269">
      <c r="A269" s="17" t="n"/>
      <c r="B269" s="17" t="n"/>
      <c r="C269" s="19" t="n"/>
      <c r="D269" s="18">
        <f>IF($A269="","",SUMIFS(Remessas!$N$6:$N$1505,Remessas!$E$6:$E$1505,$A269))</f>
        <v/>
      </c>
      <c r="E269" s="19">
        <f>IF($A269="","",D269*N(C269))</f>
        <v/>
      </c>
    </row>
    <row r="270">
      <c r="A270" s="17" t="n"/>
      <c r="B270" s="17" t="n"/>
      <c r="C270" s="19" t="n"/>
      <c r="D270" s="18">
        <f>IF($A270="","",SUMIFS(Remessas!$N$6:$N$1505,Remessas!$E$6:$E$1505,$A270))</f>
        <v/>
      </c>
      <c r="E270" s="19">
        <f>IF($A270="","",D270*N(C270))</f>
        <v/>
      </c>
    </row>
    <row r="271">
      <c r="A271" s="17" t="n"/>
      <c r="B271" s="17" t="n"/>
      <c r="C271" s="19" t="n"/>
      <c r="D271" s="18">
        <f>IF($A271="","",SUMIFS(Remessas!$N$6:$N$1505,Remessas!$E$6:$E$1505,$A271))</f>
        <v/>
      </c>
      <c r="E271" s="19">
        <f>IF($A271="","",D271*N(C271))</f>
        <v/>
      </c>
    </row>
    <row r="272">
      <c r="A272" s="17" t="n"/>
      <c r="B272" s="17" t="n"/>
      <c r="C272" s="19" t="n"/>
      <c r="D272" s="18">
        <f>IF($A272="","",SUMIFS(Remessas!$N$6:$N$1505,Remessas!$E$6:$E$1505,$A272))</f>
        <v/>
      </c>
      <c r="E272" s="19">
        <f>IF($A272="","",D272*N(C272))</f>
        <v/>
      </c>
    </row>
    <row r="273">
      <c r="A273" s="17" t="n"/>
      <c r="B273" s="17" t="n"/>
      <c r="C273" s="19" t="n"/>
      <c r="D273" s="18">
        <f>IF($A273="","",SUMIFS(Remessas!$N$6:$N$1505,Remessas!$E$6:$E$1505,$A273))</f>
        <v/>
      </c>
      <c r="E273" s="19">
        <f>IF($A273="","",D273*N(C273))</f>
        <v/>
      </c>
    </row>
    <row r="274">
      <c r="A274" s="17" t="n"/>
      <c r="B274" s="17" t="n"/>
      <c r="C274" s="19" t="n"/>
      <c r="D274" s="18">
        <f>IF($A274="","",SUMIFS(Remessas!$N$6:$N$1505,Remessas!$E$6:$E$1505,$A274))</f>
        <v/>
      </c>
      <c r="E274" s="19">
        <f>IF($A274="","",D274*N(C274))</f>
        <v/>
      </c>
    </row>
    <row r="275">
      <c r="A275" s="17" t="n"/>
      <c r="B275" s="17" t="n"/>
      <c r="C275" s="19" t="n"/>
      <c r="D275" s="18">
        <f>IF($A275="","",SUMIFS(Remessas!$N$6:$N$1505,Remessas!$E$6:$E$1505,$A275))</f>
        <v/>
      </c>
      <c r="E275" s="19">
        <f>IF($A275="","",D275*N(C275))</f>
        <v/>
      </c>
    </row>
    <row r="276">
      <c r="A276" s="17" t="n"/>
      <c r="B276" s="17" t="n"/>
      <c r="C276" s="19" t="n"/>
      <c r="D276" s="18">
        <f>IF($A276="","",SUMIFS(Remessas!$N$6:$N$1505,Remessas!$E$6:$E$1505,$A276))</f>
        <v/>
      </c>
      <c r="E276" s="19">
        <f>IF($A276="","",D276*N(C276))</f>
        <v/>
      </c>
    </row>
    <row r="277">
      <c r="A277" s="17" t="n"/>
      <c r="B277" s="17" t="n"/>
      <c r="C277" s="19" t="n"/>
      <c r="D277" s="18">
        <f>IF($A277="","",SUMIFS(Remessas!$N$6:$N$1505,Remessas!$E$6:$E$1505,$A277))</f>
        <v/>
      </c>
      <c r="E277" s="19">
        <f>IF($A277="","",D277*N(C277))</f>
        <v/>
      </c>
    </row>
    <row r="278">
      <c r="A278" s="17" t="n"/>
      <c r="B278" s="17" t="n"/>
      <c r="C278" s="19" t="n"/>
      <c r="D278" s="18">
        <f>IF($A278="","",SUMIFS(Remessas!$N$6:$N$1505,Remessas!$E$6:$E$1505,$A278))</f>
        <v/>
      </c>
      <c r="E278" s="19">
        <f>IF($A278="","",D278*N(C278))</f>
        <v/>
      </c>
    </row>
    <row r="279">
      <c r="A279" s="17" t="n"/>
      <c r="B279" s="17" t="n"/>
      <c r="C279" s="19" t="n"/>
      <c r="D279" s="18">
        <f>IF($A279="","",SUMIFS(Remessas!$N$6:$N$1505,Remessas!$E$6:$E$1505,$A279))</f>
        <v/>
      </c>
      <c r="E279" s="19">
        <f>IF($A279="","",D279*N(C279))</f>
        <v/>
      </c>
    </row>
    <row r="280">
      <c r="A280" s="17" t="n"/>
      <c r="B280" s="17" t="n"/>
      <c r="C280" s="19" t="n"/>
      <c r="D280" s="18">
        <f>IF($A280="","",SUMIFS(Remessas!$N$6:$N$1505,Remessas!$E$6:$E$1505,$A280))</f>
        <v/>
      </c>
      <c r="E280" s="19">
        <f>IF($A280="","",D280*N(C280))</f>
        <v/>
      </c>
    </row>
    <row r="281">
      <c r="A281" s="17" t="n"/>
      <c r="B281" s="17" t="n"/>
      <c r="C281" s="19" t="n"/>
      <c r="D281" s="18">
        <f>IF($A281="","",SUMIFS(Remessas!$N$6:$N$1505,Remessas!$E$6:$E$1505,$A281))</f>
        <v/>
      </c>
      <c r="E281" s="19">
        <f>IF($A281="","",D281*N(C281))</f>
        <v/>
      </c>
    </row>
    <row r="282">
      <c r="A282" s="17" t="n"/>
      <c r="B282" s="17" t="n"/>
      <c r="C282" s="19" t="n"/>
      <c r="D282" s="18">
        <f>IF($A282="","",SUMIFS(Remessas!$N$6:$N$1505,Remessas!$E$6:$E$1505,$A282))</f>
        <v/>
      </c>
      <c r="E282" s="19">
        <f>IF($A282="","",D282*N(C282))</f>
        <v/>
      </c>
    </row>
    <row r="283">
      <c r="A283" s="17" t="n"/>
      <c r="B283" s="17" t="n"/>
      <c r="C283" s="19" t="n"/>
      <c r="D283" s="18">
        <f>IF($A283="","",SUMIFS(Remessas!$N$6:$N$1505,Remessas!$E$6:$E$1505,$A283))</f>
        <v/>
      </c>
      <c r="E283" s="19">
        <f>IF($A283="","",D283*N(C283))</f>
        <v/>
      </c>
    </row>
    <row r="284">
      <c r="A284" s="17" t="n"/>
      <c r="B284" s="17" t="n"/>
      <c r="C284" s="19" t="n"/>
      <c r="D284" s="18">
        <f>IF($A284="","",SUMIFS(Remessas!$N$6:$N$1505,Remessas!$E$6:$E$1505,$A284))</f>
        <v/>
      </c>
      <c r="E284" s="19">
        <f>IF($A284="","",D284*N(C284))</f>
        <v/>
      </c>
    </row>
    <row r="285">
      <c r="A285" s="17" t="n"/>
      <c r="B285" s="17" t="n"/>
      <c r="C285" s="19" t="n"/>
      <c r="D285" s="18">
        <f>IF($A285="","",SUMIFS(Remessas!$N$6:$N$1505,Remessas!$E$6:$E$1505,$A285))</f>
        <v/>
      </c>
      <c r="E285" s="19">
        <f>IF($A285="","",D285*N(C285))</f>
        <v/>
      </c>
    </row>
    <row r="286">
      <c r="A286" s="17" t="n"/>
      <c r="B286" s="17" t="n"/>
      <c r="C286" s="19" t="n"/>
      <c r="D286" s="18">
        <f>IF($A286="","",SUMIFS(Remessas!$N$6:$N$1505,Remessas!$E$6:$E$1505,$A286))</f>
        <v/>
      </c>
      <c r="E286" s="19">
        <f>IF($A286="","",D286*N(C286))</f>
        <v/>
      </c>
    </row>
    <row r="287">
      <c r="A287" s="17" t="n"/>
      <c r="B287" s="17" t="n"/>
      <c r="C287" s="19" t="n"/>
      <c r="D287" s="18">
        <f>IF($A287="","",SUMIFS(Remessas!$N$6:$N$1505,Remessas!$E$6:$E$1505,$A287))</f>
        <v/>
      </c>
      <c r="E287" s="19">
        <f>IF($A287="","",D287*N(C287))</f>
        <v/>
      </c>
    </row>
    <row r="288">
      <c r="A288" s="17" t="n"/>
      <c r="B288" s="17" t="n"/>
      <c r="C288" s="19" t="n"/>
      <c r="D288" s="18">
        <f>IF($A288="","",SUMIFS(Remessas!$N$6:$N$1505,Remessas!$E$6:$E$1505,$A288))</f>
        <v/>
      </c>
      <c r="E288" s="19">
        <f>IF($A288="","",D288*N(C288))</f>
        <v/>
      </c>
    </row>
    <row r="289">
      <c r="A289" s="17" t="n"/>
      <c r="B289" s="17" t="n"/>
      <c r="C289" s="19" t="n"/>
      <c r="D289" s="18">
        <f>IF($A289="","",SUMIFS(Remessas!$N$6:$N$1505,Remessas!$E$6:$E$1505,$A289))</f>
        <v/>
      </c>
      <c r="E289" s="19">
        <f>IF($A289="","",D289*N(C289))</f>
        <v/>
      </c>
    </row>
    <row r="290">
      <c r="A290" s="17" t="n"/>
      <c r="B290" s="17" t="n"/>
      <c r="C290" s="19" t="n"/>
      <c r="D290" s="18">
        <f>IF($A290="","",SUMIFS(Remessas!$N$6:$N$1505,Remessas!$E$6:$E$1505,$A290))</f>
        <v/>
      </c>
      <c r="E290" s="19">
        <f>IF($A290="","",D290*N(C290))</f>
        <v/>
      </c>
    </row>
    <row r="291">
      <c r="A291" s="17" t="n"/>
      <c r="B291" s="17" t="n"/>
      <c r="C291" s="19" t="n"/>
      <c r="D291" s="18">
        <f>IF($A291="","",SUMIFS(Remessas!$N$6:$N$1505,Remessas!$E$6:$E$1505,$A291))</f>
        <v/>
      </c>
      <c r="E291" s="19">
        <f>IF($A291="","",D291*N(C291))</f>
        <v/>
      </c>
    </row>
    <row r="292">
      <c r="A292" s="17" t="n"/>
      <c r="B292" s="17" t="n"/>
      <c r="C292" s="19" t="n"/>
      <c r="D292" s="18">
        <f>IF($A292="","",SUMIFS(Remessas!$N$6:$N$1505,Remessas!$E$6:$E$1505,$A292))</f>
        <v/>
      </c>
      <c r="E292" s="19">
        <f>IF($A292="","",D292*N(C292))</f>
        <v/>
      </c>
    </row>
    <row r="293">
      <c r="A293" s="17" t="n"/>
      <c r="B293" s="17" t="n"/>
      <c r="C293" s="19" t="n"/>
      <c r="D293" s="18">
        <f>IF($A293="","",SUMIFS(Remessas!$N$6:$N$1505,Remessas!$E$6:$E$1505,$A293))</f>
        <v/>
      </c>
      <c r="E293" s="19">
        <f>IF($A293="","",D293*N(C293))</f>
        <v/>
      </c>
    </row>
    <row r="294">
      <c r="A294" s="17" t="n"/>
      <c r="B294" s="17" t="n"/>
      <c r="C294" s="19" t="n"/>
      <c r="D294" s="18">
        <f>IF($A294="","",SUMIFS(Remessas!$N$6:$N$1505,Remessas!$E$6:$E$1505,$A294))</f>
        <v/>
      </c>
      <c r="E294" s="19">
        <f>IF($A294="","",D294*N(C294))</f>
        <v/>
      </c>
    </row>
    <row r="295">
      <c r="A295" s="17" t="n"/>
      <c r="B295" s="17" t="n"/>
      <c r="C295" s="19" t="n"/>
      <c r="D295" s="18">
        <f>IF($A295="","",SUMIFS(Remessas!$N$6:$N$1505,Remessas!$E$6:$E$1505,$A295))</f>
        <v/>
      </c>
      <c r="E295" s="19">
        <f>IF($A295="","",D295*N(C295))</f>
        <v/>
      </c>
    </row>
    <row r="296">
      <c r="A296" s="17" t="n"/>
      <c r="B296" s="17" t="n"/>
      <c r="C296" s="19" t="n"/>
      <c r="D296" s="18">
        <f>IF($A296="","",SUMIFS(Remessas!$N$6:$N$1505,Remessas!$E$6:$E$1505,$A296))</f>
        <v/>
      </c>
      <c r="E296" s="19">
        <f>IF($A296="","",D296*N(C296))</f>
        <v/>
      </c>
    </row>
    <row r="297">
      <c r="A297" s="17" t="n"/>
      <c r="B297" s="17" t="n"/>
      <c r="C297" s="19" t="n"/>
      <c r="D297" s="18">
        <f>IF($A297="","",SUMIFS(Remessas!$N$6:$N$1505,Remessas!$E$6:$E$1505,$A297))</f>
        <v/>
      </c>
      <c r="E297" s="19">
        <f>IF($A297="","",D297*N(C297))</f>
        <v/>
      </c>
    </row>
    <row r="298">
      <c r="A298" s="17" t="n"/>
      <c r="B298" s="17" t="n"/>
      <c r="C298" s="19" t="n"/>
      <c r="D298" s="18">
        <f>IF($A298="","",SUMIFS(Remessas!$N$6:$N$1505,Remessas!$E$6:$E$1505,$A298))</f>
        <v/>
      </c>
      <c r="E298" s="19">
        <f>IF($A298="","",D298*N(C298))</f>
        <v/>
      </c>
    </row>
    <row r="299">
      <c r="A299" s="17" t="n"/>
      <c r="B299" s="17" t="n"/>
      <c r="C299" s="19" t="n"/>
      <c r="D299" s="18">
        <f>IF($A299="","",SUMIFS(Remessas!$N$6:$N$1505,Remessas!$E$6:$E$1505,$A299))</f>
        <v/>
      </c>
      <c r="E299" s="19">
        <f>IF($A299="","",D299*N(C299))</f>
        <v/>
      </c>
    </row>
    <row r="300">
      <c r="A300" s="17" t="n"/>
      <c r="B300" s="17" t="n"/>
      <c r="C300" s="19" t="n"/>
      <c r="D300" s="18">
        <f>IF($A300="","",SUMIFS(Remessas!$N$6:$N$1505,Remessas!$E$6:$E$1505,$A300))</f>
        <v/>
      </c>
      <c r="E300" s="19">
        <f>IF($A300="","",D300*N(C300))</f>
        <v/>
      </c>
    </row>
    <row r="301">
      <c r="A301" s="17" t="n"/>
      <c r="B301" s="17" t="n"/>
      <c r="C301" s="19" t="n"/>
      <c r="D301" s="18">
        <f>IF($A301="","",SUMIFS(Remessas!$N$6:$N$1505,Remessas!$E$6:$E$1505,$A301))</f>
        <v/>
      </c>
      <c r="E301" s="19">
        <f>IF($A301="","",D301*N(C301))</f>
        <v/>
      </c>
    </row>
    <row r="302">
      <c r="A302" s="17" t="n"/>
      <c r="B302" s="17" t="n"/>
      <c r="C302" s="19" t="n"/>
      <c r="D302" s="18">
        <f>IF($A302="","",SUMIFS(Remessas!$N$6:$N$1505,Remessas!$E$6:$E$1505,$A302))</f>
        <v/>
      </c>
      <c r="E302" s="19">
        <f>IF($A302="","",D302*N(C302))</f>
        <v/>
      </c>
    </row>
    <row r="303">
      <c r="A303" s="17" t="n"/>
      <c r="B303" s="17" t="n"/>
      <c r="C303" s="19" t="n"/>
      <c r="D303" s="18">
        <f>IF($A303="","",SUMIFS(Remessas!$N$6:$N$1505,Remessas!$E$6:$E$1505,$A303))</f>
        <v/>
      </c>
      <c r="E303" s="19">
        <f>IF($A303="","",D303*N(C303))</f>
        <v/>
      </c>
    </row>
    <row r="304">
      <c r="A304" s="17" t="n"/>
      <c r="B304" s="17" t="n"/>
      <c r="C304" s="19" t="n"/>
      <c r="D304" s="18">
        <f>IF($A304="","",SUMIFS(Remessas!$N$6:$N$1505,Remessas!$E$6:$E$1505,$A304))</f>
        <v/>
      </c>
      <c r="E304" s="19">
        <f>IF($A304="","",D304*N(C304))</f>
        <v/>
      </c>
    </row>
    <row r="305">
      <c r="A305" s="17" t="n"/>
      <c r="B305" s="17" t="n"/>
      <c r="C305" s="19" t="n"/>
      <c r="D305" s="18">
        <f>IF($A305="","",SUMIFS(Remessas!$N$6:$N$1505,Remessas!$E$6:$E$1505,$A305))</f>
        <v/>
      </c>
      <c r="E305" s="19">
        <f>IF($A305="","",D305*N(C305))</f>
        <v/>
      </c>
    </row>
  </sheetData>
  <autoFilter ref="A5:E305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3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2" customWidth="1" min="1" max="1"/>
    <col width="12" customWidth="1" min="2" max="2"/>
    <col width="16" customWidth="1" min="3" max="3"/>
    <col width="16" customWidth="1" min="4" max="4"/>
    <col width="11" customWidth="1" min="5" max="5"/>
  </cols>
  <sheetData>
    <row r="1" ht="26" customHeight="1">
      <c r="A1" s="6" t="inlineStr">
        <is>
          <t>Saldo por consignatário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Digite o nome exatamente como em "Remessas". Linhas amarelas são exemplo.</t>
        </is>
      </c>
    </row>
    <row r="5" ht="32" customHeight="1">
      <c r="A5" s="10" t="inlineStr">
        <is>
          <t>Consignatário</t>
        </is>
      </c>
      <c r="B5" s="11" t="inlineStr">
        <is>
          <t>Peças em consignação</t>
        </is>
      </c>
      <c r="C5" s="11" t="inlineStr">
        <is>
          <t>Valor em consignação</t>
        </is>
      </c>
      <c r="D5" s="11" t="inlineStr">
        <is>
          <t>Total vendido (valor a faturar)</t>
        </is>
      </c>
      <c r="E5" s="11" t="inlineStr">
        <is>
          <t>Acertos vencidos</t>
        </is>
      </c>
    </row>
    <row r="6">
      <c r="A6" s="13" t="inlineStr">
        <is>
          <t>Loja Exemplo Ltda</t>
        </is>
      </c>
      <c r="B6" s="18">
        <f>IF($A6="","",SUMIFS(Remessas!$N$6:$N$1505,Remessas!$B$6:$B$1505,$A6))</f>
        <v/>
      </c>
      <c r="C6" s="19">
        <f>IF($A6="","",SUMIFS(Remessas!$O$6:$O$1505,Remessas!$B$6:$B$1505,$A6))</f>
        <v/>
      </c>
      <c r="D6" s="19">
        <f>IF($A6="","",SUMIFS(Remessas!$P$6:$P$1505,Remessas!$B$6:$B$1505,$A6))</f>
        <v/>
      </c>
      <c r="E6" s="20">
        <f>IF($A6="","",COUNTIFS(Remessas!$B$6:$B$1505,$A6,Remessas!$R$6:$R$1505,"ACERTO VENCIDO"))</f>
        <v/>
      </c>
    </row>
    <row r="7">
      <c r="A7" s="13" t="inlineStr">
        <is>
          <t>Boutique Modelo</t>
        </is>
      </c>
      <c r="B7" s="18">
        <f>IF($A7="","",SUMIFS(Remessas!$N$6:$N$1505,Remessas!$B$6:$B$1505,$A7))</f>
        <v/>
      </c>
      <c r="C7" s="19">
        <f>IF($A7="","",SUMIFS(Remessas!$O$6:$O$1505,Remessas!$B$6:$B$1505,$A7))</f>
        <v/>
      </c>
      <c r="D7" s="19">
        <f>IF($A7="","",SUMIFS(Remessas!$P$6:$P$1505,Remessas!$B$6:$B$1505,$A7))</f>
        <v/>
      </c>
      <c r="E7" s="20">
        <f>IF($A7="","",COUNTIFS(Remessas!$B$6:$B$1505,$A7,Remessas!$R$6:$R$1505,"ACERTO VENCIDO"))</f>
        <v/>
      </c>
    </row>
    <row r="8">
      <c r="A8" s="13" t="inlineStr">
        <is>
          <t>Revenda Teste</t>
        </is>
      </c>
      <c r="B8" s="18">
        <f>IF($A8="","",SUMIFS(Remessas!$N$6:$N$1505,Remessas!$B$6:$B$1505,$A8))</f>
        <v/>
      </c>
      <c r="C8" s="19">
        <f>IF($A8="","",SUMIFS(Remessas!$O$6:$O$1505,Remessas!$B$6:$B$1505,$A8))</f>
        <v/>
      </c>
      <c r="D8" s="19">
        <f>IF($A8="","",SUMIFS(Remessas!$P$6:$P$1505,Remessas!$B$6:$B$1505,$A8))</f>
        <v/>
      </c>
      <c r="E8" s="20">
        <f>IF($A8="","",COUNTIFS(Remessas!$B$6:$B$1505,$A8,Remessas!$R$6:$R$1505,"ACERTO VENCIDO"))</f>
        <v/>
      </c>
    </row>
    <row r="9">
      <c r="A9" s="17" t="n"/>
      <c r="B9" s="18">
        <f>IF($A9="","",SUMIFS(Remessas!$N$6:$N$1505,Remessas!$B$6:$B$1505,$A9))</f>
        <v/>
      </c>
      <c r="C9" s="19">
        <f>IF($A9="","",SUMIFS(Remessas!$O$6:$O$1505,Remessas!$B$6:$B$1505,$A9))</f>
        <v/>
      </c>
      <c r="D9" s="19">
        <f>IF($A9="","",SUMIFS(Remessas!$P$6:$P$1505,Remessas!$B$6:$B$1505,$A9))</f>
        <v/>
      </c>
      <c r="E9" s="20">
        <f>IF($A9="","",COUNTIFS(Remessas!$B$6:$B$1505,$A9,Remessas!$R$6:$R$1505,"ACERTO VENCIDO"))</f>
        <v/>
      </c>
    </row>
    <row r="10">
      <c r="A10" s="17" t="n"/>
      <c r="B10" s="18">
        <f>IF($A10="","",SUMIFS(Remessas!$N$6:$N$1505,Remessas!$B$6:$B$1505,$A10))</f>
        <v/>
      </c>
      <c r="C10" s="19">
        <f>IF($A10="","",SUMIFS(Remessas!$O$6:$O$1505,Remessas!$B$6:$B$1505,$A10))</f>
        <v/>
      </c>
      <c r="D10" s="19">
        <f>IF($A10="","",SUMIFS(Remessas!$P$6:$P$1505,Remessas!$B$6:$B$1505,$A10))</f>
        <v/>
      </c>
      <c r="E10" s="20">
        <f>IF($A10="","",COUNTIFS(Remessas!$B$6:$B$1505,$A10,Remessas!$R$6:$R$1505,"ACERTO VENCIDO"))</f>
        <v/>
      </c>
    </row>
    <row r="11">
      <c r="A11" s="17" t="n"/>
      <c r="B11" s="18">
        <f>IF($A11="","",SUMIFS(Remessas!$N$6:$N$1505,Remessas!$B$6:$B$1505,$A11))</f>
        <v/>
      </c>
      <c r="C11" s="19">
        <f>IF($A11="","",SUMIFS(Remessas!$O$6:$O$1505,Remessas!$B$6:$B$1505,$A11))</f>
        <v/>
      </c>
      <c r="D11" s="19">
        <f>IF($A11="","",SUMIFS(Remessas!$P$6:$P$1505,Remessas!$B$6:$B$1505,$A11))</f>
        <v/>
      </c>
      <c r="E11" s="20">
        <f>IF($A11="","",COUNTIFS(Remessas!$B$6:$B$1505,$A11,Remessas!$R$6:$R$1505,"ACERTO VENCIDO"))</f>
        <v/>
      </c>
    </row>
    <row r="12">
      <c r="A12" s="17" t="n"/>
      <c r="B12" s="18">
        <f>IF($A12="","",SUMIFS(Remessas!$N$6:$N$1505,Remessas!$B$6:$B$1505,$A12))</f>
        <v/>
      </c>
      <c r="C12" s="19">
        <f>IF($A12="","",SUMIFS(Remessas!$O$6:$O$1505,Remessas!$B$6:$B$1505,$A12))</f>
        <v/>
      </c>
      <c r="D12" s="19">
        <f>IF($A12="","",SUMIFS(Remessas!$P$6:$P$1505,Remessas!$B$6:$B$1505,$A12))</f>
        <v/>
      </c>
      <c r="E12" s="20">
        <f>IF($A12="","",COUNTIFS(Remessas!$B$6:$B$1505,$A12,Remessas!$R$6:$R$1505,"ACERTO VENCIDO"))</f>
        <v/>
      </c>
    </row>
    <row r="13">
      <c r="A13" s="17" t="n"/>
      <c r="B13" s="18">
        <f>IF($A13="","",SUMIFS(Remessas!$N$6:$N$1505,Remessas!$B$6:$B$1505,$A13))</f>
        <v/>
      </c>
      <c r="C13" s="19">
        <f>IF($A13="","",SUMIFS(Remessas!$O$6:$O$1505,Remessas!$B$6:$B$1505,$A13))</f>
        <v/>
      </c>
      <c r="D13" s="19">
        <f>IF($A13="","",SUMIFS(Remessas!$P$6:$P$1505,Remessas!$B$6:$B$1505,$A13))</f>
        <v/>
      </c>
      <c r="E13" s="20">
        <f>IF($A13="","",COUNTIFS(Remessas!$B$6:$B$1505,$A13,Remessas!$R$6:$R$1505,"ACERTO VENCIDO"))</f>
        <v/>
      </c>
    </row>
    <row r="14">
      <c r="A14" s="17" t="n"/>
      <c r="B14" s="18">
        <f>IF($A14="","",SUMIFS(Remessas!$N$6:$N$1505,Remessas!$B$6:$B$1505,$A14))</f>
        <v/>
      </c>
      <c r="C14" s="19">
        <f>IF($A14="","",SUMIFS(Remessas!$O$6:$O$1505,Remessas!$B$6:$B$1505,$A14))</f>
        <v/>
      </c>
      <c r="D14" s="19">
        <f>IF($A14="","",SUMIFS(Remessas!$P$6:$P$1505,Remessas!$B$6:$B$1505,$A14))</f>
        <v/>
      </c>
      <c r="E14" s="20">
        <f>IF($A14="","",COUNTIFS(Remessas!$B$6:$B$1505,$A14,Remessas!$R$6:$R$1505,"ACERTO VENCIDO"))</f>
        <v/>
      </c>
    </row>
    <row r="15">
      <c r="A15" s="17" t="n"/>
      <c r="B15" s="18">
        <f>IF($A15="","",SUMIFS(Remessas!$N$6:$N$1505,Remessas!$B$6:$B$1505,$A15))</f>
        <v/>
      </c>
      <c r="C15" s="19">
        <f>IF($A15="","",SUMIFS(Remessas!$O$6:$O$1505,Remessas!$B$6:$B$1505,$A15))</f>
        <v/>
      </c>
      <c r="D15" s="19">
        <f>IF($A15="","",SUMIFS(Remessas!$P$6:$P$1505,Remessas!$B$6:$B$1505,$A15))</f>
        <v/>
      </c>
      <c r="E15" s="20">
        <f>IF($A15="","",COUNTIFS(Remessas!$B$6:$B$1505,$A15,Remessas!$R$6:$R$1505,"ACERTO VENCIDO"))</f>
        <v/>
      </c>
    </row>
    <row r="16">
      <c r="A16" s="17" t="n"/>
      <c r="B16" s="18">
        <f>IF($A16="","",SUMIFS(Remessas!$N$6:$N$1505,Remessas!$B$6:$B$1505,$A16))</f>
        <v/>
      </c>
      <c r="C16" s="19">
        <f>IF($A16="","",SUMIFS(Remessas!$O$6:$O$1505,Remessas!$B$6:$B$1505,$A16))</f>
        <v/>
      </c>
      <c r="D16" s="19">
        <f>IF($A16="","",SUMIFS(Remessas!$P$6:$P$1505,Remessas!$B$6:$B$1505,$A16))</f>
        <v/>
      </c>
      <c r="E16" s="20">
        <f>IF($A16="","",COUNTIFS(Remessas!$B$6:$B$1505,$A16,Remessas!$R$6:$R$1505,"ACERTO VENCIDO"))</f>
        <v/>
      </c>
    </row>
    <row r="17">
      <c r="A17" s="17" t="n"/>
      <c r="B17" s="18">
        <f>IF($A17="","",SUMIFS(Remessas!$N$6:$N$1505,Remessas!$B$6:$B$1505,$A17))</f>
        <v/>
      </c>
      <c r="C17" s="19">
        <f>IF($A17="","",SUMIFS(Remessas!$O$6:$O$1505,Remessas!$B$6:$B$1505,$A17))</f>
        <v/>
      </c>
      <c r="D17" s="19">
        <f>IF($A17="","",SUMIFS(Remessas!$P$6:$P$1505,Remessas!$B$6:$B$1505,$A17))</f>
        <v/>
      </c>
      <c r="E17" s="20">
        <f>IF($A17="","",COUNTIFS(Remessas!$B$6:$B$1505,$A17,Remessas!$R$6:$R$1505,"ACERTO VENCIDO"))</f>
        <v/>
      </c>
    </row>
    <row r="18">
      <c r="A18" s="17" t="n"/>
      <c r="B18" s="18">
        <f>IF($A18="","",SUMIFS(Remessas!$N$6:$N$1505,Remessas!$B$6:$B$1505,$A18))</f>
        <v/>
      </c>
      <c r="C18" s="19">
        <f>IF($A18="","",SUMIFS(Remessas!$O$6:$O$1505,Remessas!$B$6:$B$1505,$A18))</f>
        <v/>
      </c>
      <c r="D18" s="19">
        <f>IF($A18="","",SUMIFS(Remessas!$P$6:$P$1505,Remessas!$B$6:$B$1505,$A18))</f>
        <v/>
      </c>
      <c r="E18" s="20">
        <f>IF($A18="","",COUNTIFS(Remessas!$B$6:$B$1505,$A18,Remessas!$R$6:$R$1505,"ACERTO VENCIDO"))</f>
        <v/>
      </c>
    </row>
    <row r="19">
      <c r="A19" s="17" t="n"/>
      <c r="B19" s="18">
        <f>IF($A19="","",SUMIFS(Remessas!$N$6:$N$1505,Remessas!$B$6:$B$1505,$A19))</f>
        <v/>
      </c>
      <c r="C19" s="19">
        <f>IF($A19="","",SUMIFS(Remessas!$O$6:$O$1505,Remessas!$B$6:$B$1505,$A19))</f>
        <v/>
      </c>
      <c r="D19" s="19">
        <f>IF($A19="","",SUMIFS(Remessas!$P$6:$P$1505,Remessas!$B$6:$B$1505,$A19))</f>
        <v/>
      </c>
      <c r="E19" s="20">
        <f>IF($A19="","",COUNTIFS(Remessas!$B$6:$B$1505,$A19,Remessas!$R$6:$R$1505,"ACERTO VENCIDO"))</f>
        <v/>
      </c>
    </row>
    <row r="20">
      <c r="A20" s="17" t="n"/>
      <c r="B20" s="18">
        <f>IF($A20="","",SUMIFS(Remessas!$N$6:$N$1505,Remessas!$B$6:$B$1505,$A20))</f>
        <v/>
      </c>
      <c r="C20" s="19">
        <f>IF($A20="","",SUMIFS(Remessas!$O$6:$O$1505,Remessas!$B$6:$B$1505,$A20))</f>
        <v/>
      </c>
      <c r="D20" s="19">
        <f>IF($A20="","",SUMIFS(Remessas!$P$6:$P$1505,Remessas!$B$6:$B$1505,$A20))</f>
        <v/>
      </c>
      <c r="E20" s="20">
        <f>IF($A20="","",COUNTIFS(Remessas!$B$6:$B$1505,$A20,Remessas!$R$6:$R$1505,"ACERTO VENCIDO"))</f>
        <v/>
      </c>
    </row>
    <row r="21">
      <c r="A21" s="17" t="n"/>
      <c r="B21" s="18">
        <f>IF($A21="","",SUMIFS(Remessas!$N$6:$N$1505,Remessas!$B$6:$B$1505,$A21))</f>
        <v/>
      </c>
      <c r="C21" s="19">
        <f>IF($A21="","",SUMIFS(Remessas!$O$6:$O$1505,Remessas!$B$6:$B$1505,$A21))</f>
        <v/>
      </c>
      <c r="D21" s="19">
        <f>IF($A21="","",SUMIFS(Remessas!$P$6:$P$1505,Remessas!$B$6:$B$1505,$A21))</f>
        <v/>
      </c>
      <c r="E21" s="20">
        <f>IF($A21="","",COUNTIFS(Remessas!$B$6:$B$1505,$A21,Remessas!$R$6:$R$1505,"ACERTO VENCIDO"))</f>
        <v/>
      </c>
    </row>
    <row r="22">
      <c r="A22" s="17" t="n"/>
      <c r="B22" s="18">
        <f>IF($A22="","",SUMIFS(Remessas!$N$6:$N$1505,Remessas!$B$6:$B$1505,$A22))</f>
        <v/>
      </c>
      <c r="C22" s="19">
        <f>IF($A22="","",SUMIFS(Remessas!$O$6:$O$1505,Remessas!$B$6:$B$1505,$A22))</f>
        <v/>
      </c>
      <c r="D22" s="19">
        <f>IF($A22="","",SUMIFS(Remessas!$P$6:$P$1505,Remessas!$B$6:$B$1505,$A22))</f>
        <v/>
      </c>
      <c r="E22" s="20">
        <f>IF($A22="","",COUNTIFS(Remessas!$B$6:$B$1505,$A22,Remessas!$R$6:$R$1505,"ACERTO VENCIDO"))</f>
        <v/>
      </c>
    </row>
    <row r="23">
      <c r="A23" s="17" t="n"/>
      <c r="B23" s="18">
        <f>IF($A23="","",SUMIFS(Remessas!$N$6:$N$1505,Remessas!$B$6:$B$1505,$A23))</f>
        <v/>
      </c>
      <c r="C23" s="19">
        <f>IF($A23="","",SUMIFS(Remessas!$O$6:$O$1505,Remessas!$B$6:$B$1505,$A23))</f>
        <v/>
      </c>
      <c r="D23" s="19">
        <f>IF($A23="","",SUMIFS(Remessas!$P$6:$P$1505,Remessas!$B$6:$B$1505,$A23))</f>
        <v/>
      </c>
      <c r="E23" s="20">
        <f>IF($A23="","",COUNTIFS(Remessas!$B$6:$B$1505,$A23,Remessas!$R$6:$R$1505,"ACERTO VENCIDO"))</f>
        <v/>
      </c>
    </row>
    <row r="24">
      <c r="A24" s="17" t="n"/>
      <c r="B24" s="18">
        <f>IF($A24="","",SUMIFS(Remessas!$N$6:$N$1505,Remessas!$B$6:$B$1505,$A24))</f>
        <v/>
      </c>
      <c r="C24" s="19">
        <f>IF($A24="","",SUMIFS(Remessas!$O$6:$O$1505,Remessas!$B$6:$B$1505,$A24))</f>
        <v/>
      </c>
      <c r="D24" s="19">
        <f>IF($A24="","",SUMIFS(Remessas!$P$6:$P$1505,Remessas!$B$6:$B$1505,$A24))</f>
        <v/>
      </c>
      <c r="E24" s="20">
        <f>IF($A24="","",COUNTIFS(Remessas!$B$6:$B$1505,$A24,Remessas!$R$6:$R$1505,"ACERTO VENCIDO"))</f>
        <v/>
      </c>
    </row>
    <row r="25">
      <c r="A25" s="17" t="n"/>
      <c r="B25" s="18">
        <f>IF($A25="","",SUMIFS(Remessas!$N$6:$N$1505,Remessas!$B$6:$B$1505,$A25))</f>
        <v/>
      </c>
      <c r="C25" s="19">
        <f>IF($A25="","",SUMIFS(Remessas!$O$6:$O$1505,Remessas!$B$6:$B$1505,$A25))</f>
        <v/>
      </c>
      <c r="D25" s="19">
        <f>IF($A25="","",SUMIFS(Remessas!$P$6:$P$1505,Remessas!$B$6:$B$1505,$A25))</f>
        <v/>
      </c>
      <c r="E25" s="20">
        <f>IF($A25="","",COUNTIFS(Remessas!$B$6:$B$1505,$A25,Remessas!$R$6:$R$1505,"ACERTO VENCIDO"))</f>
        <v/>
      </c>
    </row>
    <row r="26">
      <c r="A26" s="17" t="n"/>
      <c r="B26" s="18">
        <f>IF($A26="","",SUMIFS(Remessas!$N$6:$N$1505,Remessas!$B$6:$B$1505,$A26))</f>
        <v/>
      </c>
      <c r="C26" s="19">
        <f>IF($A26="","",SUMIFS(Remessas!$O$6:$O$1505,Remessas!$B$6:$B$1505,$A26))</f>
        <v/>
      </c>
      <c r="D26" s="19">
        <f>IF($A26="","",SUMIFS(Remessas!$P$6:$P$1505,Remessas!$B$6:$B$1505,$A26))</f>
        <v/>
      </c>
      <c r="E26" s="20">
        <f>IF($A26="","",COUNTIFS(Remessas!$B$6:$B$1505,$A26,Remessas!$R$6:$R$1505,"ACERTO VENCIDO"))</f>
        <v/>
      </c>
    </row>
    <row r="27">
      <c r="A27" s="17" t="n"/>
      <c r="B27" s="18">
        <f>IF($A27="","",SUMIFS(Remessas!$N$6:$N$1505,Remessas!$B$6:$B$1505,$A27))</f>
        <v/>
      </c>
      <c r="C27" s="19">
        <f>IF($A27="","",SUMIFS(Remessas!$O$6:$O$1505,Remessas!$B$6:$B$1505,$A27))</f>
        <v/>
      </c>
      <c r="D27" s="19">
        <f>IF($A27="","",SUMIFS(Remessas!$P$6:$P$1505,Remessas!$B$6:$B$1505,$A27))</f>
        <v/>
      </c>
      <c r="E27" s="20">
        <f>IF($A27="","",COUNTIFS(Remessas!$B$6:$B$1505,$A27,Remessas!$R$6:$R$1505,"ACERTO VENCIDO"))</f>
        <v/>
      </c>
    </row>
    <row r="28">
      <c r="A28" s="17" t="n"/>
      <c r="B28" s="18">
        <f>IF($A28="","",SUMIFS(Remessas!$N$6:$N$1505,Remessas!$B$6:$B$1505,$A28))</f>
        <v/>
      </c>
      <c r="C28" s="19">
        <f>IF($A28="","",SUMIFS(Remessas!$O$6:$O$1505,Remessas!$B$6:$B$1505,$A28))</f>
        <v/>
      </c>
      <c r="D28" s="19">
        <f>IF($A28="","",SUMIFS(Remessas!$P$6:$P$1505,Remessas!$B$6:$B$1505,$A28))</f>
        <v/>
      </c>
      <c r="E28" s="20">
        <f>IF($A28="","",COUNTIFS(Remessas!$B$6:$B$1505,$A28,Remessas!$R$6:$R$1505,"ACERTO VENCIDO"))</f>
        <v/>
      </c>
    </row>
    <row r="29">
      <c r="A29" s="17" t="n"/>
      <c r="B29" s="18">
        <f>IF($A29="","",SUMIFS(Remessas!$N$6:$N$1505,Remessas!$B$6:$B$1505,$A29))</f>
        <v/>
      </c>
      <c r="C29" s="19">
        <f>IF($A29="","",SUMIFS(Remessas!$O$6:$O$1505,Remessas!$B$6:$B$1505,$A29))</f>
        <v/>
      </c>
      <c r="D29" s="19">
        <f>IF($A29="","",SUMIFS(Remessas!$P$6:$P$1505,Remessas!$B$6:$B$1505,$A29))</f>
        <v/>
      </c>
      <c r="E29" s="20">
        <f>IF($A29="","",COUNTIFS(Remessas!$B$6:$B$1505,$A29,Remessas!$R$6:$R$1505,"ACERTO VENCIDO"))</f>
        <v/>
      </c>
    </row>
    <row r="30">
      <c r="A30" s="17" t="n"/>
      <c r="B30" s="18">
        <f>IF($A30="","",SUMIFS(Remessas!$N$6:$N$1505,Remessas!$B$6:$B$1505,$A30))</f>
        <v/>
      </c>
      <c r="C30" s="19">
        <f>IF($A30="","",SUMIFS(Remessas!$O$6:$O$1505,Remessas!$B$6:$B$1505,$A30))</f>
        <v/>
      </c>
      <c r="D30" s="19">
        <f>IF($A30="","",SUMIFS(Remessas!$P$6:$P$1505,Remessas!$B$6:$B$1505,$A30))</f>
        <v/>
      </c>
      <c r="E30" s="20">
        <f>IF($A30="","",COUNTIFS(Remessas!$B$6:$B$1505,$A30,Remessas!$R$6:$R$1505,"ACERTO VENCIDO"))</f>
        <v/>
      </c>
    </row>
    <row r="31">
      <c r="A31" s="17" t="n"/>
      <c r="B31" s="18">
        <f>IF($A31="","",SUMIFS(Remessas!$N$6:$N$1505,Remessas!$B$6:$B$1505,$A31))</f>
        <v/>
      </c>
      <c r="C31" s="19">
        <f>IF($A31="","",SUMIFS(Remessas!$O$6:$O$1505,Remessas!$B$6:$B$1505,$A31))</f>
        <v/>
      </c>
      <c r="D31" s="19">
        <f>IF($A31="","",SUMIFS(Remessas!$P$6:$P$1505,Remessas!$B$6:$B$1505,$A31))</f>
        <v/>
      </c>
      <c r="E31" s="20">
        <f>IF($A31="","",COUNTIFS(Remessas!$B$6:$B$1505,$A31,Remessas!$R$6:$R$1505,"ACERTO VENCIDO"))</f>
        <v/>
      </c>
    </row>
    <row r="32">
      <c r="A32" s="17" t="n"/>
      <c r="B32" s="18">
        <f>IF($A32="","",SUMIFS(Remessas!$N$6:$N$1505,Remessas!$B$6:$B$1505,$A32))</f>
        <v/>
      </c>
      <c r="C32" s="19">
        <f>IF($A32="","",SUMIFS(Remessas!$O$6:$O$1505,Remessas!$B$6:$B$1505,$A32))</f>
        <v/>
      </c>
      <c r="D32" s="19">
        <f>IF($A32="","",SUMIFS(Remessas!$P$6:$P$1505,Remessas!$B$6:$B$1505,$A32))</f>
        <v/>
      </c>
      <c r="E32" s="20">
        <f>IF($A32="","",COUNTIFS(Remessas!$B$6:$B$1505,$A32,Remessas!$R$6:$R$1505,"ACERTO VENCIDO"))</f>
        <v/>
      </c>
    </row>
    <row r="33">
      <c r="A33" s="17" t="n"/>
      <c r="B33" s="18">
        <f>IF($A33="","",SUMIFS(Remessas!$N$6:$N$1505,Remessas!$B$6:$B$1505,$A33))</f>
        <v/>
      </c>
      <c r="C33" s="19">
        <f>IF($A33="","",SUMIFS(Remessas!$O$6:$O$1505,Remessas!$B$6:$B$1505,$A33))</f>
        <v/>
      </c>
      <c r="D33" s="19">
        <f>IF($A33="","",SUMIFS(Remessas!$P$6:$P$1505,Remessas!$B$6:$B$1505,$A33))</f>
        <v/>
      </c>
      <c r="E33" s="20">
        <f>IF($A33="","",COUNTIFS(Remessas!$B$6:$B$1505,$A33,Remessas!$R$6:$R$1505,"ACERTO VENCIDO"))</f>
        <v/>
      </c>
    </row>
    <row r="34">
      <c r="A34" s="17" t="n"/>
      <c r="B34" s="18">
        <f>IF($A34="","",SUMIFS(Remessas!$N$6:$N$1505,Remessas!$B$6:$B$1505,$A34))</f>
        <v/>
      </c>
      <c r="C34" s="19">
        <f>IF($A34="","",SUMIFS(Remessas!$O$6:$O$1505,Remessas!$B$6:$B$1505,$A34))</f>
        <v/>
      </c>
      <c r="D34" s="19">
        <f>IF($A34="","",SUMIFS(Remessas!$P$6:$P$1505,Remessas!$B$6:$B$1505,$A34))</f>
        <v/>
      </c>
      <c r="E34" s="20">
        <f>IF($A34="","",COUNTIFS(Remessas!$B$6:$B$1505,$A34,Remessas!$R$6:$R$1505,"ACERTO VENCIDO"))</f>
        <v/>
      </c>
    </row>
    <row r="35">
      <c r="A35" s="17" t="n"/>
      <c r="B35" s="18">
        <f>IF($A35="","",SUMIFS(Remessas!$N$6:$N$1505,Remessas!$B$6:$B$1505,$A35))</f>
        <v/>
      </c>
      <c r="C35" s="19">
        <f>IF($A35="","",SUMIFS(Remessas!$O$6:$O$1505,Remessas!$B$6:$B$1505,$A35))</f>
        <v/>
      </c>
      <c r="D35" s="19">
        <f>IF($A35="","",SUMIFS(Remessas!$P$6:$P$1505,Remessas!$B$6:$B$1505,$A35))</f>
        <v/>
      </c>
      <c r="E35" s="20">
        <f>IF($A35="","",COUNTIFS(Remessas!$B$6:$B$1505,$A35,Remessas!$R$6:$R$1505,"ACERTO VENCIDO"))</f>
        <v/>
      </c>
    </row>
    <row r="36">
      <c r="A36" s="17" t="n"/>
      <c r="B36" s="18">
        <f>IF($A36="","",SUMIFS(Remessas!$N$6:$N$1505,Remessas!$B$6:$B$1505,$A36))</f>
        <v/>
      </c>
      <c r="C36" s="19">
        <f>IF($A36="","",SUMIFS(Remessas!$O$6:$O$1505,Remessas!$B$6:$B$1505,$A36))</f>
        <v/>
      </c>
      <c r="D36" s="19">
        <f>IF($A36="","",SUMIFS(Remessas!$P$6:$P$1505,Remessas!$B$6:$B$1505,$A36))</f>
        <v/>
      </c>
      <c r="E36" s="20">
        <f>IF($A36="","",COUNTIFS(Remessas!$B$6:$B$1505,$A36,Remessas!$R$6:$R$1505,"ACERTO VENCIDO"))</f>
        <v/>
      </c>
    </row>
    <row r="37">
      <c r="A37" s="17" t="n"/>
      <c r="B37" s="18">
        <f>IF($A37="","",SUMIFS(Remessas!$N$6:$N$1505,Remessas!$B$6:$B$1505,$A37))</f>
        <v/>
      </c>
      <c r="C37" s="19">
        <f>IF($A37="","",SUMIFS(Remessas!$O$6:$O$1505,Remessas!$B$6:$B$1505,$A37))</f>
        <v/>
      </c>
      <c r="D37" s="19">
        <f>IF($A37="","",SUMIFS(Remessas!$P$6:$P$1505,Remessas!$B$6:$B$1505,$A37))</f>
        <v/>
      </c>
      <c r="E37" s="20">
        <f>IF($A37="","",COUNTIFS(Remessas!$B$6:$B$1505,$A37,Remessas!$R$6:$R$1505,"ACERTO VENCIDO"))</f>
        <v/>
      </c>
    </row>
    <row r="38">
      <c r="A38" s="17" t="n"/>
      <c r="B38" s="18">
        <f>IF($A38="","",SUMIFS(Remessas!$N$6:$N$1505,Remessas!$B$6:$B$1505,$A38))</f>
        <v/>
      </c>
      <c r="C38" s="19">
        <f>IF($A38="","",SUMIFS(Remessas!$O$6:$O$1505,Remessas!$B$6:$B$1505,$A38))</f>
        <v/>
      </c>
      <c r="D38" s="19">
        <f>IF($A38="","",SUMIFS(Remessas!$P$6:$P$1505,Remessas!$B$6:$B$1505,$A38))</f>
        <v/>
      </c>
      <c r="E38" s="20">
        <f>IF($A38="","",COUNTIFS(Remessas!$B$6:$B$1505,$A38,Remessas!$R$6:$R$1505,"ACERTO VENCIDO"))</f>
        <v/>
      </c>
    </row>
    <row r="39">
      <c r="A39" s="17" t="n"/>
      <c r="B39" s="18">
        <f>IF($A39="","",SUMIFS(Remessas!$N$6:$N$1505,Remessas!$B$6:$B$1505,$A39))</f>
        <v/>
      </c>
      <c r="C39" s="19">
        <f>IF($A39="","",SUMIFS(Remessas!$O$6:$O$1505,Remessas!$B$6:$B$1505,$A39))</f>
        <v/>
      </c>
      <c r="D39" s="19">
        <f>IF($A39="","",SUMIFS(Remessas!$P$6:$P$1505,Remessas!$B$6:$B$1505,$A39))</f>
        <v/>
      </c>
      <c r="E39" s="20">
        <f>IF($A39="","",COUNTIFS(Remessas!$B$6:$B$1505,$A39,Remessas!$R$6:$R$1505,"ACERTO VENCIDO"))</f>
        <v/>
      </c>
    </row>
    <row r="40">
      <c r="A40" s="17" t="n"/>
      <c r="B40" s="18">
        <f>IF($A40="","",SUMIFS(Remessas!$N$6:$N$1505,Remessas!$B$6:$B$1505,$A40))</f>
        <v/>
      </c>
      <c r="C40" s="19">
        <f>IF($A40="","",SUMIFS(Remessas!$O$6:$O$1505,Remessas!$B$6:$B$1505,$A40))</f>
        <v/>
      </c>
      <c r="D40" s="19">
        <f>IF($A40="","",SUMIFS(Remessas!$P$6:$P$1505,Remessas!$B$6:$B$1505,$A40))</f>
        <v/>
      </c>
      <c r="E40" s="20">
        <f>IF($A40="","",COUNTIFS(Remessas!$B$6:$B$1505,$A40,Remessas!$R$6:$R$1505,"ACERTO VENCIDO"))</f>
        <v/>
      </c>
    </row>
    <row r="41">
      <c r="A41" s="17" t="n"/>
      <c r="B41" s="18">
        <f>IF($A41="","",SUMIFS(Remessas!$N$6:$N$1505,Remessas!$B$6:$B$1505,$A41))</f>
        <v/>
      </c>
      <c r="C41" s="19">
        <f>IF($A41="","",SUMIFS(Remessas!$O$6:$O$1505,Remessas!$B$6:$B$1505,$A41))</f>
        <v/>
      </c>
      <c r="D41" s="19">
        <f>IF($A41="","",SUMIFS(Remessas!$P$6:$P$1505,Remessas!$B$6:$B$1505,$A41))</f>
        <v/>
      </c>
      <c r="E41" s="20">
        <f>IF($A41="","",COUNTIFS(Remessas!$B$6:$B$1505,$A41,Remessas!$R$6:$R$1505,"ACERTO VENCIDO"))</f>
        <v/>
      </c>
    </row>
    <row r="42">
      <c r="A42" s="17" t="n"/>
      <c r="B42" s="18">
        <f>IF($A42="","",SUMIFS(Remessas!$N$6:$N$1505,Remessas!$B$6:$B$1505,$A42))</f>
        <v/>
      </c>
      <c r="C42" s="19">
        <f>IF($A42="","",SUMIFS(Remessas!$O$6:$O$1505,Remessas!$B$6:$B$1505,$A42))</f>
        <v/>
      </c>
      <c r="D42" s="19">
        <f>IF($A42="","",SUMIFS(Remessas!$P$6:$P$1505,Remessas!$B$6:$B$1505,$A42))</f>
        <v/>
      </c>
      <c r="E42" s="20">
        <f>IF($A42="","",COUNTIFS(Remessas!$B$6:$B$1505,$A42,Remessas!$R$6:$R$1505,"ACERTO VENCIDO"))</f>
        <v/>
      </c>
    </row>
    <row r="43">
      <c r="A43" s="17" t="n"/>
      <c r="B43" s="18">
        <f>IF($A43="","",SUMIFS(Remessas!$N$6:$N$1505,Remessas!$B$6:$B$1505,$A43))</f>
        <v/>
      </c>
      <c r="C43" s="19">
        <f>IF($A43="","",SUMIFS(Remessas!$O$6:$O$1505,Remessas!$B$6:$B$1505,$A43))</f>
        <v/>
      </c>
      <c r="D43" s="19">
        <f>IF($A43="","",SUMIFS(Remessas!$P$6:$P$1505,Remessas!$B$6:$B$1505,$A43))</f>
        <v/>
      </c>
      <c r="E43" s="20">
        <f>IF($A43="","",COUNTIFS(Remessas!$B$6:$B$1505,$A43,Remessas!$R$6:$R$1505,"ACERTO VENCIDO"))</f>
        <v/>
      </c>
    </row>
    <row r="44">
      <c r="A44" s="17" t="n"/>
      <c r="B44" s="18">
        <f>IF($A44="","",SUMIFS(Remessas!$N$6:$N$1505,Remessas!$B$6:$B$1505,$A44))</f>
        <v/>
      </c>
      <c r="C44" s="19">
        <f>IF($A44="","",SUMIFS(Remessas!$O$6:$O$1505,Remessas!$B$6:$B$1505,$A44))</f>
        <v/>
      </c>
      <c r="D44" s="19">
        <f>IF($A44="","",SUMIFS(Remessas!$P$6:$P$1505,Remessas!$B$6:$B$1505,$A44))</f>
        <v/>
      </c>
      <c r="E44" s="20">
        <f>IF($A44="","",COUNTIFS(Remessas!$B$6:$B$1505,$A44,Remessas!$R$6:$R$1505,"ACERTO VENCIDO"))</f>
        <v/>
      </c>
    </row>
    <row r="45">
      <c r="A45" s="17" t="n"/>
      <c r="B45" s="18">
        <f>IF($A45="","",SUMIFS(Remessas!$N$6:$N$1505,Remessas!$B$6:$B$1505,$A45))</f>
        <v/>
      </c>
      <c r="C45" s="19">
        <f>IF($A45="","",SUMIFS(Remessas!$O$6:$O$1505,Remessas!$B$6:$B$1505,$A45))</f>
        <v/>
      </c>
      <c r="D45" s="19">
        <f>IF($A45="","",SUMIFS(Remessas!$P$6:$P$1505,Remessas!$B$6:$B$1505,$A45))</f>
        <v/>
      </c>
      <c r="E45" s="20">
        <f>IF($A45="","",COUNTIFS(Remessas!$B$6:$B$1505,$A45,Remessas!$R$6:$R$1505,"ACERTO VENCIDO"))</f>
        <v/>
      </c>
    </row>
    <row r="46">
      <c r="A46" s="17" t="n"/>
      <c r="B46" s="18">
        <f>IF($A46="","",SUMIFS(Remessas!$N$6:$N$1505,Remessas!$B$6:$B$1505,$A46))</f>
        <v/>
      </c>
      <c r="C46" s="19">
        <f>IF($A46="","",SUMIFS(Remessas!$O$6:$O$1505,Remessas!$B$6:$B$1505,$A46))</f>
        <v/>
      </c>
      <c r="D46" s="19">
        <f>IF($A46="","",SUMIFS(Remessas!$P$6:$P$1505,Remessas!$B$6:$B$1505,$A46))</f>
        <v/>
      </c>
      <c r="E46" s="20">
        <f>IF($A46="","",COUNTIFS(Remessas!$B$6:$B$1505,$A46,Remessas!$R$6:$R$1505,"ACERTO VENCIDO"))</f>
        <v/>
      </c>
    </row>
    <row r="47">
      <c r="A47" s="17" t="n"/>
      <c r="B47" s="18">
        <f>IF($A47="","",SUMIFS(Remessas!$N$6:$N$1505,Remessas!$B$6:$B$1505,$A47))</f>
        <v/>
      </c>
      <c r="C47" s="19">
        <f>IF($A47="","",SUMIFS(Remessas!$O$6:$O$1505,Remessas!$B$6:$B$1505,$A47))</f>
        <v/>
      </c>
      <c r="D47" s="19">
        <f>IF($A47="","",SUMIFS(Remessas!$P$6:$P$1505,Remessas!$B$6:$B$1505,$A47))</f>
        <v/>
      </c>
      <c r="E47" s="20">
        <f>IF($A47="","",COUNTIFS(Remessas!$B$6:$B$1505,$A47,Remessas!$R$6:$R$1505,"ACERTO VENCIDO"))</f>
        <v/>
      </c>
    </row>
    <row r="48">
      <c r="A48" s="17" t="n"/>
      <c r="B48" s="18">
        <f>IF($A48="","",SUMIFS(Remessas!$N$6:$N$1505,Remessas!$B$6:$B$1505,$A48))</f>
        <v/>
      </c>
      <c r="C48" s="19">
        <f>IF($A48="","",SUMIFS(Remessas!$O$6:$O$1505,Remessas!$B$6:$B$1505,$A48))</f>
        <v/>
      </c>
      <c r="D48" s="19">
        <f>IF($A48="","",SUMIFS(Remessas!$P$6:$P$1505,Remessas!$B$6:$B$1505,$A48))</f>
        <v/>
      </c>
      <c r="E48" s="20">
        <f>IF($A48="","",COUNTIFS(Remessas!$B$6:$B$1505,$A48,Remessas!$R$6:$R$1505,"ACERTO VENCIDO"))</f>
        <v/>
      </c>
    </row>
    <row r="49">
      <c r="A49" s="17" t="n"/>
      <c r="B49" s="18">
        <f>IF($A49="","",SUMIFS(Remessas!$N$6:$N$1505,Remessas!$B$6:$B$1505,$A49))</f>
        <v/>
      </c>
      <c r="C49" s="19">
        <f>IF($A49="","",SUMIFS(Remessas!$O$6:$O$1505,Remessas!$B$6:$B$1505,$A49))</f>
        <v/>
      </c>
      <c r="D49" s="19">
        <f>IF($A49="","",SUMIFS(Remessas!$P$6:$P$1505,Remessas!$B$6:$B$1505,$A49))</f>
        <v/>
      </c>
      <c r="E49" s="20">
        <f>IF($A49="","",COUNTIFS(Remessas!$B$6:$B$1505,$A49,Remessas!$R$6:$R$1505,"ACERTO VENCIDO"))</f>
        <v/>
      </c>
    </row>
    <row r="50">
      <c r="A50" s="17" t="n"/>
      <c r="B50" s="18">
        <f>IF($A50="","",SUMIFS(Remessas!$N$6:$N$1505,Remessas!$B$6:$B$1505,$A50))</f>
        <v/>
      </c>
      <c r="C50" s="19">
        <f>IF($A50="","",SUMIFS(Remessas!$O$6:$O$1505,Remessas!$B$6:$B$1505,$A50))</f>
        <v/>
      </c>
      <c r="D50" s="19">
        <f>IF($A50="","",SUMIFS(Remessas!$P$6:$P$1505,Remessas!$B$6:$B$1505,$A50))</f>
        <v/>
      </c>
      <c r="E50" s="20">
        <f>IF($A50="","",COUNTIFS(Remessas!$B$6:$B$1505,$A50,Remessas!$R$6:$R$1505,"ACERTO VENCIDO"))</f>
        <v/>
      </c>
    </row>
    <row r="51">
      <c r="A51" s="17" t="n"/>
      <c r="B51" s="18">
        <f>IF($A51="","",SUMIFS(Remessas!$N$6:$N$1505,Remessas!$B$6:$B$1505,$A51))</f>
        <v/>
      </c>
      <c r="C51" s="19">
        <f>IF($A51="","",SUMIFS(Remessas!$O$6:$O$1505,Remessas!$B$6:$B$1505,$A51))</f>
        <v/>
      </c>
      <c r="D51" s="19">
        <f>IF($A51="","",SUMIFS(Remessas!$P$6:$P$1505,Remessas!$B$6:$B$1505,$A51))</f>
        <v/>
      </c>
      <c r="E51" s="20">
        <f>IF($A51="","",COUNTIFS(Remessas!$B$6:$B$1505,$A51,Remessas!$R$6:$R$1505,"ACERTO VENCIDO"))</f>
        <v/>
      </c>
    </row>
    <row r="52">
      <c r="A52" s="17" t="n"/>
      <c r="B52" s="18">
        <f>IF($A52="","",SUMIFS(Remessas!$N$6:$N$1505,Remessas!$B$6:$B$1505,$A52))</f>
        <v/>
      </c>
      <c r="C52" s="19">
        <f>IF($A52="","",SUMIFS(Remessas!$O$6:$O$1505,Remessas!$B$6:$B$1505,$A52))</f>
        <v/>
      </c>
      <c r="D52" s="19">
        <f>IF($A52="","",SUMIFS(Remessas!$P$6:$P$1505,Remessas!$B$6:$B$1505,$A52))</f>
        <v/>
      </c>
      <c r="E52" s="20">
        <f>IF($A52="","",COUNTIFS(Remessas!$B$6:$B$1505,$A52,Remessas!$R$6:$R$1505,"ACERTO VENCIDO"))</f>
        <v/>
      </c>
    </row>
    <row r="53">
      <c r="A53" s="17" t="n"/>
      <c r="B53" s="18">
        <f>IF($A53="","",SUMIFS(Remessas!$N$6:$N$1505,Remessas!$B$6:$B$1505,$A53))</f>
        <v/>
      </c>
      <c r="C53" s="19">
        <f>IF($A53="","",SUMIFS(Remessas!$O$6:$O$1505,Remessas!$B$6:$B$1505,$A53))</f>
        <v/>
      </c>
      <c r="D53" s="19">
        <f>IF($A53="","",SUMIFS(Remessas!$P$6:$P$1505,Remessas!$B$6:$B$1505,$A53))</f>
        <v/>
      </c>
      <c r="E53" s="20">
        <f>IF($A53="","",COUNTIFS(Remessas!$B$6:$B$1505,$A53,Remessas!$R$6:$R$1505,"ACERTO VENCIDO"))</f>
        <v/>
      </c>
    </row>
    <row r="54">
      <c r="A54" s="17" t="n"/>
      <c r="B54" s="18">
        <f>IF($A54="","",SUMIFS(Remessas!$N$6:$N$1505,Remessas!$B$6:$B$1505,$A54))</f>
        <v/>
      </c>
      <c r="C54" s="19">
        <f>IF($A54="","",SUMIFS(Remessas!$O$6:$O$1505,Remessas!$B$6:$B$1505,$A54))</f>
        <v/>
      </c>
      <c r="D54" s="19">
        <f>IF($A54="","",SUMIFS(Remessas!$P$6:$P$1505,Remessas!$B$6:$B$1505,$A54))</f>
        <v/>
      </c>
      <c r="E54" s="20">
        <f>IF($A54="","",COUNTIFS(Remessas!$B$6:$B$1505,$A54,Remessas!$R$6:$R$1505,"ACERTO VENCIDO"))</f>
        <v/>
      </c>
    </row>
    <row r="55">
      <c r="A55" s="17" t="n"/>
      <c r="B55" s="18">
        <f>IF($A55="","",SUMIFS(Remessas!$N$6:$N$1505,Remessas!$B$6:$B$1505,$A55))</f>
        <v/>
      </c>
      <c r="C55" s="19">
        <f>IF($A55="","",SUMIFS(Remessas!$O$6:$O$1505,Remessas!$B$6:$B$1505,$A55))</f>
        <v/>
      </c>
      <c r="D55" s="19">
        <f>IF($A55="","",SUMIFS(Remessas!$P$6:$P$1505,Remessas!$B$6:$B$1505,$A55))</f>
        <v/>
      </c>
      <c r="E55" s="20">
        <f>IF($A55="","",COUNTIFS(Remessas!$B$6:$B$1505,$A55,Remessas!$R$6:$R$1505,"ACERTO VENCIDO"))</f>
        <v/>
      </c>
    </row>
    <row r="56">
      <c r="A56" s="17" t="n"/>
      <c r="B56" s="18">
        <f>IF($A56="","",SUMIFS(Remessas!$N$6:$N$1505,Remessas!$B$6:$B$1505,$A56))</f>
        <v/>
      </c>
      <c r="C56" s="19">
        <f>IF($A56="","",SUMIFS(Remessas!$O$6:$O$1505,Remessas!$B$6:$B$1505,$A56))</f>
        <v/>
      </c>
      <c r="D56" s="19">
        <f>IF($A56="","",SUMIFS(Remessas!$P$6:$P$1505,Remessas!$B$6:$B$1505,$A56))</f>
        <v/>
      </c>
      <c r="E56" s="20">
        <f>IF($A56="","",COUNTIFS(Remessas!$B$6:$B$1505,$A56,Remessas!$R$6:$R$1505,"ACERTO VENCIDO"))</f>
        <v/>
      </c>
    </row>
    <row r="57">
      <c r="A57" s="17" t="n"/>
      <c r="B57" s="18">
        <f>IF($A57="","",SUMIFS(Remessas!$N$6:$N$1505,Remessas!$B$6:$B$1505,$A57))</f>
        <v/>
      </c>
      <c r="C57" s="19">
        <f>IF($A57="","",SUMIFS(Remessas!$O$6:$O$1505,Remessas!$B$6:$B$1505,$A57))</f>
        <v/>
      </c>
      <c r="D57" s="19">
        <f>IF($A57="","",SUMIFS(Remessas!$P$6:$P$1505,Remessas!$B$6:$B$1505,$A57))</f>
        <v/>
      </c>
      <c r="E57" s="20">
        <f>IF($A57="","",COUNTIFS(Remessas!$B$6:$B$1505,$A57,Remessas!$R$6:$R$1505,"ACERTO VENCIDO"))</f>
        <v/>
      </c>
    </row>
    <row r="58">
      <c r="A58" s="17" t="n"/>
      <c r="B58" s="18">
        <f>IF($A58="","",SUMIFS(Remessas!$N$6:$N$1505,Remessas!$B$6:$B$1505,$A58))</f>
        <v/>
      </c>
      <c r="C58" s="19">
        <f>IF($A58="","",SUMIFS(Remessas!$O$6:$O$1505,Remessas!$B$6:$B$1505,$A58))</f>
        <v/>
      </c>
      <c r="D58" s="19">
        <f>IF($A58="","",SUMIFS(Remessas!$P$6:$P$1505,Remessas!$B$6:$B$1505,$A58))</f>
        <v/>
      </c>
      <c r="E58" s="20">
        <f>IF($A58="","",COUNTIFS(Remessas!$B$6:$B$1505,$A58,Remessas!$R$6:$R$1505,"ACERTO VENCIDO"))</f>
        <v/>
      </c>
    </row>
    <row r="59">
      <c r="A59" s="17" t="n"/>
      <c r="B59" s="18">
        <f>IF($A59="","",SUMIFS(Remessas!$N$6:$N$1505,Remessas!$B$6:$B$1505,$A59))</f>
        <v/>
      </c>
      <c r="C59" s="19">
        <f>IF($A59="","",SUMIFS(Remessas!$O$6:$O$1505,Remessas!$B$6:$B$1505,$A59))</f>
        <v/>
      </c>
      <c r="D59" s="19">
        <f>IF($A59="","",SUMIFS(Remessas!$P$6:$P$1505,Remessas!$B$6:$B$1505,$A59))</f>
        <v/>
      </c>
      <c r="E59" s="20">
        <f>IF($A59="","",COUNTIFS(Remessas!$B$6:$B$1505,$A59,Remessas!$R$6:$R$1505,"ACERTO VENCIDO"))</f>
        <v/>
      </c>
    </row>
    <row r="60">
      <c r="A60" s="17" t="n"/>
      <c r="B60" s="18">
        <f>IF($A60="","",SUMIFS(Remessas!$N$6:$N$1505,Remessas!$B$6:$B$1505,$A60))</f>
        <v/>
      </c>
      <c r="C60" s="19">
        <f>IF($A60="","",SUMIFS(Remessas!$O$6:$O$1505,Remessas!$B$6:$B$1505,$A60))</f>
        <v/>
      </c>
      <c r="D60" s="19">
        <f>IF($A60="","",SUMIFS(Remessas!$P$6:$P$1505,Remessas!$B$6:$B$1505,$A60))</f>
        <v/>
      </c>
      <c r="E60" s="20">
        <f>IF($A60="","",COUNTIFS(Remessas!$B$6:$B$1505,$A60,Remessas!$R$6:$R$1505,"ACERTO VENCIDO"))</f>
        <v/>
      </c>
    </row>
    <row r="61">
      <c r="A61" s="17" t="n"/>
      <c r="B61" s="18">
        <f>IF($A61="","",SUMIFS(Remessas!$N$6:$N$1505,Remessas!$B$6:$B$1505,$A61))</f>
        <v/>
      </c>
      <c r="C61" s="19">
        <f>IF($A61="","",SUMIFS(Remessas!$O$6:$O$1505,Remessas!$B$6:$B$1505,$A61))</f>
        <v/>
      </c>
      <c r="D61" s="19">
        <f>IF($A61="","",SUMIFS(Remessas!$P$6:$P$1505,Remessas!$B$6:$B$1505,$A61))</f>
        <v/>
      </c>
      <c r="E61" s="20">
        <f>IF($A61="","",COUNTIFS(Remessas!$B$6:$B$1505,$A61,Remessas!$R$6:$R$1505,"ACERTO VENCIDO"))</f>
        <v/>
      </c>
    </row>
    <row r="62">
      <c r="A62" s="17" t="n"/>
      <c r="B62" s="18">
        <f>IF($A62="","",SUMIFS(Remessas!$N$6:$N$1505,Remessas!$B$6:$B$1505,$A62))</f>
        <v/>
      </c>
      <c r="C62" s="19">
        <f>IF($A62="","",SUMIFS(Remessas!$O$6:$O$1505,Remessas!$B$6:$B$1505,$A62))</f>
        <v/>
      </c>
      <c r="D62" s="19">
        <f>IF($A62="","",SUMIFS(Remessas!$P$6:$P$1505,Remessas!$B$6:$B$1505,$A62))</f>
        <v/>
      </c>
      <c r="E62" s="20">
        <f>IF($A62="","",COUNTIFS(Remessas!$B$6:$B$1505,$A62,Remessas!$R$6:$R$1505,"ACERTO VENCIDO"))</f>
        <v/>
      </c>
    </row>
    <row r="63">
      <c r="A63" s="17" t="n"/>
      <c r="B63" s="18">
        <f>IF($A63="","",SUMIFS(Remessas!$N$6:$N$1505,Remessas!$B$6:$B$1505,$A63))</f>
        <v/>
      </c>
      <c r="C63" s="19">
        <f>IF($A63="","",SUMIFS(Remessas!$O$6:$O$1505,Remessas!$B$6:$B$1505,$A63))</f>
        <v/>
      </c>
      <c r="D63" s="19">
        <f>IF($A63="","",SUMIFS(Remessas!$P$6:$P$1505,Remessas!$B$6:$B$1505,$A63))</f>
        <v/>
      </c>
      <c r="E63" s="20">
        <f>IF($A63="","",COUNTIFS(Remessas!$B$6:$B$1505,$A63,Remessas!$R$6:$R$1505,"ACERTO VENCIDO"))</f>
        <v/>
      </c>
    </row>
    <row r="64">
      <c r="A64" s="17" t="n"/>
      <c r="B64" s="18">
        <f>IF($A64="","",SUMIFS(Remessas!$N$6:$N$1505,Remessas!$B$6:$B$1505,$A64))</f>
        <v/>
      </c>
      <c r="C64" s="19">
        <f>IF($A64="","",SUMIFS(Remessas!$O$6:$O$1505,Remessas!$B$6:$B$1505,$A64))</f>
        <v/>
      </c>
      <c r="D64" s="19">
        <f>IF($A64="","",SUMIFS(Remessas!$P$6:$P$1505,Remessas!$B$6:$B$1505,$A64))</f>
        <v/>
      </c>
      <c r="E64" s="20">
        <f>IF($A64="","",COUNTIFS(Remessas!$B$6:$B$1505,$A64,Remessas!$R$6:$R$1505,"ACERTO VENCIDO"))</f>
        <v/>
      </c>
    </row>
    <row r="65">
      <c r="A65" s="17" t="n"/>
      <c r="B65" s="18">
        <f>IF($A65="","",SUMIFS(Remessas!$N$6:$N$1505,Remessas!$B$6:$B$1505,$A65))</f>
        <v/>
      </c>
      <c r="C65" s="19">
        <f>IF($A65="","",SUMIFS(Remessas!$O$6:$O$1505,Remessas!$B$6:$B$1505,$A65))</f>
        <v/>
      </c>
      <c r="D65" s="19">
        <f>IF($A65="","",SUMIFS(Remessas!$P$6:$P$1505,Remessas!$B$6:$B$1505,$A65))</f>
        <v/>
      </c>
      <c r="E65" s="20">
        <f>IF($A65="","",COUNTIFS(Remessas!$B$6:$B$1505,$A65,Remessas!$R$6:$R$1505,"ACERTO VENCIDO"))</f>
        <v/>
      </c>
    </row>
    <row r="66">
      <c r="A66" s="17" t="n"/>
      <c r="B66" s="18">
        <f>IF($A66="","",SUMIFS(Remessas!$N$6:$N$1505,Remessas!$B$6:$B$1505,$A66))</f>
        <v/>
      </c>
      <c r="C66" s="19">
        <f>IF($A66="","",SUMIFS(Remessas!$O$6:$O$1505,Remessas!$B$6:$B$1505,$A66))</f>
        <v/>
      </c>
      <c r="D66" s="19">
        <f>IF($A66="","",SUMIFS(Remessas!$P$6:$P$1505,Remessas!$B$6:$B$1505,$A66))</f>
        <v/>
      </c>
      <c r="E66" s="20">
        <f>IF($A66="","",COUNTIFS(Remessas!$B$6:$B$1505,$A66,Remessas!$R$6:$R$1505,"ACERTO VENCIDO"))</f>
        <v/>
      </c>
    </row>
    <row r="67">
      <c r="A67" s="17" t="n"/>
      <c r="B67" s="18">
        <f>IF($A67="","",SUMIFS(Remessas!$N$6:$N$1505,Remessas!$B$6:$B$1505,$A67))</f>
        <v/>
      </c>
      <c r="C67" s="19">
        <f>IF($A67="","",SUMIFS(Remessas!$O$6:$O$1505,Remessas!$B$6:$B$1505,$A67))</f>
        <v/>
      </c>
      <c r="D67" s="19">
        <f>IF($A67="","",SUMIFS(Remessas!$P$6:$P$1505,Remessas!$B$6:$B$1505,$A67))</f>
        <v/>
      </c>
      <c r="E67" s="20">
        <f>IF($A67="","",COUNTIFS(Remessas!$B$6:$B$1505,$A67,Remessas!$R$6:$R$1505,"ACERTO VENCIDO"))</f>
        <v/>
      </c>
    </row>
    <row r="68">
      <c r="A68" s="17" t="n"/>
      <c r="B68" s="18">
        <f>IF($A68="","",SUMIFS(Remessas!$N$6:$N$1505,Remessas!$B$6:$B$1505,$A68))</f>
        <v/>
      </c>
      <c r="C68" s="19">
        <f>IF($A68="","",SUMIFS(Remessas!$O$6:$O$1505,Remessas!$B$6:$B$1505,$A68))</f>
        <v/>
      </c>
      <c r="D68" s="19">
        <f>IF($A68="","",SUMIFS(Remessas!$P$6:$P$1505,Remessas!$B$6:$B$1505,$A68))</f>
        <v/>
      </c>
      <c r="E68" s="20">
        <f>IF($A68="","",COUNTIFS(Remessas!$B$6:$B$1505,$A68,Remessas!$R$6:$R$1505,"ACERTO VENCIDO"))</f>
        <v/>
      </c>
    </row>
    <row r="69">
      <c r="A69" s="17" t="n"/>
      <c r="B69" s="18">
        <f>IF($A69="","",SUMIFS(Remessas!$N$6:$N$1505,Remessas!$B$6:$B$1505,$A69))</f>
        <v/>
      </c>
      <c r="C69" s="19">
        <f>IF($A69="","",SUMIFS(Remessas!$O$6:$O$1505,Remessas!$B$6:$B$1505,$A69))</f>
        <v/>
      </c>
      <c r="D69" s="19">
        <f>IF($A69="","",SUMIFS(Remessas!$P$6:$P$1505,Remessas!$B$6:$B$1505,$A69))</f>
        <v/>
      </c>
      <c r="E69" s="20">
        <f>IF($A69="","",COUNTIFS(Remessas!$B$6:$B$1505,$A69,Remessas!$R$6:$R$1505,"ACERTO VENCIDO"))</f>
        <v/>
      </c>
    </row>
    <row r="70">
      <c r="A70" s="17" t="n"/>
      <c r="B70" s="18">
        <f>IF($A70="","",SUMIFS(Remessas!$N$6:$N$1505,Remessas!$B$6:$B$1505,$A70))</f>
        <v/>
      </c>
      <c r="C70" s="19">
        <f>IF($A70="","",SUMIFS(Remessas!$O$6:$O$1505,Remessas!$B$6:$B$1505,$A70))</f>
        <v/>
      </c>
      <c r="D70" s="19">
        <f>IF($A70="","",SUMIFS(Remessas!$P$6:$P$1505,Remessas!$B$6:$B$1505,$A70))</f>
        <v/>
      </c>
      <c r="E70" s="20">
        <f>IF($A70="","",COUNTIFS(Remessas!$B$6:$B$1505,$A70,Remessas!$R$6:$R$1505,"ACERTO VENCIDO"))</f>
        <v/>
      </c>
    </row>
    <row r="71">
      <c r="A71" s="17" t="n"/>
      <c r="B71" s="18">
        <f>IF($A71="","",SUMIFS(Remessas!$N$6:$N$1505,Remessas!$B$6:$B$1505,$A71))</f>
        <v/>
      </c>
      <c r="C71" s="19">
        <f>IF($A71="","",SUMIFS(Remessas!$O$6:$O$1505,Remessas!$B$6:$B$1505,$A71))</f>
        <v/>
      </c>
      <c r="D71" s="19">
        <f>IF($A71="","",SUMIFS(Remessas!$P$6:$P$1505,Remessas!$B$6:$B$1505,$A71))</f>
        <v/>
      </c>
      <c r="E71" s="20">
        <f>IF($A71="","",COUNTIFS(Remessas!$B$6:$B$1505,$A71,Remessas!$R$6:$R$1505,"ACERTO VENCIDO"))</f>
        <v/>
      </c>
    </row>
    <row r="72">
      <c r="A72" s="17" t="n"/>
      <c r="B72" s="18">
        <f>IF($A72="","",SUMIFS(Remessas!$N$6:$N$1505,Remessas!$B$6:$B$1505,$A72))</f>
        <v/>
      </c>
      <c r="C72" s="19">
        <f>IF($A72="","",SUMIFS(Remessas!$O$6:$O$1505,Remessas!$B$6:$B$1505,$A72))</f>
        <v/>
      </c>
      <c r="D72" s="19">
        <f>IF($A72="","",SUMIFS(Remessas!$P$6:$P$1505,Remessas!$B$6:$B$1505,$A72))</f>
        <v/>
      </c>
      <c r="E72" s="20">
        <f>IF($A72="","",COUNTIFS(Remessas!$B$6:$B$1505,$A72,Remessas!$R$6:$R$1505,"ACERTO VENCIDO"))</f>
        <v/>
      </c>
    </row>
    <row r="73">
      <c r="A73" s="17" t="n"/>
      <c r="B73" s="18">
        <f>IF($A73="","",SUMIFS(Remessas!$N$6:$N$1505,Remessas!$B$6:$B$1505,$A73))</f>
        <v/>
      </c>
      <c r="C73" s="19">
        <f>IF($A73="","",SUMIFS(Remessas!$O$6:$O$1505,Remessas!$B$6:$B$1505,$A73))</f>
        <v/>
      </c>
      <c r="D73" s="19">
        <f>IF($A73="","",SUMIFS(Remessas!$P$6:$P$1505,Remessas!$B$6:$B$1505,$A73))</f>
        <v/>
      </c>
      <c r="E73" s="20">
        <f>IF($A73="","",COUNTIFS(Remessas!$B$6:$B$1505,$A73,Remessas!$R$6:$R$1505,"ACERTO VENCIDO"))</f>
        <v/>
      </c>
    </row>
    <row r="74">
      <c r="A74" s="17" t="n"/>
      <c r="B74" s="18">
        <f>IF($A74="","",SUMIFS(Remessas!$N$6:$N$1505,Remessas!$B$6:$B$1505,$A74))</f>
        <v/>
      </c>
      <c r="C74" s="19">
        <f>IF($A74="","",SUMIFS(Remessas!$O$6:$O$1505,Remessas!$B$6:$B$1505,$A74))</f>
        <v/>
      </c>
      <c r="D74" s="19">
        <f>IF($A74="","",SUMIFS(Remessas!$P$6:$P$1505,Remessas!$B$6:$B$1505,$A74))</f>
        <v/>
      </c>
      <c r="E74" s="20">
        <f>IF($A74="","",COUNTIFS(Remessas!$B$6:$B$1505,$A74,Remessas!$R$6:$R$1505,"ACERTO VENCIDO"))</f>
        <v/>
      </c>
    </row>
    <row r="75">
      <c r="A75" s="17" t="n"/>
      <c r="B75" s="18">
        <f>IF($A75="","",SUMIFS(Remessas!$N$6:$N$1505,Remessas!$B$6:$B$1505,$A75))</f>
        <v/>
      </c>
      <c r="C75" s="19">
        <f>IF($A75="","",SUMIFS(Remessas!$O$6:$O$1505,Remessas!$B$6:$B$1505,$A75))</f>
        <v/>
      </c>
      <c r="D75" s="19">
        <f>IF($A75="","",SUMIFS(Remessas!$P$6:$P$1505,Remessas!$B$6:$B$1505,$A75))</f>
        <v/>
      </c>
      <c r="E75" s="20">
        <f>IF($A75="","",COUNTIFS(Remessas!$B$6:$B$1505,$A75,Remessas!$R$6:$R$1505,"ACERTO VENCIDO"))</f>
        <v/>
      </c>
    </row>
    <row r="76">
      <c r="A76" s="17" t="n"/>
      <c r="B76" s="18">
        <f>IF($A76="","",SUMIFS(Remessas!$N$6:$N$1505,Remessas!$B$6:$B$1505,$A76))</f>
        <v/>
      </c>
      <c r="C76" s="19">
        <f>IF($A76="","",SUMIFS(Remessas!$O$6:$O$1505,Remessas!$B$6:$B$1505,$A76))</f>
        <v/>
      </c>
      <c r="D76" s="19">
        <f>IF($A76="","",SUMIFS(Remessas!$P$6:$P$1505,Remessas!$B$6:$B$1505,$A76))</f>
        <v/>
      </c>
      <c r="E76" s="20">
        <f>IF($A76="","",COUNTIFS(Remessas!$B$6:$B$1505,$A76,Remessas!$R$6:$R$1505,"ACERTO VENCIDO"))</f>
        <v/>
      </c>
    </row>
    <row r="77">
      <c r="A77" s="17" t="n"/>
      <c r="B77" s="18">
        <f>IF($A77="","",SUMIFS(Remessas!$N$6:$N$1505,Remessas!$B$6:$B$1505,$A77))</f>
        <v/>
      </c>
      <c r="C77" s="19">
        <f>IF($A77="","",SUMIFS(Remessas!$O$6:$O$1505,Remessas!$B$6:$B$1505,$A77))</f>
        <v/>
      </c>
      <c r="D77" s="19">
        <f>IF($A77="","",SUMIFS(Remessas!$P$6:$P$1505,Remessas!$B$6:$B$1505,$A77))</f>
        <v/>
      </c>
      <c r="E77" s="20">
        <f>IF($A77="","",COUNTIFS(Remessas!$B$6:$B$1505,$A77,Remessas!$R$6:$R$1505,"ACERTO VENCIDO"))</f>
        <v/>
      </c>
    </row>
    <row r="78">
      <c r="A78" s="17" t="n"/>
      <c r="B78" s="18">
        <f>IF($A78="","",SUMIFS(Remessas!$N$6:$N$1505,Remessas!$B$6:$B$1505,$A78))</f>
        <v/>
      </c>
      <c r="C78" s="19">
        <f>IF($A78="","",SUMIFS(Remessas!$O$6:$O$1505,Remessas!$B$6:$B$1505,$A78))</f>
        <v/>
      </c>
      <c r="D78" s="19">
        <f>IF($A78="","",SUMIFS(Remessas!$P$6:$P$1505,Remessas!$B$6:$B$1505,$A78))</f>
        <v/>
      </c>
      <c r="E78" s="20">
        <f>IF($A78="","",COUNTIFS(Remessas!$B$6:$B$1505,$A78,Remessas!$R$6:$R$1505,"ACERTO VENCIDO"))</f>
        <v/>
      </c>
    </row>
    <row r="79">
      <c r="A79" s="17" t="n"/>
      <c r="B79" s="18">
        <f>IF($A79="","",SUMIFS(Remessas!$N$6:$N$1505,Remessas!$B$6:$B$1505,$A79))</f>
        <v/>
      </c>
      <c r="C79" s="19">
        <f>IF($A79="","",SUMIFS(Remessas!$O$6:$O$1505,Remessas!$B$6:$B$1505,$A79))</f>
        <v/>
      </c>
      <c r="D79" s="19">
        <f>IF($A79="","",SUMIFS(Remessas!$P$6:$P$1505,Remessas!$B$6:$B$1505,$A79))</f>
        <v/>
      </c>
      <c r="E79" s="20">
        <f>IF($A79="","",COUNTIFS(Remessas!$B$6:$B$1505,$A79,Remessas!$R$6:$R$1505,"ACERTO VENCIDO"))</f>
        <v/>
      </c>
    </row>
    <row r="80">
      <c r="A80" s="17" t="n"/>
      <c r="B80" s="18">
        <f>IF($A80="","",SUMIFS(Remessas!$N$6:$N$1505,Remessas!$B$6:$B$1505,$A80))</f>
        <v/>
      </c>
      <c r="C80" s="19">
        <f>IF($A80="","",SUMIFS(Remessas!$O$6:$O$1505,Remessas!$B$6:$B$1505,$A80))</f>
        <v/>
      </c>
      <c r="D80" s="19">
        <f>IF($A80="","",SUMIFS(Remessas!$P$6:$P$1505,Remessas!$B$6:$B$1505,$A80))</f>
        <v/>
      </c>
      <c r="E80" s="20">
        <f>IF($A80="","",COUNTIFS(Remessas!$B$6:$B$1505,$A80,Remessas!$R$6:$R$1505,"ACERTO VENCIDO"))</f>
        <v/>
      </c>
    </row>
    <row r="81">
      <c r="A81" s="17" t="n"/>
      <c r="B81" s="18">
        <f>IF($A81="","",SUMIFS(Remessas!$N$6:$N$1505,Remessas!$B$6:$B$1505,$A81))</f>
        <v/>
      </c>
      <c r="C81" s="19">
        <f>IF($A81="","",SUMIFS(Remessas!$O$6:$O$1505,Remessas!$B$6:$B$1505,$A81))</f>
        <v/>
      </c>
      <c r="D81" s="19">
        <f>IF($A81="","",SUMIFS(Remessas!$P$6:$P$1505,Remessas!$B$6:$B$1505,$A81))</f>
        <v/>
      </c>
      <c r="E81" s="20">
        <f>IF($A81="","",COUNTIFS(Remessas!$B$6:$B$1505,$A81,Remessas!$R$6:$R$1505,"ACERTO VENCIDO"))</f>
        <v/>
      </c>
    </row>
    <row r="82">
      <c r="A82" s="17" t="n"/>
      <c r="B82" s="18">
        <f>IF($A82="","",SUMIFS(Remessas!$N$6:$N$1505,Remessas!$B$6:$B$1505,$A82))</f>
        <v/>
      </c>
      <c r="C82" s="19">
        <f>IF($A82="","",SUMIFS(Remessas!$O$6:$O$1505,Remessas!$B$6:$B$1505,$A82))</f>
        <v/>
      </c>
      <c r="D82" s="19">
        <f>IF($A82="","",SUMIFS(Remessas!$P$6:$P$1505,Remessas!$B$6:$B$1505,$A82))</f>
        <v/>
      </c>
      <c r="E82" s="20">
        <f>IF($A82="","",COUNTIFS(Remessas!$B$6:$B$1505,$A82,Remessas!$R$6:$R$1505,"ACERTO VENCIDO"))</f>
        <v/>
      </c>
    </row>
    <row r="83">
      <c r="A83" s="17" t="n"/>
      <c r="B83" s="18">
        <f>IF($A83="","",SUMIFS(Remessas!$N$6:$N$1505,Remessas!$B$6:$B$1505,$A83))</f>
        <v/>
      </c>
      <c r="C83" s="19">
        <f>IF($A83="","",SUMIFS(Remessas!$O$6:$O$1505,Remessas!$B$6:$B$1505,$A83))</f>
        <v/>
      </c>
      <c r="D83" s="19">
        <f>IF($A83="","",SUMIFS(Remessas!$P$6:$P$1505,Remessas!$B$6:$B$1505,$A83))</f>
        <v/>
      </c>
      <c r="E83" s="20">
        <f>IF($A83="","",COUNTIFS(Remessas!$B$6:$B$1505,$A83,Remessas!$R$6:$R$1505,"ACERTO VENCIDO"))</f>
        <v/>
      </c>
    </row>
    <row r="84">
      <c r="A84" s="17" t="n"/>
      <c r="B84" s="18">
        <f>IF($A84="","",SUMIFS(Remessas!$N$6:$N$1505,Remessas!$B$6:$B$1505,$A84))</f>
        <v/>
      </c>
      <c r="C84" s="19">
        <f>IF($A84="","",SUMIFS(Remessas!$O$6:$O$1505,Remessas!$B$6:$B$1505,$A84))</f>
        <v/>
      </c>
      <c r="D84" s="19">
        <f>IF($A84="","",SUMIFS(Remessas!$P$6:$P$1505,Remessas!$B$6:$B$1505,$A84))</f>
        <v/>
      </c>
      <c r="E84" s="20">
        <f>IF($A84="","",COUNTIFS(Remessas!$B$6:$B$1505,$A84,Remessas!$R$6:$R$1505,"ACERTO VENCIDO"))</f>
        <v/>
      </c>
    </row>
    <row r="85">
      <c r="A85" s="17" t="n"/>
      <c r="B85" s="18">
        <f>IF($A85="","",SUMIFS(Remessas!$N$6:$N$1505,Remessas!$B$6:$B$1505,$A85))</f>
        <v/>
      </c>
      <c r="C85" s="19">
        <f>IF($A85="","",SUMIFS(Remessas!$O$6:$O$1505,Remessas!$B$6:$B$1505,$A85))</f>
        <v/>
      </c>
      <c r="D85" s="19">
        <f>IF($A85="","",SUMIFS(Remessas!$P$6:$P$1505,Remessas!$B$6:$B$1505,$A85))</f>
        <v/>
      </c>
      <c r="E85" s="20">
        <f>IF($A85="","",COUNTIFS(Remessas!$B$6:$B$1505,$A85,Remessas!$R$6:$R$1505,"ACERTO VENCIDO"))</f>
        <v/>
      </c>
    </row>
    <row r="86">
      <c r="A86" s="17" t="n"/>
      <c r="B86" s="18">
        <f>IF($A86="","",SUMIFS(Remessas!$N$6:$N$1505,Remessas!$B$6:$B$1505,$A86))</f>
        <v/>
      </c>
      <c r="C86" s="19">
        <f>IF($A86="","",SUMIFS(Remessas!$O$6:$O$1505,Remessas!$B$6:$B$1505,$A86))</f>
        <v/>
      </c>
      <c r="D86" s="19">
        <f>IF($A86="","",SUMIFS(Remessas!$P$6:$P$1505,Remessas!$B$6:$B$1505,$A86))</f>
        <v/>
      </c>
      <c r="E86" s="20">
        <f>IF($A86="","",COUNTIFS(Remessas!$B$6:$B$1505,$A86,Remessas!$R$6:$R$1505,"ACERTO VENCIDO"))</f>
        <v/>
      </c>
    </row>
    <row r="87">
      <c r="A87" s="17" t="n"/>
      <c r="B87" s="18">
        <f>IF($A87="","",SUMIFS(Remessas!$N$6:$N$1505,Remessas!$B$6:$B$1505,$A87))</f>
        <v/>
      </c>
      <c r="C87" s="19">
        <f>IF($A87="","",SUMIFS(Remessas!$O$6:$O$1505,Remessas!$B$6:$B$1505,$A87))</f>
        <v/>
      </c>
      <c r="D87" s="19">
        <f>IF($A87="","",SUMIFS(Remessas!$P$6:$P$1505,Remessas!$B$6:$B$1505,$A87))</f>
        <v/>
      </c>
      <c r="E87" s="20">
        <f>IF($A87="","",COUNTIFS(Remessas!$B$6:$B$1505,$A87,Remessas!$R$6:$R$1505,"ACERTO VENCIDO"))</f>
        <v/>
      </c>
    </row>
    <row r="88">
      <c r="A88" s="17" t="n"/>
      <c r="B88" s="18">
        <f>IF($A88="","",SUMIFS(Remessas!$N$6:$N$1505,Remessas!$B$6:$B$1505,$A88))</f>
        <v/>
      </c>
      <c r="C88" s="19">
        <f>IF($A88="","",SUMIFS(Remessas!$O$6:$O$1505,Remessas!$B$6:$B$1505,$A88))</f>
        <v/>
      </c>
      <c r="D88" s="19">
        <f>IF($A88="","",SUMIFS(Remessas!$P$6:$P$1505,Remessas!$B$6:$B$1505,$A88))</f>
        <v/>
      </c>
      <c r="E88" s="20">
        <f>IF($A88="","",COUNTIFS(Remessas!$B$6:$B$1505,$A88,Remessas!$R$6:$R$1505,"ACERTO VENCIDO"))</f>
        <v/>
      </c>
    </row>
    <row r="89">
      <c r="A89" s="17" t="n"/>
      <c r="B89" s="18">
        <f>IF($A89="","",SUMIFS(Remessas!$N$6:$N$1505,Remessas!$B$6:$B$1505,$A89))</f>
        <v/>
      </c>
      <c r="C89" s="19">
        <f>IF($A89="","",SUMIFS(Remessas!$O$6:$O$1505,Remessas!$B$6:$B$1505,$A89))</f>
        <v/>
      </c>
      <c r="D89" s="19">
        <f>IF($A89="","",SUMIFS(Remessas!$P$6:$P$1505,Remessas!$B$6:$B$1505,$A89))</f>
        <v/>
      </c>
      <c r="E89" s="20">
        <f>IF($A89="","",COUNTIFS(Remessas!$B$6:$B$1505,$A89,Remessas!$R$6:$R$1505,"ACERTO VENCIDO"))</f>
        <v/>
      </c>
    </row>
    <row r="90">
      <c r="A90" s="17" t="n"/>
      <c r="B90" s="18">
        <f>IF($A90="","",SUMIFS(Remessas!$N$6:$N$1505,Remessas!$B$6:$B$1505,$A90))</f>
        <v/>
      </c>
      <c r="C90" s="19">
        <f>IF($A90="","",SUMIFS(Remessas!$O$6:$O$1505,Remessas!$B$6:$B$1505,$A90))</f>
        <v/>
      </c>
      <c r="D90" s="19">
        <f>IF($A90="","",SUMIFS(Remessas!$P$6:$P$1505,Remessas!$B$6:$B$1505,$A90))</f>
        <v/>
      </c>
      <c r="E90" s="20">
        <f>IF($A90="","",COUNTIFS(Remessas!$B$6:$B$1505,$A90,Remessas!$R$6:$R$1505,"ACERTO VENCIDO"))</f>
        <v/>
      </c>
    </row>
    <row r="91">
      <c r="A91" s="17" t="n"/>
      <c r="B91" s="18">
        <f>IF($A91="","",SUMIFS(Remessas!$N$6:$N$1505,Remessas!$B$6:$B$1505,$A91))</f>
        <v/>
      </c>
      <c r="C91" s="19">
        <f>IF($A91="","",SUMIFS(Remessas!$O$6:$O$1505,Remessas!$B$6:$B$1505,$A91))</f>
        <v/>
      </c>
      <c r="D91" s="19">
        <f>IF($A91="","",SUMIFS(Remessas!$P$6:$P$1505,Remessas!$B$6:$B$1505,$A91))</f>
        <v/>
      </c>
      <c r="E91" s="20">
        <f>IF($A91="","",COUNTIFS(Remessas!$B$6:$B$1505,$A91,Remessas!$R$6:$R$1505,"ACERTO VENCIDO"))</f>
        <v/>
      </c>
    </row>
    <row r="92">
      <c r="A92" s="17" t="n"/>
      <c r="B92" s="18">
        <f>IF($A92="","",SUMIFS(Remessas!$N$6:$N$1505,Remessas!$B$6:$B$1505,$A92))</f>
        <v/>
      </c>
      <c r="C92" s="19">
        <f>IF($A92="","",SUMIFS(Remessas!$O$6:$O$1505,Remessas!$B$6:$B$1505,$A92))</f>
        <v/>
      </c>
      <c r="D92" s="19">
        <f>IF($A92="","",SUMIFS(Remessas!$P$6:$P$1505,Remessas!$B$6:$B$1505,$A92))</f>
        <v/>
      </c>
      <c r="E92" s="20">
        <f>IF($A92="","",COUNTIFS(Remessas!$B$6:$B$1505,$A92,Remessas!$R$6:$R$1505,"ACERTO VENCIDO"))</f>
        <v/>
      </c>
    </row>
    <row r="93">
      <c r="A93" s="17" t="n"/>
      <c r="B93" s="18">
        <f>IF($A93="","",SUMIFS(Remessas!$N$6:$N$1505,Remessas!$B$6:$B$1505,$A93))</f>
        <v/>
      </c>
      <c r="C93" s="19">
        <f>IF($A93="","",SUMIFS(Remessas!$O$6:$O$1505,Remessas!$B$6:$B$1505,$A93))</f>
        <v/>
      </c>
      <c r="D93" s="19">
        <f>IF($A93="","",SUMIFS(Remessas!$P$6:$P$1505,Remessas!$B$6:$B$1505,$A93))</f>
        <v/>
      </c>
      <c r="E93" s="20">
        <f>IF($A93="","",COUNTIFS(Remessas!$B$6:$B$1505,$A93,Remessas!$R$6:$R$1505,"ACERTO VENCIDO"))</f>
        <v/>
      </c>
    </row>
    <row r="94">
      <c r="A94" s="17" t="n"/>
      <c r="B94" s="18">
        <f>IF($A94="","",SUMIFS(Remessas!$N$6:$N$1505,Remessas!$B$6:$B$1505,$A94))</f>
        <v/>
      </c>
      <c r="C94" s="19">
        <f>IF($A94="","",SUMIFS(Remessas!$O$6:$O$1505,Remessas!$B$6:$B$1505,$A94))</f>
        <v/>
      </c>
      <c r="D94" s="19">
        <f>IF($A94="","",SUMIFS(Remessas!$P$6:$P$1505,Remessas!$B$6:$B$1505,$A94))</f>
        <v/>
      </c>
      <c r="E94" s="20">
        <f>IF($A94="","",COUNTIFS(Remessas!$B$6:$B$1505,$A94,Remessas!$R$6:$R$1505,"ACERTO VENCIDO"))</f>
        <v/>
      </c>
    </row>
    <row r="95">
      <c r="A95" s="17" t="n"/>
      <c r="B95" s="18">
        <f>IF($A95="","",SUMIFS(Remessas!$N$6:$N$1505,Remessas!$B$6:$B$1505,$A95))</f>
        <v/>
      </c>
      <c r="C95" s="19">
        <f>IF($A95="","",SUMIFS(Remessas!$O$6:$O$1505,Remessas!$B$6:$B$1505,$A95))</f>
        <v/>
      </c>
      <c r="D95" s="19">
        <f>IF($A95="","",SUMIFS(Remessas!$P$6:$P$1505,Remessas!$B$6:$B$1505,$A95))</f>
        <v/>
      </c>
      <c r="E95" s="20">
        <f>IF($A95="","",COUNTIFS(Remessas!$B$6:$B$1505,$A95,Remessas!$R$6:$R$1505,"ACERTO VENCIDO"))</f>
        <v/>
      </c>
    </row>
    <row r="96">
      <c r="A96" s="17" t="n"/>
      <c r="B96" s="18">
        <f>IF($A96="","",SUMIFS(Remessas!$N$6:$N$1505,Remessas!$B$6:$B$1505,$A96))</f>
        <v/>
      </c>
      <c r="C96" s="19">
        <f>IF($A96="","",SUMIFS(Remessas!$O$6:$O$1505,Remessas!$B$6:$B$1505,$A96))</f>
        <v/>
      </c>
      <c r="D96" s="19">
        <f>IF($A96="","",SUMIFS(Remessas!$P$6:$P$1505,Remessas!$B$6:$B$1505,$A96))</f>
        <v/>
      </c>
      <c r="E96" s="20">
        <f>IF($A96="","",COUNTIFS(Remessas!$B$6:$B$1505,$A96,Remessas!$R$6:$R$1505,"ACERTO VENCIDO"))</f>
        <v/>
      </c>
    </row>
    <row r="97">
      <c r="A97" s="17" t="n"/>
      <c r="B97" s="18">
        <f>IF($A97="","",SUMIFS(Remessas!$N$6:$N$1505,Remessas!$B$6:$B$1505,$A97))</f>
        <v/>
      </c>
      <c r="C97" s="19">
        <f>IF($A97="","",SUMIFS(Remessas!$O$6:$O$1505,Remessas!$B$6:$B$1505,$A97))</f>
        <v/>
      </c>
      <c r="D97" s="19">
        <f>IF($A97="","",SUMIFS(Remessas!$P$6:$P$1505,Remessas!$B$6:$B$1505,$A97))</f>
        <v/>
      </c>
      <c r="E97" s="20">
        <f>IF($A97="","",COUNTIFS(Remessas!$B$6:$B$1505,$A97,Remessas!$R$6:$R$1505,"ACERTO VENCIDO"))</f>
        <v/>
      </c>
    </row>
    <row r="98">
      <c r="A98" s="17" t="n"/>
      <c r="B98" s="18">
        <f>IF($A98="","",SUMIFS(Remessas!$N$6:$N$1505,Remessas!$B$6:$B$1505,$A98))</f>
        <v/>
      </c>
      <c r="C98" s="19">
        <f>IF($A98="","",SUMIFS(Remessas!$O$6:$O$1505,Remessas!$B$6:$B$1505,$A98))</f>
        <v/>
      </c>
      <c r="D98" s="19">
        <f>IF($A98="","",SUMIFS(Remessas!$P$6:$P$1505,Remessas!$B$6:$B$1505,$A98))</f>
        <v/>
      </c>
      <c r="E98" s="20">
        <f>IF($A98="","",COUNTIFS(Remessas!$B$6:$B$1505,$A98,Remessas!$R$6:$R$1505,"ACERTO VENCIDO"))</f>
        <v/>
      </c>
    </row>
    <row r="99">
      <c r="A99" s="17" t="n"/>
      <c r="B99" s="18">
        <f>IF($A99="","",SUMIFS(Remessas!$N$6:$N$1505,Remessas!$B$6:$B$1505,$A99))</f>
        <v/>
      </c>
      <c r="C99" s="19">
        <f>IF($A99="","",SUMIFS(Remessas!$O$6:$O$1505,Remessas!$B$6:$B$1505,$A99))</f>
        <v/>
      </c>
      <c r="D99" s="19">
        <f>IF($A99="","",SUMIFS(Remessas!$P$6:$P$1505,Remessas!$B$6:$B$1505,$A99))</f>
        <v/>
      </c>
      <c r="E99" s="20">
        <f>IF($A99="","",COUNTIFS(Remessas!$B$6:$B$1505,$A99,Remessas!$R$6:$R$1505,"ACERTO VENCIDO"))</f>
        <v/>
      </c>
    </row>
    <row r="100">
      <c r="A100" s="17" t="n"/>
      <c r="B100" s="18">
        <f>IF($A100="","",SUMIFS(Remessas!$N$6:$N$1505,Remessas!$B$6:$B$1505,$A100))</f>
        <v/>
      </c>
      <c r="C100" s="19">
        <f>IF($A100="","",SUMIFS(Remessas!$O$6:$O$1505,Remessas!$B$6:$B$1505,$A100))</f>
        <v/>
      </c>
      <c r="D100" s="19">
        <f>IF($A100="","",SUMIFS(Remessas!$P$6:$P$1505,Remessas!$B$6:$B$1505,$A100))</f>
        <v/>
      </c>
      <c r="E100" s="20">
        <f>IF($A100="","",COUNTIFS(Remessas!$B$6:$B$1505,$A100,Remessas!$R$6:$R$1505,"ACERTO VENCIDO"))</f>
        <v/>
      </c>
    </row>
    <row r="101">
      <c r="A101" s="17" t="n"/>
      <c r="B101" s="18">
        <f>IF($A101="","",SUMIFS(Remessas!$N$6:$N$1505,Remessas!$B$6:$B$1505,$A101))</f>
        <v/>
      </c>
      <c r="C101" s="19">
        <f>IF($A101="","",SUMIFS(Remessas!$O$6:$O$1505,Remessas!$B$6:$B$1505,$A101))</f>
        <v/>
      </c>
      <c r="D101" s="19">
        <f>IF($A101="","",SUMIFS(Remessas!$P$6:$P$1505,Remessas!$B$6:$B$1505,$A101))</f>
        <v/>
      </c>
      <c r="E101" s="20">
        <f>IF($A101="","",COUNTIFS(Remessas!$B$6:$B$1505,$A101,Remessas!$R$6:$R$1505,"ACERTO VENCIDO"))</f>
        <v/>
      </c>
    </row>
    <row r="102">
      <c r="A102" s="17" t="n"/>
      <c r="B102" s="18">
        <f>IF($A102="","",SUMIFS(Remessas!$N$6:$N$1505,Remessas!$B$6:$B$1505,$A102))</f>
        <v/>
      </c>
      <c r="C102" s="19">
        <f>IF($A102="","",SUMIFS(Remessas!$O$6:$O$1505,Remessas!$B$6:$B$1505,$A102))</f>
        <v/>
      </c>
      <c r="D102" s="19">
        <f>IF($A102="","",SUMIFS(Remessas!$P$6:$P$1505,Remessas!$B$6:$B$1505,$A102))</f>
        <v/>
      </c>
      <c r="E102" s="20">
        <f>IF($A102="","",COUNTIFS(Remessas!$B$6:$B$1505,$A102,Remessas!$R$6:$R$1505,"ACERTO VENCIDO"))</f>
        <v/>
      </c>
    </row>
    <row r="103">
      <c r="A103" s="17" t="n"/>
      <c r="B103" s="18">
        <f>IF($A103="","",SUMIFS(Remessas!$N$6:$N$1505,Remessas!$B$6:$B$1505,$A103))</f>
        <v/>
      </c>
      <c r="C103" s="19">
        <f>IF($A103="","",SUMIFS(Remessas!$O$6:$O$1505,Remessas!$B$6:$B$1505,$A103))</f>
        <v/>
      </c>
      <c r="D103" s="19">
        <f>IF($A103="","",SUMIFS(Remessas!$P$6:$P$1505,Remessas!$B$6:$B$1505,$A103))</f>
        <v/>
      </c>
      <c r="E103" s="20">
        <f>IF($A103="","",COUNTIFS(Remessas!$B$6:$B$1505,$A103,Remessas!$R$6:$R$1505,"ACERTO VENCIDO"))</f>
        <v/>
      </c>
    </row>
    <row r="104">
      <c r="A104" s="17" t="n"/>
      <c r="B104" s="18">
        <f>IF($A104="","",SUMIFS(Remessas!$N$6:$N$1505,Remessas!$B$6:$B$1505,$A104))</f>
        <v/>
      </c>
      <c r="C104" s="19">
        <f>IF($A104="","",SUMIFS(Remessas!$O$6:$O$1505,Remessas!$B$6:$B$1505,$A104))</f>
        <v/>
      </c>
      <c r="D104" s="19">
        <f>IF($A104="","",SUMIFS(Remessas!$P$6:$P$1505,Remessas!$B$6:$B$1505,$A104))</f>
        <v/>
      </c>
      <c r="E104" s="20">
        <f>IF($A104="","",COUNTIFS(Remessas!$B$6:$B$1505,$A104,Remessas!$R$6:$R$1505,"ACERTO VENCIDO"))</f>
        <v/>
      </c>
    </row>
    <row r="105">
      <c r="A105" s="17" t="n"/>
      <c r="B105" s="18">
        <f>IF($A105="","",SUMIFS(Remessas!$N$6:$N$1505,Remessas!$B$6:$B$1505,$A105))</f>
        <v/>
      </c>
      <c r="C105" s="19">
        <f>IF($A105="","",SUMIFS(Remessas!$O$6:$O$1505,Remessas!$B$6:$B$1505,$A105))</f>
        <v/>
      </c>
      <c r="D105" s="19">
        <f>IF($A105="","",SUMIFS(Remessas!$P$6:$P$1505,Remessas!$B$6:$B$1505,$A105))</f>
        <v/>
      </c>
      <c r="E105" s="20">
        <f>IF($A105="","",COUNTIFS(Remessas!$B$6:$B$1505,$A105,Remessas!$R$6:$R$1505,"ACERTO VENCIDO"))</f>
        <v/>
      </c>
    </row>
    <row r="106">
      <c r="A106" s="17" t="n"/>
      <c r="B106" s="18">
        <f>IF($A106="","",SUMIFS(Remessas!$N$6:$N$1505,Remessas!$B$6:$B$1505,$A106))</f>
        <v/>
      </c>
      <c r="C106" s="19">
        <f>IF($A106="","",SUMIFS(Remessas!$O$6:$O$1505,Remessas!$B$6:$B$1505,$A106))</f>
        <v/>
      </c>
      <c r="D106" s="19">
        <f>IF($A106="","",SUMIFS(Remessas!$P$6:$P$1505,Remessas!$B$6:$B$1505,$A106))</f>
        <v/>
      </c>
      <c r="E106" s="20">
        <f>IF($A106="","",COUNTIFS(Remessas!$B$6:$B$1505,$A106,Remessas!$R$6:$R$1505,"ACERTO VENCIDO"))</f>
        <v/>
      </c>
    </row>
    <row r="107">
      <c r="A107" s="17" t="n"/>
      <c r="B107" s="18">
        <f>IF($A107="","",SUMIFS(Remessas!$N$6:$N$1505,Remessas!$B$6:$B$1505,$A107))</f>
        <v/>
      </c>
      <c r="C107" s="19">
        <f>IF($A107="","",SUMIFS(Remessas!$O$6:$O$1505,Remessas!$B$6:$B$1505,$A107))</f>
        <v/>
      </c>
      <c r="D107" s="19">
        <f>IF($A107="","",SUMIFS(Remessas!$P$6:$P$1505,Remessas!$B$6:$B$1505,$A107))</f>
        <v/>
      </c>
      <c r="E107" s="20">
        <f>IF($A107="","",COUNTIFS(Remessas!$B$6:$B$1505,$A107,Remessas!$R$6:$R$1505,"ACERTO VENCIDO"))</f>
        <v/>
      </c>
    </row>
    <row r="108">
      <c r="A108" s="17" t="n"/>
      <c r="B108" s="18">
        <f>IF($A108="","",SUMIFS(Remessas!$N$6:$N$1505,Remessas!$B$6:$B$1505,$A108))</f>
        <v/>
      </c>
      <c r="C108" s="19">
        <f>IF($A108="","",SUMIFS(Remessas!$O$6:$O$1505,Remessas!$B$6:$B$1505,$A108))</f>
        <v/>
      </c>
      <c r="D108" s="19">
        <f>IF($A108="","",SUMIFS(Remessas!$P$6:$P$1505,Remessas!$B$6:$B$1505,$A108))</f>
        <v/>
      </c>
      <c r="E108" s="20">
        <f>IF($A108="","",COUNTIFS(Remessas!$B$6:$B$1505,$A108,Remessas!$R$6:$R$1505,"ACERTO VENCIDO"))</f>
        <v/>
      </c>
    </row>
    <row r="109">
      <c r="A109" s="17" t="n"/>
      <c r="B109" s="18">
        <f>IF($A109="","",SUMIFS(Remessas!$N$6:$N$1505,Remessas!$B$6:$B$1505,$A109))</f>
        <v/>
      </c>
      <c r="C109" s="19">
        <f>IF($A109="","",SUMIFS(Remessas!$O$6:$O$1505,Remessas!$B$6:$B$1505,$A109))</f>
        <v/>
      </c>
      <c r="D109" s="19">
        <f>IF($A109="","",SUMIFS(Remessas!$P$6:$P$1505,Remessas!$B$6:$B$1505,$A109))</f>
        <v/>
      </c>
      <c r="E109" s="20">
        <f>IF($A109="","",COUNTIFS(Remessas!$B$6:$B$1505,$A109,Remessas!$R$6:$R$1505,"ACERTO VENCIDO"))</f>
        <v/>
      </c>
    </row>
    <row r="110">
      <c r="A110" s="17" t="n"/>
      <c r="B110" s="18">
        <f>IF($A110="","",SUMIFS(Remessas!$N$6:$N$1505,Remessas!$B$6:$B$1505,$A110))</f>
        <v/>
      </c>
      <c r="C110" s="19">
        <f>IF($A110="","",SUMIFS(Remessas!$O$6:$O$1505,Remessas!$B$6:$B$1505,$A110))</f>
        <v/>
      </c>
      <c r="D110" s="19">
        <f>IF($A110="","",SUMIFS(Remessas!$P$6:$P$1505,Remessas!$B$6:$B$1505,$A110))</f>
        <v/>
      </c>
      <c r="E110" s="20">
        <f>IF($A110="","",COUNTIFS(Remessas!$B$6:$B$1505,$A110,Remessas!$R$6:$R$1505,"ACERTO VENCIDO"))</f>
        <v/>
      </c>
    </row>
    <row r="111">
      <c r="A111" s="17" t="n"/>
      <c r="B111" s="18">
        <f>IF($A111="","",SUMIFS(Remessas!$N$6:$N$1505,Remessas!$B$6:$B$1505,$A111))</f>
        <v/>
      </c>
      <c r="C111" s="19">
        <f>IF($A111="","",SUMIFS(Remessas!$O$6:$O$1505,Remessas!$B$6:$B$1505,$A111))</f>
        <v/>
      </c>
      <c r="D111" s="19">
        <f>IF($A111="","",SUMIFS(Remessas!$P$6:$P$1505,Remessas!$B$6:$B$1505,$A111))</f>
        <v/>
      </c>
      <c r="E111" s="20">
        <f>IF($A111="","",COUNTIFS(Remessas!$B$6:$B$1505,$A111,Remessas!$R$6:$R$1505,"ACERTO VENCIDO"))</f>
        <v/>
      </c>
    </row>
    <row r="112">
      <c r="A112" s="17" t="n"/>
      <c r="B112" s="18">
        <f>IF($A112="","",SUMIFS(Remessas!$N$6:$N$1505,Remessas!$B$6:$B$1505,$A112))</f>
        <v/>
      </c>
      <c r="C112" s="19">
        <f>IF($A112="","",SUMIFS(Remessas!$O$6:$O$1505,Remessas!$B$6:$B$1505,$A112))</f>
        <v/>
      </c>
      <c r="D112" s="19">
        <f>IF($A112="","",SUMIFS(Remessas!$P$6:$P$1505,Remessas!$B$6:$B$1505,$A112))</f>
        <v/>
      </c>
      <c r="E112" s="20">
        <f>IF($A112="","",COUNTIFS(Remessas!$B$6:$B$1505,$A112,Remessas!$R$6:$R$1505,"ACERTO VENCIDO"))</f>
        <v/>
      </c>
    </row>
    <row r="113">
      <c r="A113" s="17" t="n"/>
      <c r="B113" s="18">
        <f>IF($A113="","",SUMIFS(Remessas!$N$6:$N$1505,Remessas!$B$6:$B$1505,$A113))</f>
        <v/>
      </c>
      <c r="C113" s="19">
        <f>IF($A113="","",SUMIFS(Remessas!$O$6:$O$1505,Remessas!$B$6:$B$1505,$A113))</f>
        <v/>
      </c>
      <c r="D113" s="19">
        <f>IF($A113="","",SUMIFS(Remessas!$P$6:$P$1505,Remessas!$B$6:$B$1505,$A113))</f>
        <v/>
      </c>
      <c r="E113" s="20">
        <f>IF($A113="","",COUNTIFS(Remessas!$B$6:$B$1505,$A113,Remessas!$R$6:$R$1505,"ACERTO VENCIDO"))</f>
        <v/>
      </c>
    </row>
    <row r="114">
      <c r="A114" s="17" t="n"/>
      <c r="B114" s="18">
        <f>IF($A114="","",SUMIFS(Remessas!$N$6:$N$1505,Remessas!$B$6:$B$1505,$A114))</f>
        <v/>
      </c>
      <c r="C114" s="19">
        <f>IF($A114="","",SUMIFS(Remessas!$O$6:$O$1505,Remessas!$B$6:$B$1505,$A114))</f>
        <v/>
      </c>
      <c r="D114" s="19">
        <f>IF($A114="","",SUMIFS(Remessas!$P$6:$P$1505,Remessas!$B$6:$B$1505,$A114))</f>
        <v/>
      </c>
      <c r="E114" s="20">
        <f>IF($A114="","",COUNTIFS(Remessas!$B$6:$B$1505,$A114,Remessas!$R$6:$R$1505,"ACERTO VENCIDO"))</f>
        <v/>
      </c>
    </row>
    <row r="115">
      <c r="A115" s="17" t="n"/>
      <c r="B115" s="18">
        <f>IF($A115="","",SUMIFS(Remessas!$N$6:$N$1505,Remessas!$B$6:$B$1505,$A115))</f>
        <v/>
      </c>
      <c r="C115" s="19">
        <f>IF($A115="","",SUMIFS(Remessas!$O$6:$O$1505,Remessas!$B$6:$B$1505,$A115))</f>
        <v/>
      </c>
      <c r="D115" s="19">
        <f>IF($A115="","",SUMIFS(Remessas!$P$6:$P$1505,Remessas!$B$6:$B$1505,$A115))</f>
        <v/>
      </c>
      <c r="E115" s="20">
        <f>IF($A115="","",COUNTIFS(Remessas!$B$6:$B$1505,$A115,Remessas!$R$6:$R$1505,"ACERTO VENCIDO"))</f>
        <v/>
      </c>
    </row>
    <row r="116">
      <c r="A116" s="17" t="n"/>
      <c r="B116" s="18">
        <f>IF($A116="","",SUMIFS(Remessas!$N$6:$N$1505,Remessas!$B$6:$B$1505,$A116))</f>
        <v/>
      </c>
      <c r="C116" s="19">
        <f>IF($A116="","",SUMIFS(Remessas!$O$6:$O$1505,Remessas!$B$6:$B$1505,$A116))</f>
        <v/>
      </c>
      <c r="D116" s="19">
        <f>IF($A116="","",SUMIFS(Remessas!$P$6:$P$1505,Remessas!$B$6:$B$1505,$A116))</f>
        <v/>
      </c>
      <c r="E116" s="20">
        <f>IF($A116="","",COUNTIFS(Remessas!$B$6:$B$1505,$A116,Remessas!$R$6:$R$1505,"ACERTO VENCIDO"))</f>
        <v/>
      </c>
    </row>
    <row r="117">
      <c r="A117" s="17" t="n"/>
      <c r="B117" s="18">
        <f>IF($A117="","",SUMIFS(Remessas!$N$6:$N$1505,Remessas!$B$6:$B$1505,$A117))</f>
        <v/>
      </c>
      <c r="C117" s="19">
        <f>IF($A117="","",SUMIFS(Remessas!$O$6:$O$1505,Remessas!$B$6:$B$1505,$A117))</f>
        <v/>
      </c>
      <c r="D117" s="19">
        <f>IF($A117="","",SUMIFS(Remessas!$P$6:$P$1505,Remessas!$B$6:$B$1505,$A117))</f>
        <v/>
      </c>
      <c r="E117" s="20">
        <f>IF($A117="","",COUNTIFS(Remessas!$B$6:$B$1505,$A117,Remessas!$R$6:$R$1505,"ACERTO VENCIDO"))</f>
        <v/>
      </c>
    </row>
    <row r="118">
      <c r="A118" s="17" t="n"/>
      <c r="B118" s="18">
        <f>IF($A118="","",SUMIFS(Remessas!$N$6:$N$1505,Remessas!$B$6:$B$1505,$A118))</f>
        <v/>
      </c>
      <c r="C118" s="19">
        <f>IF($A118="","",SUMIFS(Remessas!$O$6:$O$1505,Remessas!$B$6:$B$1505,$A118))</f>
        <v/>
      </c>
      <c r="D118" s="19">
        <f>IF($A118="","",SUMIFS(Remessas!$P$6:$P$1505,Remessas!$B$6:$B$1505,$A118))</f>
        <v/>
      </c>
      <c r="E118" s="20">
        <f>IF($A118="","",COUNTIFS(Remessas!$B$6:$B$1505,$A118,Remessas!$R$6:$R$1505,"ACERTO VENCIDO"))</f>
        <v/>
      </c>
    </row>
    <row r="119">
      <c r="A119" s="17" t="n"/>
      <c r="B119" s="18">
        <f>IF($A119="","",SUMIFS(Remessas!$N$6:$N$1505,Remessas!$B$6:$B$1505,$A119))</f>
        <v/>
      </c>
      <c r="C119" s="19">
        <f>IF($A119="","",SUMIFS(Remessas!$O$6:$O$1505,Remessas!$B$6:$B$1505,$A119))</f>
        <v/>
      </c>
      <c r="D119" s="19">
        <f>IF($A119="","",SUMIFS(Remessas!$P$6:$P$1505,Remessas!$B$6:$B$1505,$A119))</f>
        <v/>
      </c>
      <c r="E119" s="20">
        <f>IF($A119="","",COUNTIFS(Remessas!$B$6:$B$1505,$A119,Remessas!$R$6:$R$1505,"ACERTO VENCIDO"))</f>
        <v/>
      </c>
    </row>
    <row r="120">
      <c r="A120" s="17" t="n"/>
      <c r="B120" s="18">
        <f>IF($A120="","",SUMIFS(Remessas!$N$6:$N$1505,Remessas!$B$6:$B$1505,$A120))</f>
        <v/>
      </c>
      <c r="C120" s="19">
        <f>IF($A120="","",SUMIFS(Remessas!$O$6:$O$1505,Remessas!$B$6:$B$1505,$A120))</f>
        <v/>
      </c>
      <c r="D120" s="19">
        <f>IF($A120="","",SUMIFS(Remessas!$P$6:$P$1505,Remessas!$B$6:$B$1505,$A120))</f>
        <v/>
      </c>
      <c r="E120" s="20">
        <f>IF($A120="","",COUNTIFS(Remessas!$B$6:$B$1505,$A120,Remessas!$R$6:$R$1505,"ACERTO VENCIDO"))</f>
        <v/>
      </c>
    </row>
    <row r="121">
      <c r="A121" s="17" t="n"/>
      <c r="B121" s="18">
        <f>IF($A121="","",SUMIFS(Remessas!$N$6:$N$1505,Remessas!$B$6:$B$1505,$A121))</f>
        <v/>
      </c>
      <c r="C121" s="19">
        <f>IF($A121="","",SUMIFS(Remessas!$O$6:$O$1505,Remessas!$B$6:$B$1505,$A121))</f>
        <v/>
      </c>
      <c r="D121" s="19">
        <f>IF($A121="","",SUMIFS(Remessas!$P$6:$P$1505,Remessas!$B$6:$B$1505,$A121))</f>
        <v/>
      </c>
      <c r="E121" s="20">
        <f>IF($A121="","",COUNTIFS(Remessas!$B$6:$B$1505,$A121,Remessas!$R$6:$R$1505,"ACERTO VENCIDO"))</f>
        <v/>
      </c>
    </row>
    <row r="122">
      <c r="A122" s="17" t="n"/>
      <c r="B122" s="18">
        <f>IF($A122="","",SUMIFS(Remessas!$N$6:$N$1505,Remessas!$B$6:$B$1505,$A122))</f>
        <v/>
      </c>
      <c r="C122" s="19">
        <f>IF($A122="","",SUMIFS(Remessas!$O$6:$O$1505,Remessas!$B$6:$B$1505,$A122))</f>
        <v/>
      </c>
      <c r="D122" s="19">
        <f>IF($A122="","",SUMIFS(Remessas!$P$6:$P$1505,Remessas!$B$6:$B$1505,$A122))</f>
        <v/>
      </c>
      <c r="E122" s="20">
        <f>IF($A122="","",COUNTIFS(Remessas!$B$6:$B$1505,$A122,Remessas!$R$6:$R$1505,"ACERTO VENCIDO"))</f>
        <v/>
      </c>
    </row>
    <row r="123">
      <c r="A123" s="17" t="n"/>
      <c r="B123" s="18">
        <f>IF($A123="","",SUMIFS(Remessas!$N$6:$N$1505,Remessas!$B$6:$B$1505,$A123))</f>
        <v/>
      </c>
      <c r="C123" s="19">
        <f>IF($A123="","",SUMIFS(Remessas!$O$6:$O$1505,Remessas!$B$6:$B$1505,$A123))</f>
        <v/>
      </c>
      <c r="D123" s="19">
        <f>IF($A123="","",SUMIFS(Remessas!$P$6:$P$1505,Remessas!$B$6:$B$1505,$A123))</f>
        <v/>
      </c>
      <c r="E123" s="20">
        <f>IF($A123="","",COUNTIFS(Remessas!$B$6:$B$1505,$A123,Remessas!$R$6:$R$1505,"ACERTO VENCIDO"))</f>
        <v/>
      </c>
    </row>
    <row r="124">
      <c r="A124" s="17" t="n"/>
      <c r="B124" s="18">
        <f>IF($A124="","",SUMIFS(Remessas!$N$6:$N$1505,Remessas!$B$6:$B$1505,$A124))</f>
        <v/>
      </c>
      <c r="C124" s="19">
        <f>IF($A124="","",SUMIFS(Remessas!$O$6:$O$1505,Remessas!$B$6:$B$1505,$A124))</f>
        <v/>
      </c>
      <c r="D124" s="19">
        <f>IF($A124="","",SUMIFS(Remessas!$P$6:$P$1505,Remessas!$B$6:$B$1505,$A124))</f>
        <v/>
      </c>
      <c r="E124" s="20">
        <f>IF($A124="","",COUNTIFS(Remessas!$B$6:$B$1505,$A124,Remessas!$R$6:$R$1505,"ACERTO VENCIDO"))</f>
        <v/>
      </c>
    </row>
    <row r="125">
      <c r="A125" s="17" t="n"/>
      <c r="B125" s="18">
        <f>IF($A125="","",SUMIFS(Remessas!$N$6:$N$1505,Remessas!$B$6:$B$1505,$A125))</f>
        <v/>
      </c>
      <c r="C125" s="19">
        <f>IF($A125="","",SUMIFS(Remessas!$O$6:$O$1505,Remessas!$B$6:$B$1505,$A125))</f>
        <v/>
      </c>
      <c r="D125" s="19">
        <f>IF($A125="","",SUMIFS(Remessas!$P$6:$P$1505,Remessas!$B$6:$B$1505,$A125))</f>
        <v/>
      </c>
      <c r="E125" s="20">
        <f>IF($A125="","",COUNTIFS(Remessas!$B$6:$B$1505,$A125,Remessas!$R$6:$R$1505,"ACERTO VENCIDO"))</f>
        <v/>
      </c>
    </row>
    <row r="126">
      <c r="A126" s="17" t="n"/>
      <c r="B126" s="18">
        <f>IF($A126="","",SUMIFS(Remessas!$N$6:$N$1505,Remessas!$B$6:$B$1505,$A126))</f>
        <v/>
      </c>
      <c r="C126" s="19">
        <f>IF($A126="","",SUMIFS(Remessas!$O$6:$O$1505,Remessas!$B$6:$B$1505,$A126))</f>
        <v/>
      </c>
      <c r="D126" s="19">
        <f>IF($A126="","",SUMIFS(Remessas!$P$6:$P$1505,Remessas!$B$6:$B$1505,$A126))</f>
        <v/>
      </c>
      <c r="E126" s="20">
        <f>IF($A126="","",COUNTIFS(Remessas!$B$6:$B$1505,$A126,Remessas!$R$6:$R$1505,"ACERTO VENCIDO"))</f>
        <v/>
      </c>
    </row>
    <row r="127">
      <c r="A127" s="17" t="n"/>
      <c r="B127" s="18">
        <f>IF($A127="","",SUMIFS(Remessas!$N$6:$N$1505,Remessas!$B$6:$B$1505,$A127))</f>
        <v/>
      </c>
      <c r="C127" s="19">
        <f>IF($A127="","",SUMIFS(Remessas!$O$6:$O$1505,Remessas!$B$6:$B$1505,$A127))</f>
        <v/>
      </c>
      <c r="D127" s="19">
        <f>IF($A127="","",SUMIFS(Remessas!$P$6:$P$1505,Remessas!$B$6:$B$1505,$A127))</f>
        <v/>
      </c>
      <c r="E127" s="20">
        <f>IF($A127="","",COUNTIFS(Remessas!$B$6:$B$1505,$A127,Remessas!$R$6:$R$1505,"ACERTO VENCIDO"))</f>
        <v/>
      </c>
    </row>
    <row r="128">
      <c r="A128" s="17" t="n"/>
      <c r="B128" s="18">
        <f>IF($A128="","",SUMIFS(Remessas!$N$6:$N$1505,Remessas!$B$6:$B$1505,$A128))</f>
        <v/>
      </c>
      <c r="C128" s="19">
        <f>IF($A128="","",SUMIFS(Remessas!$O$6:$O$1505,Remessas!$B$6:$B$1505,$A128))</f>
        <v/>
      </c>
      <c r="D128" s="19">
        <f>IF($A128="","",SUMIFS(Remessas!$P$6:$P$1505,Remessas!$B$6:$B$1505,$A128))</f>
        <v/>
      </c>
      <c r="E128" s="20">
        <f>IF($A128="","",COUNTIFS(Remessas!$B$6:$B$1505,$A128,Remessas!$R$6:$R$1505,"ACERTO VENCIDO"))</f>
        <v/>
      </c>
    </row>
    <row r="129">
      <c r="A129" s="17" t="n"/>
      <c r="B129" s="18">
        <f>IF($A129="","",SUMIFS(Remessas!$N$6:$N$1505,Remessas!$B$6:$B$1505,$A129))</f>
        <v/>
      </c>
      <c r="C129" s="19">
        <f>IF($A129="","",SUMIFS(Remessas!$O$6:$O$1505,Remessas!$B$6:$B$1505,$A129))</f>
        <v/>
      </c>
      <c r="D129" s="19">
        <f>IF($A129="","",SUMIFS(Remessas!$P$6:$P$1505,Remessas!$B$6:$B$1505,$A129))</f>
        <v/>
      </c>
      <c r="E129" s="20">
        <f>IF($A129="","",COUNTIFS(Remessas!$B$6:$B$1505,$A129,Remessas!$R$6:$R$1505,"ACERTO VENCIDO"))</f>
        <v/>
      </c>
    </row>
    <row r="130">
      <c r="A130" s="17" t="n"/>
      <c r="B130" s="18">
        <f>IF($A130="","",SUMIFS(Remessas!$N$6:$N$1505,Remessas!$B$6:$B$1505,$A130))</f>
        <v/>
      </c>
      <c r="C130" s="19">
        <f>IF($A130="","",SUMIFS(Remessas!$O$6:$O$1505,Remessas!$B$6:$B$1505,$A130))</f>
        <v/>
      </c>
      <c r="D130" s="19">
        <f>IF($A130="","",SUMIFS(Remessas!$P$6:$P$1505,Remessas!$B$6:$B$1505,$A130))</f>
        <v/>
      </c>
      <c r="E130" s="20">
        <f>IF($A130="","",COUNTIFS(Remessas!$B$6:$B$1505,$A130,Remessas!$R$6:$R$1505,"ACERTO VENCIDO"))</f>
        <v/>
      </c>
    </row>
    <row r="131">
      <c r="A131" s="17" t="n"/>
      <c r="B131" s="18">
        <f>IF($A131="","",SUMIFS(Remessas!$N$6:$N$1505,Remessas!$B$6:$B$1505,$A131))</f>
        <v/>
      </c>
      <c r="C131" s="19">
        <f>IF($A131="","",SUMIFS(Remessas!$O$6:$O$1505,Remessas!$B$6:$B$1505,$A131))</f>
        <v/>
      </c>
      <c r="D131" s="19">
        <f>IF($A131="","",SUMIFS(Remessas!$P$6:$P$1505,Remessas!$B$6:$B$1505,$A131))</f>
        <v/>
      </c>
      <c r="E131" s="20">
        <f>IF($A131="","",COUNTIFS(Remessas!$B$6:$B$1505,$A131,Remessas!$R$6:$R$1505,"ACERTO VENCIDO"))</f>
        <v/>
      </c>
    </row>
    <row r="132">
      <c r="A132" s="17" t="n"/>
      <c r="B132" s="18">
        <f>IF($A132="","",SUMIFS(Remessas!$N$6:$N$1505,Remessas!$B$6:$B$1505,$A132))</f>
        <v/>
      </c>
      <c r="C132" s="19">
        <f>IF($A132="","",SUMIFS(Remessas!$O$6:$O$1505,Remessas!$B$6:$B$1505,$A132))</f>
        <v/>
      </c>
      <c r="D132" s="19">
        <f>IF($A132="","",SUMIFS(Remessas!$P$6:$P$1505,Remessas!$B$6:$B$1505,$A132))</f>
        <v/>
      </c>
      <c r="E132" s="20">
        <f>IF($A132="","",COUNTIFS(Remessas!$B$6:$B$1505,$A132,Remessas!$R$6:$R$1505,"ACERTO VENCIDO"))</f>
        <v/>
      </c>
    </row>
    <row r="133">
      <c r="A133" s="17" t="n"/>
      <c r="B133" s="18">
        <f>IF($A133="","",SUMIFS(Remessas!$N$6:$N$1505,Remessas!$B$6:$B$1505,$A133))</f>
        <v/>
      </c>
      <c r="C133" s="19">
        <f>IF($A133="","",SUMIFS(Remessas!$O$6:$O$1505,Remessas!$B$6:$B$1505,$A133))</f>
        <v/>
      </c>
      <c r="D133" s="19">
        <f>IF($A133="","",SUMIFS(Remessas!$P$6:$P$1505,Remessas!$B$6:$B$1505,$A133))</f>
        <v/>
      </c>
      <c r="E133" s="20">
        <f>IF($A133="","",COUNTIFS(Remessas!$B$6:$B$1505,$A133,Remessas!$R$6:$R$1505,"ACERTO VENCIDO"))</f>
        <v/>
      </c>
    </row>
    <row r="134">
      <c r="A134" s="17" t="n"/>
      <c r="B134" s="18">
        <f>IF($A134="","",SUMIFS(Remessas!$N$6:$N$1505,Remessas!$B$6:$B$1505,$A134))</f>
        <v/>
      </c>
      <c r="C134" s="19">
        <f>IF($A134="","",SUMIFS(Remessas!$O$6:$O$1505,Remessas!$B$6:$B$1505,$A134))</f>
        <v/>
      </c>
      <c r="D134" s="19">
        <f>IF($A134="","",SUMIFS(Remessas!$P$6:$P$1505,Remessas!$B$6:$B$1505,$A134))</f>
        <v/>
      </c>
      <c r="E134" s="20">
        <f>IF($A134="","",COUNTIFS(Remessas!$B$6:$B$1505,$A134,Remessas!$R$6:$R$1505,"ACERTO VENCIDO"))</f>
        <v/>
      </c>
    </row>
    <row r="135">
      <c r="A135" s="17" t="n"/>
      <c r="B135" s="18">
        <f>IF($A135="","",SUMIFS(Remessas!$N$6:$N$1505,Remessas!$B$6:$B$1505,$A135))</f>
        <v/>
      </c>
      <c r="C135" s="19">
        <f>IF($A135="","",SUMIFS(Remessas!$O$6:$O$1505,Remessas!$B$6:$B$1505,$A135))</f>
        <v/>
      </c>
      <c r="D135" s="19">
        <f>IF($A135="","",SUMIFS(Remessas!$P$6:$P$1505,Remessas!$B$6:$B$1505,$A135))</f>
        <v/>
      </c>
      <c r="E135" s="20">
        <f>IF($A135="","",COUNTIFS(Remessas!$B$6:$B$1505,$A135,Remessas!$R$6:$R$1505,"ACERTO VENCIDO"))</f>
        <v/>
      </c>
    </row>
    <row r="136">
      <c r="A136" s="17" t="n"/>
      <c r="B136" s="18">
        <f>IF($A136="","",SUMIFS(Remessas!$N$6:$N$1505,Remessas!$B$6:$B$1505,$A136))</f>
        <v/>
      </c>
      <c r="C136" s="19">
        <f>IF($A136="","",SUMIFS(Remessas!$O$6:$O$1505,Remessas!$B$6:$B$1505,$A136))</f>
        <v/>
      </c>
      <c r="D136" s="19">
        <f>IF($A136="","",SUMIFS(Remessas!$P$6:$P$1505,Remessas!$B$6:$B$1505,$A136))</f>
        <v/>
      </c>
      <c r="E136" s="20">
        <f>IF($A136="","",COUNTIFS(Remessas!$B$6:$B$1505,$A136,Remessas!$R$6:$R$1505,"ACERTO VENCIDO"))</f>
        <v/>
      </c>
    </row>
    <row r="137">
      <c r="A137" s="17" t="n"/>
      <c r="B137" s="18">
        <f>IF($A137="","",SUMIFS(Remessas!$N$6:$N$1505,Remessas!$B$6:$B$1505,$A137))</f>
        <v/>
      </c>
      <c r="C137" s="19">
        <f>IF($A137="","",SUMIFS(Remessas!$O$6:$O$1505,Remessas!$B$6:$B$1505,$A137))</f>
        <v/>
      </c>
      <c r="D137" s="19">
        <f>IF($A137="","",SUMIFS(Remessas!$P$6:$P$1505,Remessas!$B$6:$B$1505,$A137))</f>
        <v/>
      </c>
      <c r="E137" s="20">
        <f>IF($A137="","",COUNTIFS(Remessas!$B$6:$B$1505,$A137,Remessas!$R$6:$R$1505,"ACERTO VENCIDO"))</f>
        <v/>
      </c>
    </row>
    <row r="138">
      <c r="A138" s="17" t="n"/>
      <c r="B138" s="18">
        <f>IF($A138="","",SUMIFS(Remessas!$N$6:$N$1505,Remessas!$B$6:$B$1505,$A138))</f>
        <v/>
      </c>
      <c r="C138" s="19">
        <f>IF($A138="","",SUMIFS(Remessas!$O$6:$O$1505,Remessas!$B$6:$B$1505,$A138))</f>
        <v/>
      </c>
      <c r="D138" s="19">
        <f>IF($A138="","",SUMIFS(Remessas!$P$6:$P$1505,Remessas!$B$6:$B$1505,$A138))</f>
        <v/>
      </c>
      <c r="E138" s="20">
        <f>IF($A138="","",COUNTIFS(Remessas!$B$6:$B$1505,$A138,Remessas!$R$6:$R$1505,"ACERTO VENCIDO"))</f>
        <v/>
      </c>
    </row>
    <row r="139">
      <c r="A139" s="17" t="n"/>
      <c r="B139" s="18">
        <f>IF($A139="","",SUMIFS(Remessas!$N$6:$N$1505,Remessas!$B$6:$B$1505,$A139))</f>
        <v/>
      </c>
      <c r="C139" s="19">
        <f>IF($A139="","",SUMIFS(Remessas!$O$6:$O$1505,Remessas!$B$6:$B$1505,$A139))</f>
        <v/>
      </c>
      <c r="D139" s="19">
        <f>IF($A139="","",SUMIFS(Remessas!$P$6:$P$1505,Remessas!$B$6:$B$1505,$A139))</f>
        <v/>
      </c>
      <c r="E139" s="20">
        <f>IF($A139="","",COUNTIFS(Remessas!$B$6:$B$1505,$A139,Remessas!$R$6:$R$1505,"ACERTO VENCIDO"))</f>
        <v/>
      </c>
    </row>
    <row r="140">
      <c r="A140" s="17" t="n"/>
      <c r="B140" s="18">
        <f>IF($A140="","",SUMIFS(Remessas!$N$6:$N$1505,Remessas!$B$6:$B$1505,$A140))</f>
        <v/>
      </c>
      <c r="C140" s="19">
        <f>IF($A140="","",SUMIFS(Remessas!$O$6:$O$1505,Remessas!$B$6:$B$1505,$A140))</f>
        <v/>
      </c>
      <c r="D140" s="19">
        <f>IF($A140="","",SUMIFS(Remessas!$P$6:$P$1505,Remessas!$B$6:$B$1505,$A140))</f>
        <v/>
      </c>
      <c r="E140" s="20">
        <f>IF($A140="","",COUNTIFS(Remessas!$B$6:$B$1505,$A140,Remessas!$R$6:$R$1505,"ACERTO VENCIDO"))</f>
        <v/>
      </c>
    </row>
    <row r="141">
      <c r="A141" s="17" t="n"/>
      <c r="B141" s="18">
        <f>IF($A141="","",SUMIFS(Remessas!$N$6:$N$1505,Remessas!$B$6:$B$1505,$A141))</f>
        <v/>
      </c>
      <c r="C141" s="19">
        <f>IF($A141="","",SUMIFS(Remessas!$O$6:$O$1505,Remessas!$B$6:$B$1505,$A141))</f>
        <v/>
      </c>
      <c r="D141" s="19">
        <f>IF($A141="","",SUMIFS(Remessas!$P$6:$P$1505,Remessas!$B$6:$B$1505,$A141))</f>
        <v/>
      </c>
      <c r="E141" s="20">
        <f>IF($A141="","",COUNTIFS(Remessas!$B$6:$B$1505,$A141,Remessas!$R$6:$R$1505,"ACERTO VENCIDO"))</f>
        <v/>
      </c>
    </row>
    <row r="142">
      <c r="A142" s="17" t="n"/>
      <c r="B142" s="18">
        <f>IF($A142="","",SUMIFS(Remessas!$N$6:$N$1505,Remessas!$B$6:$B$1505,$A142))</f>
        <v/>
      </c>
      <c r="C142" s="19">
        <f>IF($A142="","",SUMIFS(Remessas!$O$6:$O$1505,Remessas!$B$6:$B$1505,$A142))</f>
        <v/>
      </c>
      <c r="D142" s="19">
        <f>IF($A142="","",SUMIFS(Remessas!$P$6:$P$1505,Remessas!$B$6:$B$1505,$A142))</f>
        <v/>
      </c>
      <c r="E142" s="20">
        <f>IF($A142="","",COUNTIFS(Remessas!$B$6:$B$1505,$A142,Remessas!$R$6:$R$1505,"ACERTO VENCIDO"))</f>
        <v/>
      </c>
    </row>
    <row r="143">
      <c r="A143" s="17" t="n"/>
      <c r="B143" s="18">
        <f>IF($A143="","",SUMIFS(Remessas!$N$6:$N$1505,Remessas!$B$6:$B$1505,$A143))</f>
        <v/>
      </c>
      <c r="C143" s="19">
        <f>IF($A143="","",SUMIFS(Remessas!$O$6:$O$1505,Remessas!$B$6:$B$1505,$A143))</f>
        <v/>
      </c>
      <c r="D143" s="19">
        <f>IF($A143="","",SUMIFS(Remessas!$P$6:$P$1505,Remessas!$B$6:$B$1505,$A143))</f>
        <v/>
      </c>
      <c r="E143" s="20">
        <f>IF($A143="","",COUNTIFS(Remessas!$B$6:$B$1505,$A143,Remessas!$R$6:$R$1505,"ACERTO VENCIDO"))</f>
        <v/>
      </c>
    </row>
    <row r="144">
      <c r="A144" s="17" t="n"/>
      <c r="B144" s="18">
        <f>IF($A144="","",SUMIFS(Remessas!$N$6:$N$1505,Remessas!$B$6:$B$1505,$A144))</f>
        <v/>
      </c>
      <c r="C144" s="19">
        <f>IF($A144="","",SUMIFS(Remessas!$O$6:$O$1505,Remessas!$B$6:$B$1505,$A144))</f>
        <v/>
      </c>
      <c r="D144" s="19">
        <f>IF($A144="","",SUMIFS(Remessas!$P$6:$P$1505,Remessas!$B$6:$B$1505,$A144))</f>
        <v/>
      </c>
      <c r="E144" s="20">
        <f>IF($A144="","",COUNTIFS(Remessas!$B$6:$B$1505,$A144,Remessas!$R$6:$R$1505,"ACERTO VENCIDO"))</f>
        <v/>
      </c>
    </row>
    <row r="145">
      <c r="A145" s="17" t="n"/>
      <c r="B145" s="18">
        <f>IF($A145="","",SUMIFS(Remessas!$N$6:$N$1505,Remessas!$B$6:$B$1505,$A145))</f>
        <v/>
      </c>
      <c r="C145" s="19">
        <f>IF($A145="","",SUMIFS(Remessas!$O$6:$O$1505,Remessas!$B$6:$B$1505,$A145))</f>
        <v/>
      </c>
      <c r="D145" s="19">
        <f>IF($A145="","",SUMIFS(Remessas!$P$6:$P$1505,Remessas!$B$6:$B$1505,$A145))</f>
        <v/>
      </c>
      <c r="E145" s="20">
        <f>IF($A145="","",COUNTIFS(Remessas!$B$6:$B$1505,$A145,Remessas!$R$6:$R$1505,"ACERTO VENCIDO"))</f>
        <v/>
      </c>
    </row>
    <row r="146">
      <c r="A146" s="17" t="n"/>
      <c r="B146" s="18">
        <f>IF($A146="","",SUMIFS(Remessas!$N$6:$N$1505,Remessas!$B$6:$B$1505,$A146))</f>
        <v/>
      </c>
      <c r="C146" s="19">
        <f>IF($A146="","",SUMIFS(Remessas!$O$6:$O$1505,Remessas!$B$6:$B$1505,$A146))</f>
        <v/>
      </c>
      <c r="D146" s="19">
        <f>IF($A146="","",SUMIFS(Remessas!$P$6:$P$1505,Remessas!$B$6:$B$1505,$A146))</f>
        <v/>
      </c>
      <c r="E146" s="20">
        <f>IF($A146="","",COUNTIFS(Remessas!$B$6:$B$1505,$A146,Remessas!$R$6:$R$1505,"ACERTO VENCIDO"))</f>
        <v/>
      </c>
    </row>
    <row r="147">
      <c r="A147" s="17" t="n"/>
      <c r="B147" s="18">
        <f>IF($A147="","",SUMIFS(Remessas!$N$6:$N$1505,Remessas!$B$6:$B$1505,$A147))</f>
        <v/>
      </c>
      <c r="C147" s="19">
        <f>IF($A147="","",SUMIFS(Remessas!$O$6:$O$1505,Remessas!$B$6:$B$1505,$A147))</f>
        <v/>
      </c>
      <c r="D147" s="19">
        <f>IF($A147="","",SUMIFS(Remessas!$P$6:$P$1505,Remessas!$B$6:$B$1505,$A147))</f>
        <v/>
      </c>
      <c r="E147" s="20">
        <f>IF($A147="","",COUNTIFS(Remessas!$B$6:$B$1505,$A147,Remessas!$R$6:$R$1505,"ACERTO VENCIDO"))</f>
        <v/>
      </c>
    </row>
    <row r="148">
      <c r="A148" s="17" t="n"/>
      <c r="B148" s="18">
        <f>IF($A148="","",SUMIFS(Remessas!$N$6:$N$1505,Remessas!$B$6:$B$1505,$A148))</f>
        <v/>
      </c>
      <c r="C148" s="19">
        <f>IF($A148="","",SUMIFS(Remessas!$O$6:$O$1505,Remessas!$B$6:$B$1505,$A148))</f>
        <v/>
      </c>
      <c r="D148" s="19">
        <f>IF($A148="","",SUMIFS(Remessas!$P$6:$P$1505,Remessas!$B$6:$B$1505,$A148))</f>
        <v/>
      </c>
      <c r="E148" s="20">
        <f>IF($A148="","",COUNTIFS(Remessas!$B$6:$B$1505,$A148,Remessas!$R$6:$R$1505,"ACERTO VENCIDO"))</f>
        <v/>
      </c>
    </row>
    <row r="149">
      <c r="A149" s="17" t="n"/>
      <c r="B149" s="18">
        <f>IF($A149="","",SUMIFS(Remessas!$N$6:$N$1505,Remessas!$B$6:$B$1505,$A149))</f>
        <v/>
      </c>
      <c r="C149" s="19">
        <f>IF($A149="","",SUMIFS(Remessas!$O$6:$O$1505,Remessas!$B$6:$B$1505,$A149))</f>
        <v/>
      </c>
      <c r="D149" s="19">
        <f>IF($A149="","",SUMIFS(Remessas!$P$6:$P$1505,Remessas!$B$6:$B$1505,$A149))</f>
        <v/>
      </c>
      <c r="E149" s="20">
        <f>IF($A149="","",COUNTIFS(Remessas!$B$6:$B$1505,$A149,Remessas!$R$6:$R$1505,"ACERTO VENCIDO"))</f>
        <v/>
      </c>
    </row>
    <row r="150">
      <c r="A150" s="17" t="n"/>
      <c r="B150" s="18">
        <f>IF($A150="","",SUMIFS(Remessas!$N$6:$N$1505,Remessas!$B$6:$B$1505,$A150))</f>
        <v/>
      </c>
      <c r="C150" s="19">
        <f>IF($A150="","",SUMIFS(Remessas!$O$6:$O$1505,Remessas!$B$6:$B$1505,$A150))</f>
        <v/>
      </c>
      <c r="D150" s="19">
        <f>IF($A150="","",SUMIFS(Remessas!$P$6:$P$1505,Remessas!$B$6:$B$1505,$A150))</f>
        <v/>
      </c>
      <c r="E150" s="20">
        <f>IF($A150="","",COUNTIFS(Remessas!$B$6:$B$1505,$A150,Remessas!$R$6:$R$1505,"ACERTO VENCIDO"))</f>
        <v/>
      </c>
    </row>
    <row r="151">
      <c r="A151" s="17" t="n"/>
      <c r="B151" s="18">
        <f>IF($A151="","",SUMIFS(Remessas!$N$6:$N$1505,Remessas!$B$6:$B$1505,$A151))</f>
        <v/>
      </c>
      <c r="C151" s="19">
        <f>IF($A151="","",SUMIFS(Remessas!$O$6:$O$1505,Remessas!$B$6:$B$1505,$A151))</f>
        <v/>
      </c>
      <c r="D151" s="19">
        <f>IF($A151="","",SUMIFS(Remessas!$P$6:$P$1505,Remessas!$B$6:$B$1505,$A151))</f>
        <v/>
      </c>
      <c r="E151" s="20">
        <f>IF($A151="","",COUNTIFS(Remessas!$B$6:$B$1505,$A151,Remessas!$R$6:$R$1505,"ACERTO VENCIDO"))</f>
        <v/>
      </c>
    </row>
    <row r="152">
      <c r="A152" s="17" t="n"/>
      <c r="B152" s="18">
        <f>IF($A152="","",SUMIFS(Remessas!$N$6:$N$1505,Remessas!$B$6:$B$1505,$A152))</f>
        <v/>
      </c>
      <c r="C152" s="19">
        <f>IF($A152="","",SUMIFS(Remessas!$O$6:$O$1505,Remessas!$B$6:$B$1505,$A152))</f>
        <v/>
      </c>
      <c r="D152" s="19">
        <f>IF($A152="","",SUMIFS(Remessas!$P$6:$P$1505,Remessas!$B$6:$B$1505,$A152))</f>
        <v/>
      </c>
      <c r="E152" s="20">
        <f>IF($A152="","",COUNTIFS(Remessas!$B$6:$B$1505,$A152,Remessas!$R$6:$R$1505,"ACERTO VENCIDO"))</f>
        <v/>
      </c>
    </row>
    <row r="153">
      <c r="A153" s="17" t="n"/>
      <c r="B153" s="18">
        <f>IF($A153="","",SUMIFS(Remessas!$N$6:$N$1505,Remessas!$B$6:$B$1505,$A153))</f>
        <v/>
      </c>
      <c r="C153" s="19">
        <f>IF($A153="","",SUMIFS(Remessas!$O$6:$O$1505,Remessas!$B$6:$B$1505,$A153))</f>
        <v/>
      </c>
      <c r="D153" s="19">
        <f>IF($A153="","",SUMIFS(Remessas!$P$6:$P$1505,Remessas!$B$6:$B$1505,$A153))</f>
        <v/>
      </c>
      <c r="E153" s="20">
        <f>IF($A153="","",COUNTIFS(Remessas!$B$6:$B$1505,$A153,Remessas!$R$6:$R$1505,"ACERTO VENCIDO"))</f>
        <v/>
      </c>
    </row>
    <row r="154">
      <c r="A154" s="17" t="n"/>
      <c r="B154" s="18">
        <f>IF($A154="","",SUMIFS(Remessas!$N$6:$N$1505,Remessas!$B$6:$B$1505,$A154))</f>
        <v/>
      </c>
      <c r="C154" s="19">
        <f>IF($A154="","",SUMIFS(Remessas!$O$6:$O$1505,Remessas!$B$6:$B$1505,$A154))</f>
        <v/>
      </c>
      <c r="D154" s="19">
        <f>IF($A154="","",SUMIFS(Remessas!$P$6:$P$1505,Remessas!$B$6:$B$1505,$A154))</f>
        <v/>
      </c>
      <c r="E154" s="20">
        <f>IF($A154="","",COUNTIFS(Remessas!$B$6:$B$1505,$A154,Remessas!$R$6:$R$1505,"ACERTO VENCIDO"))</f>
        <v/>
      </c>
    </row>
    <row r="155">
      <c r="A155" s="17" t="n"/>
      <c r="B155" s="18">
        <f>IF($A155="","",SUMIFS(Remessas!$N$6:$N$1505,Remessas!$B$6:$B$1505,$A155))</f>
        <v/>
      </c>
      <c r="C155" s="19">
        <f>IF($A155="","",SUMIFS(Remessas!$O$6:$O$1505,Remessas!$B$6:$B$1505,$A155))</f>
        <v/>
      </c>
      <c r="D155" s="19">
        <f>IF($A155="","",SUMIFS(Remessas!$P$6:$P$1505,Remessas!$B$6:$B$1505,$A155))</f>
        <v/>
      </c>
      <c r="E155" s="20">
        <f>IF($A155="","",COUNTIFS(Remessas!$B$6:$B$1505,$A155,Remessas!$R$6:$R$1505,"ACERTO VENCIDO"))</f>
        <v/>
      </c>
    </row>
    <row r="156">
      <c r="A156" s="17" t="n"/>
      <c r="B156" s="18">
        <f>IF($A156="","",SUMIFS(Remessas!$N$6:$N$1505,Remessas!$B$6:$B$1505,$A156))</f>
        <v/>
      </c>
      <c r="C156" s="19">
        <f>IF($A156="","",SUMIFS(Remessas!$O$6:$O$1505,Remessas!$B$6:$B$1505,$A156))</f>
        <v/>
      </c>
      <c r="D156" s="19">
        <f>IF($A156="","",SUMIFS(Remessas!$P$6:$P$1505,Remessas!$B$6:$B$1505,$A156))</f>
        <v/>
      </c>
      <c r="E156" s="20">
        <f>IF($A156="","",COUNTIFS(Remessas!$B$6:$B$1505,$A156,Remessas!$R$6:$R$1505,"ACERTO VENCIDO"))</f>
        <v/>
      </c>
    </row>
    <row r="157">
      <c r="A157" s="17" t="n"/>
      <c r="B157" s="18">
        <f>IF($A157="","",SUMIFS(Remessas!$N$6:$N$1505,Remessas!$B$6:$B$1505,$A157))</f>
        <v/>
      </c>
      <c r="C157" s="19">
        <f>IF($A157="","",SUMIFS(Remessas!$O$6:$O$1505,Remessas!$B$6:$B$1505,$A157))</f>
        <v/>
      </c>
      <c r="D157" s="19">
        <f>IF($A157="","",SUMIFS(Remessas!$P$6:$P$1505,Remessas!$B$6:$B$1505,$A157))</f>
        <v/>
      </c>
      <c r="E157" s="20">
        <f>IF($A157="","",COUNTIFS(Remessas!$B$6:$B$1505,$A157,Remessas!$R$6:$R$1505,"ACERTO VENCIDO"))</f>
        <v/>
      </c>
    </row>
    <row r="158">
      <c r="A158" s="17" t="n"/>
      <c r="B158" s="18">
        <f>IF($A158="","",SUMIFS(Remessas!$N$6:$N$1505,Remessas!$B$6:$B$1505,$A158))</f>
        <v/>
      </c>
      <c r="C158" s="19">
        <f>IF($A158="","",SUMIFS(Remessas!$O$6:$O$1505,Remessas!$B$6:$B$1505,$A158))</f>
        <v/>
      </c>
      <c r="D158" s="19">
        <f>IF($A158="","",SUMIFS(Remessas!$P$6:$P$1505,Remessas!$B$6:$B$1505,$A158))</f>
        <v/>
      </c>
      <c r="E158" s="20">
        <f>IF($A158="","",COUNTIFS(Remessas!$B$6:$B$1505,$A158,Remessas!$R$6:$R$1505,"ACERTO VENCIDO"))</f>
        <v/>
      </c>
    </row>
    <row r="159">
      <c r="A159" s="17" t="n"/>
      <c r="B159" s="18">
        <f>IF($A159="","",SUMIFS(Remessas!$N$6:$N$1505,Remessas!$B$6:$B$1505,$A159))</f>
        <v/>
      </c>
      <c r="C159" s="19">
        <f>IF($A159="","",SUMIFS(Remessas!$O$6:$O$1505,Remessas!$B$6:$B$1505,$A159))</f>
        <v/>
      </c>
      <c r="D159" s="19">
        <f>IF($A159="","",SUMIFS(Remessas!$P$6:$P$1505,Remessas!$B$6:$B$1505,$A159))</f>
        <v/>
      </c>
      <c r="E159" s="20">
        <f>IF($A159="","",COUNTIFS(Remessas!$B$6:$B$1505,$A159,Remessas!$R$6:$R$1505,"ACERTO VENCIDO"))</f>
        <v/>
      </c>
    </row>
    <row r="160">
      <c r="A160" s="17" t="n"/>
      <c r="B160" s="18">
        <f>IF($A160="","",SUMIFS(Remessas!$N$6:$N$1505,Remessas!$B$6:$B$1505,$A160))</f>
        <v/>
      </c>
      <c r="C160" s="19">
        <f>IF($A160="","",SUMIFS(Remessas!$O$6:$O$1505,Remessas!$B$6:$B$1505,$A160))</f>
        <v/>
      </c>
      <c r="D160" s="19">
        <f>IF($A160="","",SUMIFS(Remessas!$P$6:$P$1505,Remessas!$B$6:$B$1505,$A160))</f>
        <v/>
      </c>
      <c r="E160" s="20">
        <f>IF($A160="","",COUNTIFS(Remessas!$B$6:$B$1505,$A160,Remessas!$R$6:$R$1505,"ACERTO VENCIDO"))</f>
        <v/>
      </c>
    </row>
    <row r="161">
      <c r="A161" s="17" t="n"/>
      <c r="B161" s="18">
        <f>IF($A161="","",SUMIFS(Remessas!$N$6:$N$1505,Remessas!$B$6:$B$1505,$A161))</f>
        <v/>
      </c>
      <c r="C161" s="19">
        <f>IF($A161="","",SUMIFS(Remessas!$O$6:$O$1505,Remessas!$B$6:$B$1505,$A161))</f>
        <v/>
      </c>
      <c r="D161" s="19">
        <f>IF($A161="","",SUMIFS(Remessas!$P$6:$P$1505,Remessas!$B$6:$B$1505,$A161))</f>
        <v/>
      </c>
      <c r="E161" s="20">
        <f>IF($A161="","",COUNTIFS(Remessas!$B$6:$B$1505,$A161,Remessas!$R$6:$R$1505,"ACERTO VENCIDO"))</f>
        <v/>
      </c>
    </row>
    <row r="162">
      <c r="A162" s="17" t="n"/>
      <c r="B162" s="18">
        <f>IF($A162="","",SUMIFS(Remessas!$N$6:$N$1505,Remessas!$B$6:$B$1505,$A162))</f>
        <v/>
      </c>
      <c r="C162" s="19">
        <f>IF($A162="","",SUMIFS(Remessas!$O$6:$O$1505,Remessas!$B$6:$B$1505,$A162))</f>
        <v/>
      </c>
      <c r="D162" s="19">
        <f>IF($A162="","",SUMIFS(Remessas!$P$6:$P$1505,Remessas!$B$6:$B$1505,$A162))</f>
        <v/>
      </c>
      <c r="E162" s="20">
        <f>IF($A162="","",COUNTIFS(Remessas!$B$6:$B$1505,$A162,Remessas!$R$6:$R$1505,"ACERTO VENCIDO"))</f>
        <v/>
      </c>
    </row>
    <row r="163">
      <c r="A163" s="17" t="n"/>
      <c r="B163" s="18">
        <f>IF($A163="","",SUMIFS(Remessas!$N$6:$N$1505,Remessas!$B$6:$B$1505,$A163))</f>
        <v/>
      </c>
      <c r="C163" s="19">
        <f>IF($A163="","",SUMIFS(Remessas!$O$6:$O$1505,Remessas!$B$6:$B$1505,$A163))</f>
        <v/>
      </c>
      <c r="D163" s="19">
        <f>IF($A163="","",SUMIFS(Remessas!$P$6:$P$1505,Remessas!$B$6:$B$1505,$A163))</f>
        <v/>
      </c>
      <c r="E163" s="20">
        <f>IF($A163="","",COUNTIFS(Remessas!$B$6:$B$1505,$A163,Remessas!$R$6:$R$1505,"ACERTO VENCIDO"))</f>
        <v/>
      </c>
    </row>
    <row r="164">
      <c r="A164" s="17" t="n"/>
      <c r="B164" s="18">
        <f>IF($A164="","",SUMIFS(Remessas!$N$6:$N$1505,Remessas!$B$6:$B$1505,$A164))</f>
        <v/>
      </c>
      <c r="C164" s="19">
        <f>IF($A164="","",SUMIFS(Remessas!$O$6:$O$1505,Remessas!$B$6:$B$1505,$A164))</f>
        <v/>
      </c>
      <c r="D164" s="19">
        <f>IF($A164="","",SUMIFS(Remessas!$P$6:$P$1505,Remessas!$B$6:$B$1505,$A164))</f>
        <v/>
      </c>
      <c r="E164" s="20">
        <f>IF($A164="","",COUNTIFS(Remessas!$B$6:$B$1505,$A164,Remessas!$R$6:$R$1505,"ACERTO VENCIDO"))</f>
        <v/>
      </c>
    </row>
    <row r="165">
      <c r="A165" s="17" t="n"/>
      <c r="B165" s="18">
        <f>IF($A165="","",SUMIFS(Remessas!$N$6:$N$1505,Remessas!$B$6:$B$1505,$A165))</f>
        <v/>
      </c>
      <c r="C165" s="19">
        <f>IF($A165="","",SUMIFS(Remessas!$O$6:$O$1505,Remessas!$B$6:$B$1505,$A165))</f>
        <v/>
      </c>
      <c r="D165" s="19">
        <f>IF($A165="","",SUMIFS(Remessas!$P$6:$P$1505,Remessas!$B$6:$B$1505,$A165))</f>
        <v/>
      </c>
      <c r="E165" s="20">
        <f>IF($A165="","",COUNTIFS(Remessas!$B$6:$B$1505,$A165,Remessas!$R$6:$R$1505,"ACERTO VENCIDO"))</f>
        <v/>
      </c>
    </row>
    <row r="166">
      <c r="A166" s="17" t="n"/>
      <c r="B166" s="18">
        <f>IF($A166="","",SUMIFS(Remessas!$N$6:$N$1505,Remessas!$B$6:$B$1505,$A166))</f>
        <v/>
      </c>
      <c r="C166" s="19">
        <f>IF($A166="","",SUMIFS(Remessas!$O$6:$O$1505,Remessas!$B$6:$B$1505,$A166))</f>
        <v/>
      </c>
      <c r="D166" s="19">
        <f>IF($A166="","",SUMIFS(Remessas!$P$6:$P$1505,Remessas!$B$6:$B$1505,$A166))</f>
        <v/>
      </c>
      <c r="E166" s="20">
        <f>IF($A166="","",COUNTIFS(Remessas!$B$6:$B$1505,$A166,Remessas!$R$6:$R$1505,"ACERTO VENCIDO"))</f>
        <v/>
      </c>
    </row>
    <row r="167">
      <c r="A167" s="17" t="n"/>
      <c r="B167" s="18">
        <f>IF($A167="","",SUMIFS(Remessas!$N$6:$N$1505,Remessas!$B$6:$B$1505,$A167))</f>
        <v/>
      </c>
      <c r="C167" s="19">
        <f>IF($A167="","",SUMIFS(Remessas!$O$6:$O$1505,Remessas!$B$6:$B$1505,$A167))</f>
        <v/>
      </c>
      <c r="D167" s="19">
        <f>IF($A167="","",SUMIFS(Remessas!$P$6:$P$1505,Remessas!$B$6:$B$1505,$A167))</f>
        <v/>
      </c>
      <c r="E167" s="20">
        <f>IF($A167="","",COUNTIFS(Remessas!$B$6:$B$1505,$A167,Remessas!$R$6:$R$1505,"ACERTO VENCIDO"))</f>
        <v/>
      </c>
    </row>
    <row r="168">
      <c r="A168" s="17" t="n"/>
      <c r="B168" s="18">
        <f>IF($A168="","",SUMIFS(Remessas!$N$6:$N$1505,Remessas!$B$6:$B$1505,$A168))</f>
        <v/>
      </c>
      <c r="C168" s="19">
        <f>IF($A168="","",SUMIFS(Remessas!$O$6:$O$1505,Remessas!$B$6:$B$1505,$A168))</f>
        <v/>
      </c>
      <c r="D168" s="19">
        <f>IF($A168="","",SUMIFS(Remessas!$P$6:$P$1505,Remessas!$B$6:$B$1505,$A168))</f>
        <v/>
      </c>
      <c r="E168" s="20">
        <f>IF($A168="","",COUNTIFS(Remessas!$B$6:$B$1505,$A168,Remessas!$R$6:$R$1505,"ACERTO VENCIDO"))</f>
        <v/>
      </c>
    </row>
    <row r="169">
      <c r="A169" s="17" t="n"/>
      <c r="B169" s="18">
        <f>IF($A169="","",SUMIFS(Remessas!$N$6:$N$1505,Remessas!$B$6:$B$1505,$A169))</f>
        <v/>
      </c>
      <c r="C169" s="19">
        <f>IF($A169="","",SUMIFS(Remessas!$O$6:$O$1505,Remessas!$B$6:$B$1505,$A169))</f>
        <v/>
      </c>
      <c r="D169" s="19">
        <f>IF($A169="","",SUMIFS(Remessas!$P$6:$P$1505,Remessas!$B$6:$B$1505,$A169))</f>
        <v/>
      </c>
      <c r="E169" s="20">
        <f>IF($A169="","",COUNTIFS(Remessas!$B$6:$B$1505,$A169,Remessas!$R$6:$R$1505,"ACERTO VENCIDO"))</f>
        <v/>
      </c>
    </row>
    <row r="170">
      <c r="A170" s="17" t="n"/>
      <c r="B170" s="18">
        <f>IF($A170="","",SUMIFS(Remessas!$N$6:$N$1505,Remessas!$B$6:$B$1505,$A170))</f>
        <v/>
      </c>
      <c r="C170" s="19">
        <f>IF($A170="","",SUMIFS(Remessas!$O$6:$O$1505,Remessas!$B$6:$B$1505,$A170))</f>
        <v/>
      </c>
      <c r="D170" s="19">
        <f>IF($A170="","",SUMIFS(Remessas!$P$6:$P$1505,Remessas!$B$6:$B$1505,$A170))</f>
        <v/>
      </c>
      <c r="E170" s="20">
        <f>IF($A170="","",COUNTIFS(Remessas!$B$6:$B$1505,$A170,Remessas!$R$6:$R$1505,"ACERTO VENCIDO"))</f>
        <v/>
      </c>
    </row>
    <row r="171">
      <c r="A171" s="17" t="n"/>
      <c r="B171" s="18">
        <f>IF($A171="","",SUMIFS(Remessas!$N$6:$N$1505,Remessas!$B$6:$B$1505,$A171))</f>
        <v/>
      </c>
      <c r="C171" s="19">
        <f>IF($A171="","",SUMIFS(Remessas!$O$6:$O$1505,Remessas!$B$6:$B$1505,$A171))</f>
        <v/>
      </c>
      <c r="D171" s="19">
        <f>IF($A171="","",SUMIFS(Remessas!$P$6:$P$1505,Remessas!$B$6:$B$1505,$A171))</f>
        <v/>
      </c>
      <c r="E171" s="20">
        <f>IF($A171="","",COUNTIFS(Remessas!$B$6:$B$1505,$A171,Remessas!$R$6:$R$1505,"ACERTO VENCIDO"))</f>
        <v/>
      </c>
    </row>
    <row r="172">
      <c r="A172" s="17" t="n"/>
      <c r="B172" s="18">
        <f>IF($A172="","",SUMIFS(Remessas!$N$6:$N$1505,Remessas!$B$6:$B$1505,$A172))</f>
        <v/>
      </c>
      <c r="C172" s="19">
        <f>IF($A172="","",SUMIFS(Remessas!$O$6:$O$1505,Remessas!$B$6:$B$1505,$A172))</f>
        <v/>
      </c>
      <c r="D172" s="19">
        <f>IF($A172="","",SUMIFS(Remessas!$P$6:$P$1505,Remessas!$B$6:$B$1505,$A172))</f>
        <v/>
      </c>
      <c r="E172" s="20">
        <f>IF($A172="","",COUNTIFS(Remessas!$B$6:$B$1505,$A172,Remessas!$R$6:$R$1505,"ACERTO VENCIDO"))</f>
        <v/>
      </c>
    </row>
    <row r="173">
      <c r="A173" s="17" t="n"/>
      <c r="B173" s="18">
        <f>IF($A173="","",SUMIFS(Remessas!$N$6:$N$1505,Remessas!$B$6:$B$1505,$A173))</f>
        <v/>
      </c>
      <c r="C173" s="19">
        <f>IF($A173="","",SUMIFS(Remessas!$O$6:$O$1505,Remessas!$B$6:$B$1505,$A173))</f>
        <v/>
      </c>
      <c r="D173" s="19">
        <f>IF($A173="","",SUMIFS(Remessas!$P$6:$P$1505,Remessas!$B$6:$B$1505,$A173))</f>
        <v/>
      </c>
      <c r="E173" s="20">
        <f>IF($A173="","",COUNTIFS(Remessas!$B$6:$B$1505,$A173,Remessas!$R$6:$R$1505,"ACERTO VENCIDO"))</f>
        <v/>
      </c>
    </row>
    <row r="174">
      <c r="A174" s="17" t="n"/>
      <c r="B174" s="18">
        <f>IF($A174="","",SUMIFS(Remessas!$N$6:$N$1505,Remessas!$B$6:$B$1505,$A174))</f>
        <v/>
      </c>
      <c r="C174" s="19">
        <f>IF($A174="","",SUMIFS(Remessas!$O$6:$O$1505,Remessas!$B$6:$B$1505,$A174))</f>
        <v/>
      </c>
      <c r="D174" s="19">
        <f>IF($A174="","",SUMIFS(Remessas!$P$6:$P$1505,Remessas!$B$6:$B$1505,$A174))</f>
        <v/>
      </c>
      <c r="E174" s="20">
        <f>IF($A174="","",COUNTIFS(Remessas!$B$6:$B$1505,$A174,Remessas!$R$6:$R$1505,"ACERTO VENCIDO"))</f>
        <v/>
      </c>
    </row>
    <row r="175">
      <c r="A175" s="17" t="n"/>
      <c r="B175" s="18">
        <f>IF($A175="","",SUMIFS(Remessas!$N$6:$N$1505,Remessas!$B$6:$B$1505,$A175))</f>
        <v/>
      </c>
      <c r="C175" s="19">
        <f>IF($A175="","",SUMIFS(Remessas!$O$6:$O$1505,Remessas!$B$6:$B$1505,$A175))</f>
        <v/>
      </c>
      <c r="D175" s="19">
        <f>IF($A175="","",SUMIFS(Remessas!$P$6:$P$1505,Remessas!$B$6:$B$1505,$A175))</f>
        <v/>
      </c>
      <c r="E175" s="20">
        <f>IF($A175="","",COUNTIFS(Remessas!$B$6:$B$1505,$A175,Remessas!$R$6:$R$1505,"ACERTO VENCIDO"))</f>
        <v/>
      </c>
    </row>
    <row r="176">
      <c r="A176" s="17" t="n"/>
      <c r="B176" s="18">
        <f>IF($A176="","",SUMIFS(Remessas!$N$6:$N$1505,Remessas!$B$6:$B$1505,$A176))</f>
        <v/>
      </c>
      <c r="C176" s="19">
        <f>IF($A176="","",SUMIFS(Remessas!$O$6:$O$1505,Remessas!$B$6:$B$1505,$A176))</f>
        <v/>
      </c>
      <c r="D176" s="19">
        <f>IF($A176="","",SUMIFS(Remessas!$P$6:$P$1505,Remessas!$B$6:$B$1505,$A176))</f>
        <v/>
      </c>
      <c r="E176" s="20">
        <f>IF($A176="","",COUNTIFS(Remessas!$B$6:$B$1505,$A176,Remessas!$R$6:$R$1505,"ACERTO VENCIDO"))</f>
        <v/>
      </c>
    </row>
    <row r="177">
      <c r="A177" s="17" t="n"/>
      <c r="B177" s="18">
        <f>IF($A177="","",SUMIFS(Remessas!$N$6:$N$1505,Remessas!$B$6:$B$1505,$A177))</f>
        <v/>
      </c>
      <c r="C177" s="19">
        <f>IF($A177="","",SUMIFS(Remessas!$O$6:$O$1505,Remessas!$B$6:$B$1505,$A177))</f>
        <v/>
      </c>
      <c r="D177" s="19">
        <f>IF($A177="","",SUMIFS(Remessas!$P$6:$P$1505,Remessas!$B$6:$B$1505,$A177))</f>
        <v/>
      </c>
      <c r="E177" s="20">
        <f>IF($A177="","",COUNTIFS(Remessas!$B$6:$B$1505,$A177,Remessas!$R$6:$R$1505,"ACERTO VENCIDO"))</f>
        <v/>
      </c>
    </row>
    <row r="178">
      <c r="A178" s="17" t="n"/>
      <c r="B178" s="18">
        <f>IF($A178="","",SUMIFS(Remessas!$N$6:$N$1505,Remessas!$B$6:$B$1505,$A178))</f>
        <v/>
      </c>
      <c r="C178" s="19">
        <f>IF($A178="","",SUMIFS(Remessas!$O$6:$O$1505,Remessas!$B$6:$B$1505,$A178))</f>
        <v/>
      </c>
      <c r="D178" s="19">
        <f>IF($A178="","",SUMIFS(Remessas!$P$6:$P$1505,Remessas!$B$6:$B$1505,$A178))</f>
        <v/>
      </c>
      <c r="E178" s="20">
        <f>IF($A178="","",COUNTIFS(Remessas!$B$6:$B$1505,$A178,Remessas!$R$6:$R$1505,"ACERTO VENCIDO"))</f>
        <v/>
      </c>
    </row>
    <row r="179">
      <c r="A179" s="17" t="n"/>
      <c r="B179" s="18">
        <f>IF($A179="","",SUMIFS(Remessas!$N$6:$N$1505,Remessas!$B$6:$B$1505,$A179))</f>
        <v/>
      </c>
      <c r="C179" s="19">
        <f>IF($A179="","",SUMIFS(Remessas!$O$6:$O$1505,Remessas!$B$6:$B$1505,$A179))</f>
        <v/>
      </c>
      <c r="D179" s="19">
        <f>IF($A179="","",SUMIFS(Remessas!$P$6:$P$1505,Remessas!$B$6:$B$1505,$A179))</f>
        <v/>
      </c>
      <c r="E179" s="20">
        <f>IF($A179="","",COUNTIFS(Remessas!$B$6:$B$1505,$A179,Remessas!$R$6:$R$1505,"ACERTO VENCIDO"))</f>
        <v/>
      </c>
    </row>
    <row r="180">
      <c r="A180" s="17" t="n"/>
      <c r="B180" s="18">
        <f>IF($A180="","",SUMIFS(Remessas!$N$6:$N$1505,Remessas!$B$6:$B$1505,$A180))</f>
        <v/>
      </c>
      <c r="C180" s="19">
        <f>IF($A180="","",SUMIFS(Remessas!$O$6:$O$1505,Remessas!$B$6:$B$1505,$A180))</f>
        <v/>
      </c>
      <c r="D180" s="19">
        <f>IF($A180="","",SUMIFS(Remessas!$P$6:$P$1505,Remessas!$B$6:$B$1505,$A180))</f>
        <v/>
      </c>
      <c r="E180" s="20">
        <f>IF($A180="","",COUNTIFS(Remessas!$B$6:$B$1505,$A180,Remessas!$R$6:$R$1505,"ACERTO VENCIDO"))</f>
        <v/>
      </c>
    </row>
    <row r="181">
      <c r="A181" s="17" t="n"/>
      <c r="B181" s="18">
        <f>IF($A181="","",SUMIFS(Remessas!$N$6:$N$1505,Remessas!$B$6:$B$1505,$A181))</f>
        <v/>
      </c>
      <c r="C181" s="19">
        <f>IF($A181="","",SUMIFS(Remessas!$O$6:$O$1505,Remessas!$B$6:$B$1505,$A181))</f>
        <v/>
      </c>
      <c r="D181" s="19">
        <f>IF($A181="","",SUMIFS(Remessas!$P$6:$P$1505,Remessas!$B$6:$B$1505,$A181))</f>
        <v/>
      </c>
      <c r="E181" s="20">
        <f>IF($A181="","",COUNTIFS(Remessas!$B$6:$B$1505,$A181,Remessas!$R$6:$R$1505,"ACERTO VENCIDO"))</f>
        <v/>
      </c>
    </row>
    <row r="182">
      <c r="A182" s="17" t="n"/>
      <c r="B182" s="18">
        <f>IF($A182="","",SUMIFS(Remessas!$N$6:$N$1505,Remessas!$B$6:$B$1505,$A182))</f>
        <v/>
      </c>
      <c r="C182" s="19">
        <f>IF($A182="","",SUMIFS(Remessas!$O$6:$O$1505,Remessas!$B$6:$B$1505,$A182))</f>
        <v/>
      </c>
      <c r="D182" s="19">
        <f>IF($A182="","",SUMIFS(Remessas!$P$6:$P$1505,Remessas!$B$6:$B$1505,$A182))</f>
        <v/>
      </c>
      <c r="E182" s="20">
        <f>IF($A182="","",COUNTIFS(Remessas!$B$6:$B$1505,$A182,Remessas!$R$6:$R$1505,"ACERTO VENCIDO"))</f>
        <v/>
      </c>
    </row>
    <row r="183">
      <c r="A183" s="17" t="n"/>
      <c r="B183" s="18">
        <f>IF($A183="","",SUMIFS(Remessas!$N$6:$N$1505,Remessas!$B$6:$B$1505,$A183))</f>
        <v/>
      </c>
      <c r="C183" s="19">
        <f>IF($A183="","",SUMIFS(Remessas!$O$6:$O$1505,Remessas!$B$6:$B$1505,$A183))</f>
        <v/>
      </c>
      <c r="D183" s="19">
        <f>IF($A183="","",SUMIFS(Remessas!$P$6:$P$1505,Remessas!$B$6:$B$1505,$A183))</f>
        <v/>
      </c>
      <c r="E183" s="20">
        <f>IF($A183="","",COUNTIFS(Remessas!$B$6:$B$1505,$A183,Remessas!$R$6:$R$1505,"ACERTO VENCIDO"))</f>
        <v/>
      </c>
    </row>
    <row r="184">
      <c r="A184" s="17" t="n"/>
      <c r="B184" s="18">
        <f>IF($A184="","",SUMIFS(Remessas!$N$6:$N$1505,Remessas!$B$6:$B$1505,$A184))</f>
        <v/>
      </c>
      <c r="C184" s="19">
        <f>IF($A184="","",SUMIFS(Remessas!$O$6:$O$1505,Remessas!$B$6:$B$1505,$A184))</f>
        <v/>
      </c>
      <c r="D184" s="19">
        <f>IF($A184="","",SUMIFS(Remessas!$P$6:$P$1505,Remessas!$B$6:$B$1505,$A184))</f>
        <v/>
      </c>
      <c r="E184" s="20">
        <f>IF($A184="","",COUNTIFS(Remessas!$B$6:$B$1505,$A184,Remessas!$R$6:$R$1505,"ACERTO VENCIDO"))</f>
        <v/>
      </c>
    </row>
    <row r="185">
      <c r="A185" s="17" t="n"/>
      <c r="B185" s="18">
        <f>IF($A185="","",SUMIFS(Remessas!$N$6:$N$1505,Remessas!$B$6:$B$1505,$A185))</f>
        <v/>
      </c>
      <c r="C185" s="19">
        <f>IF($A185="","",SUMIFS(Remessas!$O$6:$O$1505,Remessas!$B$6:$B$1505,$A185))</f>
        <v/>
      </c>
      <c r="D185" s="19">
        <f>IF($A185="","",SUMIFS(Remessas!$P$6:$P$1505,Remessas!$B$6:$B$1505,$A185))</f>
        <v/>
      </c>
      <c r="E185" s="20">
        <f>IF($A185="","",COUNTIFS(Remessas!$B$6:$B$1505,$A185,Remessas!$R$6:$R$1505,"ACERTO VENCIDO"))</f>
        <v/>
      </c>
    </row>
    <row r="186">
      <c r="A186" s="17" t="n"/>
      <c r="B186" s="18">
        <f>IF($A186="","",SUMIFS(Remessas!$N$6:$N$1505,Remessas!$B$6:$B$1505,$A186))</f>
        <v/>
      </c>
      <c r="C186" s="19">
        <f>IF($A186="","",SUMIFS(Remessas!$O$6:$O$1505,Remessas!$B$6:$B$1505,$A186))</f>
        <v/>
      </c>
      <c r="D186" s="19">
        <f>IF($A186="","",SUMIFS(Remessas!$P$6:$P$1505,Remessas!$B$6:$B$1505,$A186))</f>
        <v/>
      </c>
      <c r="E186" s="20">
        <f>IF($A186="","",COUNTIFS(Remessas!$B$6:$B$1505,$A186,Remessas!$R$6:$R$1505,"ACERTO VENCIDO"))</f>
        <v/>
      </c>
    </row>
    <row r="187">
      <c r="A187" s="17" t="n"/>
      <c r="B187" s="18">
        <f>IF($A187="","",SUMIFS(Remessas!$N$6:$N$1505,Remessas!$B$6:$B$1505,$A187))</f>
        <v/>
      </c>
      <c r="C187" s="19">
        <f>IF($A187="","",SUMIFS(Remessas!$O$6:$O$1505,Remessas!$B$6:$B$1505,$A187))</f>
        <v/>
      </c>
      <c r="D187" s="19">
        <f>IF($A187="","",SUMIFS(Remessas!$P$6:$P$1505,Remessas!$B$6:$B$1505,$A187))</f>
        <v/>
      </c>
      <c r="E187" s="20">
        <f>IF($A187="","",COUNTIFS(Remessas!$B$6:$B$1505,$A187,Remessas!$R$6:$R$1505,"ACERTO VENCIDO"))</f>
        <v/>
      </c>
    </row>
    <row r="188">
      <c r="A188" s="17" t="n"/>
      <c r="B188" s="18">
        <f>IF($A188="","",SUMIFS(Remessas!$N$6:$N$1505,Remessas!$B$6:$B$1505,$A188))</f>
        <v/>
      </c>
      <c r="C188" s="19">
        <f>IF($A188="","",SUMIFS(Remessas!$O$6:$O$1505,Remessas!$B$6:$B$1505,$A188))</f>
        <v/>
      </c>
      <c r="D188" s="19">
        <f>IF($A188="","",SUMIFS(Remessas!$P$6:$P$1505,Remessas!$B$6:$B$1505,$A188))</f>
        <v/>
      </c>
      <c r="E188" s="20">
        <f>IF($A188="","",COUNTIFS(Remessas!$B$6:$B$1505,$A188,Remessas!$R$6:$R$1505,"ACERTO VENCIDO"))</f>
        <v/>
      </c>
    </row>
    <row r="189">
      <c r="A189" s="17" t="n"/>
      <c r="B189" s="18">
        <f>IF($A189="","",SUMIFS(Remessas!$N$6:$N$1505,Remessas!$B$6:$B$1505,$A189))</f>
        <v/>
      </c>
      <c r="C189" s="19">
        <f>IF($A189="","",SUMIFS(Remessas!$O$6:$O$1505,Remessas!$B$6:$B$1505,$A189))</f>
        <v/>
      </c>
      <c r="D189" s="19">
        <f>IF($A189="","",SUMIFS(Remessas!$P$6:$P$1505,Remessas!$B$6:$B$1505,$A189))</f>
        <v/>
      </c>
      <c r="E189" s="20">
        <f>IF($A189="","",COUNTIFS(Remessas!$B$6:$B$1505,$A189,Remessas!$R$6:$R$1505,"ACERTO VENCIDO"))</f>
        <v/>
      </c>
    </row>
    <row r="190">
      <c r="A190" s="17" t="n"/>
      <c r="B190" s="18">
        <f>IF($A190="","",SUMIFS(Remessas!$N$6:$N$1505,Remessas!$B$6:$B$1505,$A190))</f>
        <v/>
      </c>
      <c r="C190" s="19">
        <f>IF($A190="","",SUMIFS(Remessas!$O$6:$O$1505,Remessas!$B$6:$B$1505,$A190))</f>
        <v/>
      </c>
      <c r="D190" s="19">
        <f>IF($A190="","",SUMIFS(Remessas!$P$6:$P$1505,Remessas!$B$6:$B$1505,$A190))</f>
        <v/>
      </c>
      <c r="E190" s="20">
        <f>IF($A190="","",COUNTIFS(Remessas!$B$6:$B$1505,$A190,Remessas!$R$6:$R$1505,"ACERTO VENCIDO"))</f>
        <v/>
      </c>
    </row>
    <row r="191">
      <c r="A191" s="17" t="n"/>
      <c r="B191" s="18">
        <f>IF($A191="","",SUMIFS(Remessas!$N$6:$N$1505,Remessas!$B$6:$B$1505,$A191))</f>
        <v/>
      </c>
      <c r="C191" s="19">
        <f>IF($A191="","",SUMIFS(Remessas!$O$6:$O$1505,Remessas!$B$6:$B$1505,$A191))</f>
        <v/>
      </c>
      <c r="D191" s="19">
        <f>IF($A191="","",SUMIFS(Remessas!$P$6:$P$1505,Remessas!$B$6:$B$1505,$A191))</f>
        <v/>
      </c>
      <c r="E191" s="20">
        <f>IF($A191="","",COUNTIFS(Remessas!$B$6:$B$1505,$A191,Remessas!$R$6:$R$1505,"ACERTO VENCIDO"))</f>
        <v/>
      </c>
    </row>
    <row r="192">
      <c r="A192" s="17" t="n"/>
      <c r="B192" s="18">
        <f>IF($A192="","",SUMIFS(Remessas!$N$6:$N$1505,Remessas!$B$6:$B$1505,$A192))</f>
        <v/>
      </c>
      <c r="C192" s="19">
        <f>IF($A192="","",SUMIFS(Remessas!$O$6:$O$1505,Remessas!$B$6:$B$1505,$A192))</f>
        <v/>
      </c>
      <c r="D192" s="19">
        <f>IF($A192="","",SUMIFS(Remessas!$P$6:$P$1505,Remessas!$B$6:$B$1505,$A192))</f>
        <v/>
      </c>
      <c r="E192" s="20">
        <f>IF($A192="","",COUNTIFS(Remessas!$B$6:$B$1505,$A192,Remessas!$R$6:$R$1505,"ACERTO VENCIDO"))</f>
        <v/>
      </c>
    </row>
    <row r="193">
      <c r="A193" s="17" t="n"/>
      <c r="B193" s="18">
        <f>IF($A193="","",SUMIFS(Remessas!$N$6:$N$1505,Remessas!$B$6:$B$1505,$A193))</f>
        <v/>
      </c>
      <c r="C193" s="19">
        <f>IF($A193="","",SUMIFS(Remessas!$O$6:$O$1505,Remessas!$B$6:$B$1505,$A193))</f>
        <v/>
      </c>
      <c r="D193" s="19">
        <f>IF($A193="","",SUMIFS(Remessas!$P$6:$P$1505,Remessas!$B$6:$B$1505,$A193))</f>
        <v/>
      </c>
      <c r="E193" s="20">
        <f>IF($A193="","",COUNTIFS(Remessas!$B$6:$B$1505,$A193,Remessas!$R$6:$R$1505,"ACERTO VENCIDO"))</f>
        <v/>
      </c>
    </row>
    <row r="194">
      <c r="A194" s="17" t="n"/>
      <c r="B194" s="18">
        <f>IF($A194="","",SUMIFS(Remessas!$N$6:$N$1505,Remessas!$B$6:$B$1505,$A194))</f>
        <v/>
      </c>
      <c r="C194" s="19">
        <f>IF($A194="","",SUMIFS(Remessas!$O$6:$O$1505,Remessas!$B$6:$B$1505,$A194))</f>
        <v/>
      </c>
      <c r="D194" s="19">
        <f>IF($A194="","",SUMIFS(Remessas!$P$6:$P$1505,Remessas!$B$6:$B$1505,$A194))</f>
        <v/>
      </c>
      <c r="E194" s="20">
        <f>IF($A194="","",COUNTIFS(Remessas!$B$6:$B$1505,$A194,Remessas!$R$6:$R$1505,"ACERTO VENCIDO"))</f>
        <v/>
      </c>
    </row>
    <row r="195">
      <c r="A195" s="17" t="n"/>
      <c r="B195" s="18">
        <f>IF($A195="","",SUMIFS(Remessas!$N$6:$N$1505,Remessas!$B$6:$B$1505,$A195))</f>
        <v/>
      </c>
      <c r="C195" s="19">
        <f>IF($A195="","",SUMIFS(Remessas!$O$6:$O$1505,Remessas!$B$6:$B$1505,$A195))</f>
        <v/>
      </c>
      <c r="D195" s="19">
        <f>IF($A195="","",SUMIFS(Remessas!$P$6:$P$1505,Remessas!$B$6:$B$1505,$A195))</f>
        <v/>
      </c>
      <c r="E195" s="20">
        <f>IF($A195="","",COUNTIFS(Remessas!$B$6:$B$1505,$A195,Remessas!$R$6:$R$1505,"ACERTO VENCIDO"))</f>
        <v/>
      </c>
    </row>
    <row r="196">
      <c r="A196" s="17" t="n"/>
      <c r="B196" s="18">
        <f>IF($A196="","",SUMIFS(Remessas!$N$6:$N$1505,Remessas!$B$6:$B$1505,$A196))</f>
        <v/>
      </c>
      <c r="C196" s="19">
        <f>IF($A196="","",SUMIFS(Remessas!$O$6:$O$1505,Remessas!$B$6:$B$1505,$A196))</f>
        <v/>
      </c>
      <c r="D196" s="19">
        <f>IF($A196="","",SUMIFS(Remessas!$P$6:$P$1505,Remessas!$B$6:$B$1505,$A196))</f>
        <v/>
      </c>
      <c r="E196" s="20">
        <f>IF($A196="","",COUNTIFS(Remessas!$B$6:$B$1505,$A196,Remessas!$R$6:$R$1505,"ACERTO VENCIDO"))</f>
        <v/>
      </c>
    </row>
    <row r="197">
      <c r="A197" s="17" t="n"/>
      <c r="B197" s="18">
        <f>IF($A197="","",SUMIFS(Remessas!$N$6:$N$1505,Remessas!$B$6:$B$1505,$A197))</f>
        <v/>
      </c>
      <c r="C197" s="19">
        <f>IF($A197="","",SUMIFS(Remessas!$O$6:$O$1505,Remessas!$B$6:$B$1505,$A197))</f>
        <v/>
      </c>
      <c r="D197" s="19">
        <f>IF($A197="","",SUMIFS(Remessas!$P$6:$P$1505,Remessas!$B$6:$B$1505,$A197))</f>
        <v/>
      </c>
      <c r="E197" s="20">
        <f>IF($A197="","",COUNTIFS(Remessas!$B$6:$B$1505,$A197,Remessas!$R$6:$R$1505,"ACERTO VENCIDO"))</f>
        <v/>
      </c>
    </row>
    <row r="198">
      <c r="A198" s="17" t="n"/>
      <c r="B198" s="18">
        <f>IF($A198="","",SUMIFS(Remessas!$N$6:$N$1505,Remessas!$B$6:$B$1505,$A198))</f>
        <v/>
      </c>
      <c r="C198" s="19">
        <f>IF($A198="","",SUMIFS(Remessas!$O$6:$O$1505,Remessas!$B$6:$B$1505,$A198))</f>
        <v/>
      </c>
      <c r="D198" s="19">
        <f>IF($A198="","",SUMIFS(Remessas!$P$6:$P$1505,Remessas!$B$6:$B$1505,$A198))</f>
        <v/>
      </c>
      <c r="E198" s="20">
        <f>IF($A198="","",COUNTIFS(Remessas!$B$6:$B$1505,$A198,Remessas!$R$6:$R$1505,"ACERTO VENCIDO"))</f>
        <v/>
      </c>
    </row>
    <row r="199">
      <c r="A199" s="17" t="n"/>
      <c r="B199" s="18">
        <f>IF($A199="","",SUMIFS(Remessas!$N$6:$N$1505,Remessas!$B$6:$B$1505,$A199))</f>
        <v/>
      </c>
      <c r="C199" s="19">
        <f>IF($A199="","",SUMIFS(Remessas!$O$6:$O$1505,Remessas!$B$6:$B$1505,$A199))</f>
        <v/>
      </c>
      <c r="D199" s="19">
        <f>IF($A199="","",SUMIFS(Remessas!$P$6:$P$1505,Remessas!$B$6:$B$1505,$A199))</f>
        <v/>
      </c>
      <c r="E199" s="20">
        <f>IF($A199="","",COUNTIFS(Remessas!$B$6:$B$1505,$A199,Remessas!$R$6:$R$1505,"ACERTO VENCIDO"))</f>
        <v/>
      </c>
    </row>
    <row r="200">
      <c r="A200" s="17" t="n"/>
      <c r="B200" s="18">
        <f>IF($A200="","",SUMIFS(Remessas!$N$6:$N$1505,Remessas!$B$6:$B$1505,$A200))</f>
        <v/>
      </c>
      <c r="C200" s="19">
        <f>IF($A200="","",SUMIFS(Remessas!$O$6:$O$1505,Remessas!$B$6:$B$1505,$A200))</f>
        <v/>
      </c>
      <c r="D200" s="19">
        <f>IF($A200="","",SUMIFS(Remessas!$P$6:$P$1505,Remessas!$B$6:$B$1505,$A200))</f>
        <v/>
      </c>
      <c r="E200" s="20">
        <f>IF($A200="","",COUNTIFS(Remessas!$B$6:$B$1505,$A200,Remessas!$R$6:$R$1505,"ACERTO VENCIDO"))</f>
        <v/>
      </c>
    </row>
    <row r="201">
      <c r="A201" s="17" t="n"/>
      <c r="B201" s="18">
        <f>IF($A201="","",SUMIFS(Remessas!$N$6:$N$1505,Remessas!$B$6:$B$1505,$A201))</f>
        <v/>
      </c>
      <c r="C201" s="19">
        <f>IF($A201="","",SUMIFS(Remessas!$O$6:$O$1505,Remessas!$B$6:$B$1505,$A201))</f>
        <v/>
      </c>
      <c r="D201" s="19">
        <f>IF($A201="","",SUMIFS(Remessas!$P$6:$P$1505,Remessas!$B$6:$B$1505,$A201))</f>
        <v/>
      </c>
      <c r="E201" s="20">
        <f>IF($A201="","",COUNTIFS(Remessas!$B$6:$B$1505,$A201,Remessas!$R$6:$R$1505,"ACERTO VENCIDO"))</f>
        <v/>
      </c>
    </row>
    <row r="202">
      <c r="A202" s="17" t="n"/>
      <c r="B202" s="18">
        <f>IF($A202="","",SUMIFS(Remessas!$N$6:$N$1505,Remessas!$B$6:$B$1505,$A202))</f>
        <v/>
      </c>
      <c r="C202" s="19">
        <f>IF($A202="","",SUMIFS(Remessas!$O$6:$O$1505,Remessas!$B$6:$B$1505,$A202))</f>
        <v/>
      </c>
      <c r="D202" s="19">
        <f>IF($A202="","",SUMIFS(Remessas!$P$6:$P$1505,Remessas!$B$6:$B$1505,$A202))</f>
        <v/>
      </c>
      <c r="E202" s="20">
        <f>IF($A202="","",COUNTIFS(Remessas!$B$6:$B$1505,$A202,Remessas!$R$6:$R$1505,"ACERTO VENCIDO"))</f>
        <v/>
      </c>
    </row>
    <row r="203">
      <c r="A203" s="17" t="n"/>
      <c r="B203" s="18">
        <f>IF($A203="","",SUMIFS(Remessas!$N$6:$N$1505,Remessas!$B$6:$B$1505,$A203))</f>
        <v/>
      </c>
      <c r="C203" s="19">
        <f>IF($A203="","",SUMIFS(Remessas!$O$6:$O$1505,Remessas!$B$6:$B$1505,$A203))</f>
        <v/>
      </c>
      <c r="D203" s="19">
        <f>IF($A203="","",SUMIFS(Remessas!$P$6:$P$1505,Remessas!$B$6:$B$1505,$A203))</f>
        <v/>
      </c>
      <c r="E203" s="20">
        <f>IF($A203="","",COUNTIFS(Remessas!$B$6:$B$1505,$A203,Remessas!$R$6:$R$1505,"ACERTO VENCIDO"))</f>
        <v/>
      </c>
    </row>
    <row r="204">
      <c r="A204" s="17" t="n"/>
      <c r="B204" s="18">
        <f>IF($A204="","",SUMIFS(Remessas!$N$6:$N$1505,Remessas!$B$6:$B$1505,$A204))</f>
        <v/>
      </c>
      <c r="C204" s="19">
        <f>IF($A204="","",SUMIFS(Remessas!$O$6:$O$1505,Remessas!$B$6:$B$1505,$A204))</f>
        <v/>
      </c>
      <c r="D204" s="19">
        <f>IF($A204="","",SUMIFS(Remessas!$P$6:$P$1505,Remessas!$B$6:$B$1505,$A204))</f>
        <v/>
      </c>
      <c r="E204" s="20">
        <f>IF($A204="","",COUNTIFS(Remessas!$B$6:$B$1505,$A204,Remessas!$R$6:$R$1505,"ACERTO VENCIDO"))</f>
        <v/>
      </c>
    </row>
    <row r="205">
      <c r="A205" s="17" t="n"/>
      <c r="B205" s="18">
        <f>IF($A205="","",SUMIFS(Remessas!$N$6:$N$1505,Remessas!$B$6:$B$1505,$A205))</f>
        <v/>
      </c>
      <c r="C205" s="19">
        <f>IF($A205="","",SUMIFS(Remessas!$O$6:$O$1505,Remessas!$B$6:$B$1505,$A205))</f>
        <v/>
      </c>
      <c r="D205" s="19">
        <f>IF($A205="","",SUMIFS(Remessas!$P$6:$P$1505,Remessas!$B$6:$B$1505,$A205))</f>
        <v/>
      </c>
      <c r="E205" s="20">
        <f>IF($A205="","",COUNTIFS(Remessas!$B$6:$B$1505,$A205,Remessas!$R$6:$R$1505,"ACERTO VENCIDO"))</f>
        <v/>
      </c>
    </row>
    <row r="206">
      <c r="A206" s="17" t="n"/>
      <c r="B206" s="18">
        <f>IF($A206="","",SUMIFS(Remessas!$N$6:$N$1505,Remessas!$B$6:$B$1505,$A206))</f>
        <v/>
      </c>
      <c r="C206" s="19">
        <f>IF($A206="","",SUMIFS(Remessas!$O$6:$O$1505,Remessas!$B$6:$B$1505,$A206))</f>
        <v/>
      </c>
      <c r="D206" s="19">
        <f>IF($A206="","",SUMIFS(Remessas!$P$6:$P$1505,Remessas!$B$6:$B$1505,$A206))</f>
        <v/>
      </c>
      <c r="E206" s="20">
        <f>IF($A206="","",COUNTIFS(Remessas!$B$6:$B$1505,$A206,Remessas!$R$6:$R$1505,"ACERTO VENCIDO"))</f>
        <v/>
      </c>
    </row>
    <row r="207">
      <c r="A207" s="17" t="n"/>
      <c r="B207" s="18">
        <f>IF($A207="","",SUMIFS(Remessas!$N$6:$N$1505,Remessas!$B$6:$B$1505,$A207))</f>
        <v/>
      </c>
      <c r="C207" s="19">
        <f>IF($A207="","",SUMIFS(Remessas!$O$6:$O$1505,Remessas!$B$6:$B$1505,$A207))</f>
        <v/>
      </c>
      <c r="D207" s="19">
        <f>IF($A207="","",SUMIFS(Remessas!$P$6:$P$1505,Remessas!$B$6:$B$1505,$A207))</f>
        <v/>
      </c>
      <c r="E207" s="20">
        <f>IF($A207="","",COUNTIFS(Remessas!$B$6:$B$1505,$A207,Remessas!$R$6:$R$1505,"ACERTO VENCIDO"))</f>
        <v/>
      </c>
    </row>
    <row r="208">
      <c r="A208" s="17" t="n"/>
      <c r="B208" s="18">
        <f>IF($A208="","",SUMIFS(Remessas!$N$6:$N$1505,Remessas!$B$6:$B$1505,$A208))</f>
        <v/>
      </c>
      <c r="C208" s="19">
        <f>IF($A208="","",SUMIFS(Remessas!$O$6:$O$1505,Remessas!$B$6:$B$1505,$A208))</f>
        <v/>
      </c>
      <c r="D208" s="19">
        <f>IF($A208="","",SUMIFS(Remessas!$P$6:$P$1505,Remessas!$B$6:$B$1505,$A208))</f>
        <v/>
      </c>
      <c r="E208" s="20">
        <f>IF($A208="","",COUNTIFS(Remessas!$B$6:$B$1505,$A208,Remessas!$R$6:$R$1505,"ACERTO VENCIDO"))</f>
        <v/>
      </c>
    </row>
    <row r="209">
      <c r="A209" s="17" t="n"/>
      <c r="B209" s="18">
        <f>IF($A209="","",SUMIFS(Remessas!$N$6:$N$1505,Remessas!$B$6:$B$1505,$A209))</f>
        <v/>
      </c>
      <c r="C209" s="19">
        <f>IF($A209="","",SUMIFS(Remessas!$O$6:$O$1505,Remessas!$B$6:$B$1505,$A209))</f>
        <v/>
      </c>
      <c r="D209" s="19">
        <f>IF($A209="","",SUMIFS(Remessas!$P$6:$P$1505,Remessas!$B$6:$B$1505,$A209))</f>
        <v/>
      </c>
      <c r="E209" s="20">
        <f>IF($A209="","",COUNTIFS(Remessas!$B$6:$B$1505,$A209,Remessas!$R$6:$R$1505,"ACERTO VENCIDO"))</f>
        <v/>
      </c>
    </row>
    <row r="210">
      <c r="A210" s="17" t="n"/>
      <c r="B210" s="18">
        <f>IF($A210="","",SUMIFS(Remessas!$N$6:$N$1505,Remessas!$B$6:$B$1505,$A210))</f>
        <v/>
      </c>
      <c r="C210" s="19">
        <f>IF($A210="","",SUMIFS(Remessas!$O$6:$O$1505,Remessas!$B$6:$B$1505,$A210))</f>
        <v/>
      </c>
      <c r="D210" s="19">
        <f>IF($A210="","",SUMIFS(Remessas!$P$6:$P$1505,Remessas!$B$6:$B$1505,$A210))</f>
        <v/>
      </c>
      <c r="E210" s="20">
        <f>IF($A210="","",COUNTIFS(Remessas!$B$6:$B$1505,$A210,Remessas!$R$6:$R$1505,"ACERTO VENCIDO"))</f>
        <v/>
      </c>
    </row>
    <row r="211">
      <c r="A211" s="17" t="n"/>
      <c r="B211" s="18">
        <f>IF($A211="","",SUMIFS(Remessas!$N$6:$N$1505,Remessas!$B$6:$B$1505,$A211))</f>
        <v/>
      </c>
      <c r="C211" s="19">
        <f>IF($A211="","",SUMIFS(Remessas!$O$6:$O$1505,Remessas!$B$6:$B$1505,$A211))</f>
        <v/>
      </c>
      <c r="D211" s="19">
        <f>IF($A211="","",SUMIFS(Remessas!$P$6:$P$1505,Remessas!$B$6:$B$1505,$A211))</f>
        <v/>
      </c>
      <c r="E211" s="20">
        <f>IF($A211="","",COUNTIFS(Remessas!$B$6:$B$1505,$A211,Remessas!$R$6:$R$1505,"ACERTO VENCIDO"))</f>
        <v/>
      </c>
    </row>
    <row r="212">
      <c r="A212" s="17" t="n"/>
      <c r="B212" s="18">
        <f>IF($A212="","",SUMIFS(Remessas!$N$6:$N$1505,Remessas!$B$6:$B$1505,$A212))</f>
        <v/>
      </c>
      <c r="C212" s="19">
        <f>IF($A212="","",SUMIFS(Remessas!$O$6:$O$1505,Remessas!$B$6:$B$1505,$A212))</f>
        <v/>
      </c>
      <c r="D212" s="19">
        <f>IF($A212="","",SUMIFS(Remessas!$P$6:$P$1505,Remessas!$B$6:$B$1505,$A212))</f>
        <v/>
      </c>
      <c r="E212" s="20">
        <f>IF($A212="","",COUNTIFS(Remessas!$B$6:$B$1505,$A212,Remessas!$R$6:$R$1505,"ACERTO VENCIDO"))</f>
        <v/>
      </c>
    </row>
    <row r="213">
      <c r="A213" s="17" t="n"/>
      <c r="B213" s="18">
        <f>IF($A213="","",SUMIFS(Remessas!$N$6:$N$1505,Remessas!$B$6:$B$1505,$A213))</f>
        <v/>
      </c>
      <c r="C213" s="19">
        <f>IF($A213="","",SUMIFS(Remessas!$O$6:$O$1505,Remessas!$B$6:$B$1505,$A213))</f>
        <v/>
      </c>
      <c r="D213" s="19">
        <f>IF($A213="","",SUMIFS(Remessas!$P$6:$P$1505,Remessas!$B$6:$B$1505,$A213))</f>
        <v/>
      </c>
      <c r="E213" s="20">
        <f>IF($A213="","",COUNTIFS(Remessas!$B$6:$B$1505,$A213,Remessas!$R$6:$R$1505,"ACERTO VENCIDO"))</f>
        <v/>
      </c>
    </row>
    <row r="214">
      <c r="A214" s="17" t="n"/>
      <c r="B214" s="18">
        <f>IF($A214="","",SUMIFS(Remessas!$N$6:$N$1505,Remessas!$B$6:$B$1505,$A214))</f>
        <v/>
      </c>
      <c r="C214" s="19">
        <f>IF($A214="","",SUMIFS(Remessas!$O$6:$O$1505,Remessas!$B$6:$B$1505,$A214))</f>
        <v/>
      </c>
      <c r="D214" s="19">
        <f>IF($A214="","",SUMIFS(Remessas!$P$6:$P$1505,Remessas!$B$6:$B$1505,$A214))</f>
        <v/>
      </c>
      <c r="E214" s="20">
        <f>IF($A214="","",COUNTIFS(Remessas!$B$6:$B$1505,$A214,Remessas!$R$6:$R$1505,"ACERTO VENCIDO"))</f>
        <v/>
      </c>
    </row>
    <row r="215">
      <c r="A215" s="17" t="n"/>
      <c r="B215" s="18">
        <f>IF($A215="","",SUMIFS(Remessas!$N$6:$N$1505,Remessas!$B$6:$B$1505,$A215))</f>
        <v/>
      </c>
      <c r="C215" s="19">
        <f>IF($A215="","",SUMIFS(Remessas!$O$6:$O$1505,Remessas!$B$6:$B$1505,$A215))</f>
        <v/>
      </c>
      <c r="D215" s="19">
        <f>IF($A215="","",SUMIFS(Remessas!$P$6:$P$1505,Remessas!$B$6:$B$1505,$A215))</f>
        <v/>
      </c>
      <c r="E215" s="20">
        <f>IF($A215="","",COUNTIFS(Remessas!$B$6:$B$1505,$A215,Remessas!$R$6:$R$1505,"ACERTO VENCIDO"))</f>
        <v/>
      </c>
    </row>
    <row r="216">
      <c r="A216" s="17" t="n"/>
      <c r="B216" s="18">
        <f>IF($A216="","",SUMIFS(Remessas!$N$6:$N$1505,Remessas!$B$6:$B$1505,$A216))</f>
        <v/>
      </c>
      <c r="C216" s="19">
        <f>IF($A216="","",SUMIFS(Remessas!$O$6:$O$1505,Remessas!$B$6:$B$1505,$A216))</f>
        <v/>
      </c>
      <c r="D216" s="19">
        <f>IF($A216="","",SUMIFS(Remessas!$P$6:$P$1505,Remessas!$B$6:$B$1505,$A216))</f>
        <v/>
      </c>
      <c r="E216" s="20">
        <f>IF($A216="","",COUNTIFS(Remessas!$B$6:$B$1505,$A216,Remessas!$R$6:$R$1505,"ACERTO VENCIDO"))</f>
        <v/>
      </c>
    </row>
    <row r="217">
      <c r="A217" s="17" t="n"/>
      <c r="B217" s="18">
        <f>IF($A217="","",SUMIFS(Remessas!$N$6:$N$1505,Remessas!$B$6:$B$1505,$A217))</f>
        <v/>
      </c>
      <c r="C217" s="19">
        <f>IF($A217="","",SUMIFS(Remessas!$O$6:$O$1505,Remessas!$B$6:$B$1505,$A217))</f>
        <v/>
      </c>
      <c r="D217" s="19">
        <f>IF($A217="","",SUMIFS(Remessas!$P$6:$P$1505,Remessas!$B$6:$B$1505,$A217))</f>
        <v/>
      </c>
      <c r="E217" s="20">
        <f>IF($A217="","",COUNTIFS(Remessas!$B$6:$B$1505,$A217,Remessas!$R$6:$R$1505,"ACERTO VENCIDO"))</f>
        <v/>
      </c>
    </row>
    <row r="218">
      <c r="A218" s="17" t="n"/>
      <c r="B218" s="18">
        <f>IF($A218="","",SUMIFS(Remessas!$N$6:$N$1505,Remessas!$B$6:$B$1505,$A218))</f>
        <v/>
      </c>
      <c r="C218" s="19">
        <f>IF($A218="","",SUMIFS(Remessas!$O$6:$O$1505,Remessas!$B$6:$B$1505,$A218))</f>
        <v/>
      </c>
      <c r="D218" s="19">
        <f>IF($A218="","",SUMIFS(Remessas!$P$6:$P$1505,Remessas!$B$6:$B$1505,$A218))</f>
        <v/>
      </c>
      <c r="E218" s="20">
        <f>IF($A218="","",COUNTIFS(Remessas!$B$6:$B$1505,$A218,Remessas!$R$6:$R$1505,"ACERTO VENCIDO"))</f>
        <v/>
      </c>
    </row>
    <row r="219">
      <c r="A219" s="17" t="n"/>
      <c r="B219" s="18">
        <f>IF($A219="","",SUMIFS(Remessas!$N$6:$N$1505,Remessas!$B$6:$B$1505,$A219))</f>
        <v/>
      </c>
      <c r="C219" s="19">
        <f>IF($A219="","",SUMIFS(Remessas!$O$6:$O$1505,Remessas!$B$6:$B$1505,$A219))</f>
        <v/>
      </c>
      <c r="D219" s="19">
        <f>IF($A219="","",SUMIFS(Remessas!$P$6:$P$1505,Remessas!$B$6:$B$1505,$A219))</f>
        <v/>
      </c>
      <c r="E219" s="20">
        <f>IF($A219="","",COUNTIFS(Remessas!$B$6:$B$1505,$A219,Remessas!$R$6:$R$1505,"ACERTO VENCIDO"))</f>
        <v/>
      </c>
    </row>
    <row r="220">
      <c r="A220" s="17" t="n"/>
      <c r="B220" s="18">
        <f>IF($A220="","",SUMIFS(Remessas!$N$6:$N$1505,Remessas!$B$6:$B$1505,$A220))</f>
        <v/>
      </c>
      <c r="C220" s="19">
        <f>IF($A220="","",SUMIFS(Remessas!$O$6:$O$1505,Remessas!$B$6:$B$1505,$A220))</f>
        <v/>
      </c>
      <c r="D220" s="19">
        <f>IF($A220="","",SUMIFS(Remessas!$P$6:$P$1505,Remessas!$B$6:$B$1505,$A220))</f>
        <v/>
      </c>
      <c r="E220" s="20">
        <f>IF($A220="","",COUNTIFS(Remessas!$B$6:$B$1505,$A220,Remessas!$R$6:$R$1505,"ACERTO VENCIDO"))</f>
        <v/>
      </c>
    </row>
    <row r="221">
      <c r="A221" s="17" t="n"/>
      <c r="B221" s="18">
        <f>IF($A221="","",SUMIFS(Remessas!$N$6:$N$1505,Remessas!$B$6:$B$1505,$A221))</f>
        <v/>
      </c>
      <c r="C221" s="19">
        <f>IF($A221="","",SUMIFS(Remessas!$O$6:$O$1505,Remessas!$B$6:$B$1505,$A221))</f>
        <v/>
      </c>
      <c r="D221" s="19">
        <f>IF($A221="","",SUMIFS(Remessas!$P$6:$P$1505,Remessas!$B$6:$B$1505,$A221))</f>
        <v/>
      </c>
      <c r="E221" s="20">
        <f>IF($A221="","",COUNTIFS(Remessas!$B$6:$B$1505,$A221,Remessas!$R$6:$R$1505,"ACERTO VENCIDO"))</f>
        <v/>
      </c>
    </row>
    <row r="222">
      <c r="A222" s="17" t="n"/>
      <c r="B222" s="18">
        <f>IF($A222="","",SUMIFS(Remessas!$N$6:$N$1505,Remessas!$B$6:$B$1505,$A222))</f>
        <v/>
      </c>
      <c r="C222" s="19">
        <f>IF($A222="","",SUMIFS(Remessas!$O$6:$O$1505,Remessas!$B$6:$B$1505,$A222))</f>
        <v/>
      </c>
      <c r="D222" s="19">
        <f>IF($A222="","",SUMIFS(Remessas!$P$6:$P$1505,Remessas!$B$6:$B$1505,$A222))</f>
        <v/>
      </c>
      <c r="E222" s="20">
        <f>IF($A222="","",COUNTIFS(Remessas!$B$6:$B$1505,$A222,Remessas!$R$6:$R$1505,"ACERTO VENCIDO"))</f>
        <v/>
      </c>
    </row>
    <row r="223">
      <c r="A223" s="17" t="n"/>
      <c r="B223" s="18">
        <f>IF($A223="","",SUMIFS(Remessas!$N$6:$N$1505,Remessas!$B$6:$B$1505,$A223))</f>
        <v/>
      </c>
      <c r="C223" s="19">
        <f>IF($A223="","",SUMIFS(Remessas!$O$6:$O$1505,Remessas!$B$6:$B$1505,$A223))</f>
        <v/>
      </c>
      <c r="D223" s="19">
        <f>IF($A223="","",SUMIFS(Remessas!$P$6:$P$1505,Remessas!$B$6:$B$1505,$A223))</f>
        <v/>
      </c>
      <c r="E223" s="20">
        <f>IF($A223="","",COUNTIFS(Remessas!$B$6:$B$1505,$A223,Remessas!$R$6:$R$1505,"ACERTO VENCIDO"))</f>
        <v/>
      </c>
    </row>
    <row r="224">
      <c r="A224" s="17" t="n"/>
      <c r="B224" s="18">
        <f>IF($A224="","",SUMIFS(Remessas!$N$6:$N$1505,Remessas!$B$6:$B$1505,$A224))</f>
        <v/>
      </c>
      <c r="C224" s="19">
        <f>IF($A224="","",SUMIFS(Remessas!$O$6:$O$1505,Remessas!$B$6:$B$1505,$A224))</f>
        <v/>
      </c>
      <c r="D224" s="19">
        <f>IF($A224="","",SUMIFS(Remessas!$P$6:$P$1505,Remessas!$B$6:$B$1505,$A224))</f>
        <v/>
      </c>
      <c r="E224" s="20">
        <f>IF($A224="","",COUNTIFS(Remessas!$B$6:$B$1505,$A224,Remessas!$R$6:$R$1505,"ACERTO VENCIDO"))</f>
        <v/>
      </c>
    </row>
    <row r="225">
      <c r="A225" s="17" t="n"/>
      <c r="B225" s="18">
        <f>IF($A225="","",SUMIFS(Remessas!$N$6:$N$1505,Remessas!$B$6:$B$1505,$A225))</f>
        <v/>
      </c>
      <c r="C225" s="19">
        <f>IF($A225="","",SUMIFS(Remessas!$O$6:$O$1505,Remessas!$B$6:$B$1505,$A225))</f>
        <v/>
      </c>
      <c r="D225" s="19">
        <f>IF($A225="","",SUMIFS(Remessas!$P$6:$P$1505,Remessas!$B$6:$B$1505,$A225))</f>
        <v/>
      </c>
      <c r="E225" s="20">
        <f>IF($A225="","",COUNTIFS(Remessas!$B$6:$B$1505,$A225,Remessas!$R$6:$R$1505,"ACERTO VENCIDO"))</f>
        <v/>
      </c>
    </row>
    <row r="226">
      <c r="A226" s="17" t="n"/>
      <c r="B226" s="18">
        <f>IF($A226="","",SUMIFS(Remessas!$N$6:$N$1505,Remessas!$B$6:$B$1505,$A226))</f>
        <v/>
      </c>
      <c r="C226" s="19">
        <f>IF($A226="","",SUMIFS(Remessas!$O$6:$O$1505,Remessas!$B$6:$B$1505,$A226))</f>
        <v/>
      </c>
      <c r="D226" s="19">
        <f>IF($A226="","",SUMIFS(Remessas!$P$6:$P$1505,Remessas!$B$6:$B$1505,$A226))</f>
        <v/>
      </c>
      <c r="E226" s="20">
        <f>IF($A226="","",COUNTIFS(Remessas!$B$6:$B$1505,$A226,Remessas!$R$6:$R$1505,"ACERTO VENCIDO"))</f>
        <v/>
      </c>
    </row>
    <row r="227">
      <c r="A227" s="17" t="n"/>
      <c r="B227" s="18">
        <f>IF($A227="","",SUMIFS(Remessas!$N$6:$N$1505,Remessas!$B$6:$B$1505,$A227))</f>
        <v/>
      </c>
      <c r="C227" s="19">
        <f>IF($A227="","",SUMIFS(Remessas!$O$6:$O$1505,Remessas!$B$6:$B$1505,$A227))</f>
        <v/>
      </c>
      <c r="D227" s="19">
        <f>IF($A227="","",SUMIFS(Remessas!$P$6:$P$1505,Remessas!$B$6:$B$1505,$A227))</f>
        <v/>
      </c>
      <c r="E227" s="20">
        <f>IF($A227="","",COUNTIFS(Remessas!$B$6:$B$1505,$A227,Remessas!$R$6:$R$1505,"ACERTO VENCIDO"))</f>
        <v/>
      </c>
    </row>
    <row r="228">
      <c r="A228" s="17" t="n"/>
      <c r="B228" s="18">
        <f>IF($A228="","",SUMIFS(Remessas!$N$6:$N$1505,Remessas!$B$6:$B$1505,$A228))</f>
        <v/>
      </c>
      <c r="C228" s="19">
        <f>IF($A228="","",SUMIFS(Remessas!$O$6:$O$1505,Remessas!$B$6:$B$1505,$A228))</f>
        <v/>
      </c>
      <c r="D228" s="19">
        <f>IF($A228="","",SUMIFS(Remessas!$P$6:$P$1505,Remessas!$B$6:$B$1505,$A228))</f>
        <v/>
      </c>
      <c r="E228" s="20">
        <f>IF($A228="","",COUNTIFS(Remessas!$B$6:$B$1505,$A228,Remessas!$R$6:$R$1505,"ACERTO VENCIDO"))</f>
        <v/>
      </c>
    </row>
    <row r="229">
      <c r="A229" s="17" t="n"/>
      <c r="B229" s="18">
        <f>IF($A229="","",SUMIFS(Remessas!$N$6:$N$1505,Remessas!$B$6:$B$1505,$A229))</f>
        <v/>
      </c>
      <c r="C229" s="19">
        <f>IF($A229="","",SUMIFS(Remessas!$O$6:$O$1505,Remessas!$B$6:$B$1505,$A229))</f>
        <v/>
      </c>
      <c r="D229" s="19">
        <f>IF($A229="","",SUMIFS(Remessas!$P$6:$P$1505,Remessas!$B$6:$B$1505,$A229))</f>
        <v/>
      </c>
      <c r="E229" s="20">
        <f>IF($A229="","",COUNTIFS(Remessas!$B$6:$B$1505,$A229,Remessas!$R$6:$R$1505,"ACERTO VENCIDO"))</f>
        <v/>
      </c>
    </row>
    <row r="230">
      <c r="A230" s="17" t="n"/>
      <c r="B230" s="18">
        <f>IF($A230="","",SUMIFS(Remessas!$N$6:$N$1505,Remessas!$B$6:$B$1505,$A230))</f>
        <v/>
      </c>
      <c r="C230" s="19">
        <f>IF($A230="","",SUMIFS(Remessas!$O$6:$O$1505,Remessas!$B$6:$B$1505,$A230))</f>
        <v/>
      </c>
      <c r="D230" s="19">
        <f>IF($A230="","",SUMIFS(Remessas!$P$6:$P$1505,Remessas!$B$6:$B$1505,$A230))</f>
        <v/>
      </c>
      <c r="E230" s="20">
        <f>IF($A230="","",COUNTIFS(Remessas!$B$6:$B$1505,$A230,Remessas!$R$6:$R$1505,"ACERTO VENCIDO"))</f>
        <v/>
      </c>
    </row>
    <row r="231">
      <c r="A231" s="17" t="n"/>
      <c r="B231" s="18">
        <f>IF($A231="","",SUMIFS(Remessas!$N$6:$N$1505,Remessas!$B$6:$B$1505,$A231))</f>
        <v/>
      </c>
      <c r="C231" s="19">
        <f>IF($A231="","",SUMIFS(Remessas!$O$6:$O$1505,Remessas!$B$6:$B$1505,$A231))</f>
        <v/>
      </c>
      <c r="D231" s="19">
        <f>IF($A231="","",SUMIFS(Remessas!$P$6:$P$1505,Remessas!$B$6:$B$1505,$A231))</f>
        <v/>
      </c>
      <c r="E231" s="20">
        <f>IF($A231="","",COUNTIFS(Remessas!$B$6:$B$1505,$A231,Remessas!$R$6:$R$1505,"ACERTO VENCIDO"))</f>
        <v/>
      </c>
    </row>
    <row r="232">
      <c r="A232" s="17" t="n"/>
      <c r="B232" s="18">
        <f>IF($A232="","",SUMIFS(Remessas!$N$6:$N$1505,Remessas!$B$6:$B$1505,$A232))</f>
        <v/>
      </c>
      <c r="C232" s="19">
        <f>IF($A232="","",SUMIFS(Remessas!$O$6:$O$1505,Remessas!$B$6:$B$1505,$A232))</f>
        <v/>
      </c>
      <c r="D232" s="19">
        <f>IF($A232="","",SUMIFS(Remessas!$P$6:$P$1505,Remessas!$B$6:$B$1505,$A232))</f>
        <v/>
      </c>
      <c r="E232" s="20">
        <f>IF($A232="","",COUNTIFS(Remessas!$B$6:$B$1505,$A232,Remessas!$R$6:$R$1505,"ACERTO VENCIDO"))</f>
        <v/>
      </c>
    </row>
    <row r="233">
      <c r="A233" s="17" t="n"/>
      <c r="B233" s="18">
        <f>IF($A233="","",SUMIFS(Remessas!$N$6:$N$1505,Remessas!$B$6:$B$1505,$A233))</f>
        <v/>
      </c>
      <c r="C233" s="19">
        <f>IF($A233="","",SUMIFS(Remessas!$O$6:$O$1505,Remessas!$B$6:$B$1505,$A233))</f>
        <v/>
      </c>
      <c r="D233" s="19">
        <f>IF($A233="","",SUMIFS(Remessas!$P$6:$P$1505,Remessas!$B$6:$B$1505,$A233))</f>
        <v/>
      </c>
      <c r="E233" s="20">
        <f>IF($A233="","",COUNTIFS(Remessas!$B$6:$B$1505,$A233,Remessas!$R$6:$R$1505,"ACERTO VENCIDO"))</f>
        <v/>
      </c>
    </row>
    <row r="234">
      <c r="A234" s="17" t="n"/>
      <c r="B234" s="18">
        <f>IF($A234="","",SUMIFS(Remessas!$N$6:$N$1505,Remessas!$B$6:$B$1505,$A234))</f>
        <v/>
      </c>
      <c r="C234" s="19">
        <f>IF($A234="","",SUMIFS(Remessas!$O$6:$O$1505,Remessas!$B$6:$B$1505,$A234))</f>
        <v/>
      </c>
      <c r="D234" s="19">
        <f>IF($A234="","",SUMIFS(Remessas!$P$6:$P$1505,Remessas!$B$6:$B$1505,$A234))</f>
        <v/>
      </c>
      <c r="E234" s="20">
        <f>IF($A234="","",COUNTIFS(Remessas!$B$6:$B$1505,$A234,Remessas!$R$6:$R$1505,"ACERTO VENCIDO"))</f>
        <v/>
      </c>
    </row>
    <row r="235">
      <c r="A235" s="17" t="n"/>
      <c r="B235" s="18">
        <f>IF($A235="","",SUMIFS(Remessas!$N$6:$N$1505,Remessas!$B$6:$B$1505,$A235))</f>
        <v/>
      </c>
      <c r="C235" s="19">
        <f>IF($A235="","",SUMIFS(Remessas!$O$6:$O$1505,Remessas!$B$6:$B$1505,$A235))</f>
        <v/>
      </c>
      <c r="D235" s="19">
        <f>IF($A235="","",SUMIFS(Remessas!$P$6:$P$1505,Remessas!$B$6:$B$1505,$A235))</f>
        <v/>
      </c>
      <c r="E235" s="20">
        <f>IF($A235="","",COUNTIFS(Remessas!$B$6:$B$1505,$A235,Remessas!$R$6:$R$1505,"ACERTO VENCIDO"))</f>
        <v/>
      </c>
    </row>
    <row r="236">
      <c r="A236" s="17" t="n"/>
      <c r="B236" s="18">
        <f>IF($A236="","",SUMIFS(Remessas!$N$6:$N$1505,Remessas!$B$6:$B$1505,$A236))</f>
        <v/>
      </c>
      <c r="C236" s="19">
        <f>IF($A236="","",SUMIFS(Remessas!$O$6:$O$1505,Remessas!$B$6:$B$1505,$A236))</f>
        <v/>
      </c>
      <c r="D236" s="19">
        <f>IF($A236="","",SUMIFS(Remessas!$P$6:$P$1505,Remessas!$B$6:$B$1505,$A236))</f>
        <v/>
      </c>
      <c r="E236" s="20">
        <f>IF($A236="","",COUNTIFS(Remessas!$B$6:$B$1505,$A236,Remessas!$R$6:$R$1505,"ACERTO VENCIDO"))</f>
        <v/>
      </c>
    </row>
    <row r="237">
      <c r="A237" s="17" t="n"/>
      <c r="B237" s="18">
        <f>IF($A237="","",SUMIFS(Remessas!$N$6:$N$1505,Remessas!$B$6:$B$1505,$A237))</f>
        <v/>
      </c>
      <c r="C237" s="19">
        <f>IF($A237="","",SUMIFS(Remessas!$O$6:$O$1505,Remessas!$B$6:$B$1505,$A237))</f>
        <v/>
      </c>
      <c r="D237" s="19">
        <f>IF($A237="","",SUMIFS(Remessas!$P$6:$P$1505,Remessas!$B$6:$B$1505,$A237))</f>
        <v/>
      </c>
      <c r="E237" s="20">
        <f>IF($A237="","",COUNTIFS(Remessas!$B$6:$B$1505,$A237,Remessas!$R$6:$R$1505,"ACERTO VENCIDO"))</f>
        <v/>
      </c>
    </row>
    <row r="238">
      <c r="A238" s="17" t="n"/>
      <c r="B238" s="18">
        <f>IF($A238="","",SUMIFS(Remessas!$N$6:$N$1505,Remessas!$B$6:$B$1505,$A238))</f>
        <v/>
      </c>
      <c r="C238" s="19">
        <f>IF($A238="","",SUMIFS(Remessas!$O$6:$O$1505,Remessas!$B$6:$B$1505,$A238))</f>
        <v/>
      </c>
      <c r="D238" s="19">
        <f>IF($A238="","",SUMIFS(Remessas!$P$6:$P$1505,Remessas!$B$6:$B$1505,$A238))</f>
        <v/>
      </c>
      <c r="E238" s="20">
        <f>IF($A238="","",COUNTIFS(Remessas!$B$6:$B$1505,$A238,Remessas!$R$6:$R$1505,"ACERTO VENCIDO"))</f>
        <v/>
      </c>
    </row>
    <row r="239">
      <c r="A239" s="17" t="n"/>
      <c r="B239" s="18">
        <f>IF($A239="","",SUMIFS(Remessas!$N$6:$N$1505,Remessas!$B$6:$B$1505,$A239))</f>
        <v/>
      </c>
      <c r="C239" s="19">
        <f>IF($A239="","",SUMIFS(Remessas!$O$6:$O$1505,Remessas!$B$6:$B$1505,$A239))</f>
        <v/>
      </c>
      <c r="D239" s="19">
        <f>IF($A239="","",SUMIFS(Remessas!$P$6:$P$1505,Remessas!$B$6:$B$1505,$A239))</f>
        <v/>
      </c>
      <c r="E239" s="20">
        <f>IF($A239="","",COUNTIFS(Remessas!$B$6:$B$1505,$A239,Remessas!$R$6:$R$1505,"ACERTO VENCIDO"))</f>
        <v/>
      </c>
    </row>
    <row r="240">
      <c r="A240" s="17" t="n"/>
      <c r="B240" s="18">
        <f>IF($A240="","",SUMIFS(Remessas!$N$6:$N$1505,Remessas!$B$6:$B$1505,$A240))</f>
        <v/>
      </c>
      <c r="C240" s="19">
        <f>IF($A240="","",SUMIFS(Remessas!$O$6:$O$1505,Remessas!$B$6:$B$1505,$A240))</f>
        <v/>
      </c>
      <c r="D240" s="19">
        <f>IF($A240="","",SUMIFS(Remessas!$P$6:$P$1505,Remessas!$B$6:$B$1505,$A240))</f>
        <v/>
      </c>
      <c r="E240" s="20">
        <f>IF($A240="","",COUNTIFS(Remessas!$B$6:$B$1505,$A240,Remessas!$R$6:$R$1505,"ACERTO VENCIDO"))</f>
        <v/>
      </c>
    </row>
    <row r="241">
      <c r="A241" s="17" t="n"/>
      <c r="B241" s="18">
        <f>IF($A241="","",SUMIFS(Remessas!$N$6:$N$1505,Remessas!$B$6:$B$1505,$A241))</f>
        <v/>
      </c>
      <c r="C241" s="19">
        <f>IF($A241="","",SUMIFS(Remessas!$O$6:$O$1505,Remessas!$B$6:$B$1505,$A241))</f>
        <v/>
      </c>
      <c r="D241" s="19">
        <f>IF($A241="","",SUMIFS(Remessas!$P$6:$P$1505,Remessas!$B$6:$B$1505,$A241))</f>
        <v/>
      </c>
      <c r="E241" s="20">
        <f>IF($A241="","",COUNTIFS(Remessas!$B$6:$B$1505,$A241,Remessas!$R$6:$R$1505,"ACERTO VENCIDO"))</f>
        <v/>
      </c>
    </row>
    <row r="242">
      <c r="A242" s="17" t="n"/>
      <c r="B242" s="18">
        <f>IF($A242="","",SUMIFS(Remessas!$N$6:$N$1505,Remessas!$B$6:$B$1505,$A242))</f>
        <v/>
      </c>
      <c r="C242" s="19">
        <f>IF($A242="","",SUMIFS(Remessas!$O$6:$O$1505,Remessas!$B$6:$B$1505,$A242))</f>
        <v/>
      </c>
      <c r="D242" s="19">
        <f>IF($A242="","",SUMIFS(Remessas!$P$6:$P$1505,Remessas!$B$6:$B$1505,$A242))</f>
        <v/>
      </c>
      <c r="E242" s="20">
        <f>IF($A242="","",COUNTIFS(Remessas!$B$6:$B$1505,$A242,Remessas!$R$6:$R$1505,"ACERTO VENCIDO"))</f>
        <v/>
      </c>
    </row>
    <row r="243">
      <c r="A243" s="17" t="n"/>
      <c r="B243" s="18">
        <f>IF($A243="","",SUMIFS(Remessas!$N$6:$N$1505,Remessas!$B$6:$B$1505,$A243))</f>
        <v/>
      </c>
      <c r="C243" s="19">
        <f>IF($A243="","",SUMIFS(Remessas!$O$6:$O$1505,Remessas!$B$6:$B$1505,$A243))</f>
        <v/>
      </c>
      <c r="D243" s="19">
        <f>IF($A243="","",SUMIFS(Remessas!$P$6:$P$1505,Remessas!$B$6:$B$1505,$A243))</f>
        <v/>
      </c>
      <c r="E243" s="20">
        <f>IF($A243="","",COUNTIFS(Remessas!$B$6:$B$1505,$A243,Remessas!$R$6:$R$1505,"ACERTO VENCIDO"))</f>
        <v/>
      </c>
    </row>
    <row r="244">
      <c r="A244" s="17" t="n"/>
      <c r="B244" s="18">
        <f>IF($A244="","",SUMIFS(Remessas!$N$6:$N$1505,Remessas!$B$6:$B$1505,$A244))</f>
        <v/>
      </c>
      <c r="C244" s="19">
        <f>IF($A244="","",SUMIFS(Remessas!$O$6:$O$1505,Remessas!$B$6:$B$1505,$A244))</f>
        <v/>
      </c>
      <c r="D244" s="19">
        <f>IF($A244="","",SUMIFS(Remessas!$P$6:$P$1505,Remessas!$B$6:$B$1505,$A244))</f>
        <v/>
      </c>
      <c r="E244" s="20">
        <f>IF($A244="","",COUNTIFS(Remessas!$B$6:$B$1505,$A244,Remessas!$R$6:$R$1505,"ACERTO VENCIDO"))</f>
        <v/>
      </c>
    </row>
    <row r="245">
      <c r="A245" s="17" t="n"/>
      <c r="B245" s="18">
        <f>IF($A245="","",SUMIFS(Remessas!$N$6:$N$1505,Remessas!$B$6:$B$1505,$A245))</f>
        <v/>
      </c>
      <c r="C245" s="19">
        <f>IF($A245="","",SUMIFS(Remessas!$O$6:$O$1505,Remessas!$B$6:$B$1505,$A245))</f>
        <v/>
      </c>
      <c r="D245" s="19">
        <f>IF($A245="","",SUMIFS(Remessas!$P$6:$P$1505,Remessas!$B$6:$B$1505,$A245))</f>
        <v/>
      </c>
      <c r="E245" s="20">
        <f>IF($A245="","",COUNTIFS(Remessas!$B$6:$B$1505,$A245,Remessas!$R$6:$R$1505,"ACERTO VENCIDO"))</f>
        <v/>
      </c>
    </row>
    <row r="246">
      <c r="A246" s="17" t="n"/>
      <c r="B246" s="18">
        <f>IF($A246="","",SUMIFS(Remessas!$N$6:$N$1505,Remessas!$B$6:$B$1505,$A246))</f>
        <v/>
      </c>
      <c r="C246" s="19">
        <f>IF($A246="","",SUMIFS(Remessas!$O$6:$O$1505,Remessas!$B$6:$B$1505,$A246))</f>
        <v/>
      </c>
      <c r="D246" s="19">
        <f>IF($A246="","",SUMIFS(Remessas!$P$6:$P$1505,Remessas!$B$6:$B$1505,$A246))</f>
        <v/>
      </c>
      <c r="E246" s="20">
        <f>IF($A246="","",COUNTIFS(Remessas!$B$6:$B$1505,$A246,Remessas!$R$6:$R$1505,"ACERTO VENCIDO"))</f>
        <v/>
      </c>
    </row>
    <row r="247">
      <c r="A247" s="17" t="n"/>
      <c r="B247" s="18">
        <f>IF($A247="","",SUMIFS(Remessas!$N$6:$N$1505,Remessas!$B$6:$B$1505,$A247))</f>
        <v/>
      </c>
      <c r="C247" s="19">
        <f>IF($A247="","",SUMIFS(Remessas!$O$6:$O$1505,Remessas!$B$6:$B$1505,$A247))</f>
        <v/>
      </c>
      <c r="D247" s="19">
        <f>IF($A247="","",SUMIFS(Remessas!$P$6:$P$1505,Remessas!$B$6:$B$1505,$A247))</f>
        <v/>
      </c>
      <c r="E247" s="20">
        <f>IF($A247="","",COUNTIFS(Remessas!$B$6:$B$1505,$A247,Remessas!$R$6:$R$1505,"ACERTO VENCIDO"))</f>
        <v/>
      </c>
    </row>
    <row r="248">
      <c r="A248" s="17" t="n"/>
      <c r="B248" s="18">
        <f>IF($A248="","",SUMIFS(Remessas!$N$6:$N$1505,Remessas!$B$6:$B$1505,$A248))</f>
        <v/>
      </c>
      <c r="C248" s="19">
        <f>IF($A248="","",SUMIFS(Remessas!$O$6:$O$1505,Remessas!$B$6:$B$1505,$A248))</f>
        <v/>
      </c>
      <c r="D248" s="19">
        <f>IF($A248="","",SUMIFS(Remessas!$P$6:$P$1505,Remessas!$B$6:$B$1505,$A248))</f>
        <v/>
      </c>
      <c r="E248" s="20">
        <f>IF($A248="","",COUNTIFS(Remessas!$B$6:$B$1505,$A248,Remessas!$R$6:$R$1505,"ACERTO VENCIDO"))</f>
        <v/>
      </c>
    </row>
    <row r="249">
      <c r="A249" s="17" t="n"/>
      <c r="B249" s="18">
        <f>IF($A249="","",SUMIFS(Remessas!$N$6:$N$1505,Remessas!$B$6:$B$1505,$A249))</f>
        <v/>
      </c>
      <c r="C249" s="19">
        <f>IF($A249="","",SUMIFS(Remessas!$O$6:$O$1505,Remessas!$B$6:$B$1505,$A249))</f>
        <v/>
      </c>
      <c r="D249" s="19">
        <f>IF($A249="","",SUMIFS(Remessas!$P$6:$P$1505,Remessas!$B$6:$B$1505,$A249))</f>
        <v/>
      </c>
      <c r="E249" s="20">
        <f>IF($A249="","",COUNTIFS(Remessas!$B$6:$B$1505,$A249,Remessas!$R$6:$R$1505,"ACERTO VENCIDO"))</f>
        <v/>
      </c>
    </row>
    <row r="250">
      <c r="A250" s="17" t="n"/>
      <c r="B250" s="18">
        <f>IF($A250="","",SUMIFS(Remessas!$N$6:$N$1505,Remessas!$B$6:$B$1505,$A250))</f>
        <v/>
      </c>
      <c r="C250" s="19">
        <f>IF($A250="","",SUMIFS(Remessas!$O$6:$O$1505,Remessas!$B$6:$B$1505,$A250))</f>
        <v/>
      </c>
      <c r="D250" s="19">
        <f>IF($A250="","",SUMIFS(Remessas!$P$6:$P$1505,Remessas!$B$6:$B$1505,$A250))</f>
        <v/>
      </c>
      <c r="E250" s="20">
        <f>IF($A250="","",COUNTIFS(Remessas!$B$6:$B$1505,$A250,Remessas!$R$6:$R$1505,"ACERTO VENCIDO"))</f>
        <v/>
      </c>
    </row>
    <row r="251">
      <c r="A251" s="17" t="n"/>
      <c r="B251" s="18">
        <f>IF($A251="","",SUMIFS(Remessas!$N$6:$N$1505,Remessas!$B$6:$B$1505,$A251))</f>
        <v/>
      </c>
      <c r="C251" s="19">
        <f>IF($A251="","",SUMIFS(Remessas!$O$6:$O$1505,Remessas!$B$6:$B$1505,$A251))</f>
        <v/>
      </c>
      <c r="D251" s="19">
        <f>IF($A251="","",SUMIFS(Remessas!$P$6:$P$1505,Remessas!$B$6:$B$1505,$A251))</f>
        <v/>
      </c>
      <c r="E251" s="20">
        <f>IF($A251="","",COUNTIFS(Remessas!$B$6:$B$1505,$A251,Remessas!$R$6:$R$1505,"ACERTO VENCIDO"))</f>
        <v/>
      </c>
    </row>
    <row r="252">
      <c r="A252" s="17" t="n"/>
      <c r="B252" s="18">
        <f>IF($A252="","",SUMIFS(Remessas!$N$6:$N$1505,Remessas!$B$6:$B$1505,$A252))</f>
        <v/>
      </c>
      <c r="C252" s="19">
        <f>IF($A252="","",SUMIFS(Remessas!$O$6:$O$1505,Remessas!$B$6:$B$1505,$A252))</f>
        <v/>
      </c>
      <c r="D252" s="19">
        <f>IF($A252="","",SUMIFS(Remessas!$P$6:$P$1505,Remessas!$B$6:$B$1505,$A252))</f>
        <v/>
      </c>
      <c r="E252" s="20">
        <f>IF($A252="","",COUNTIFS(Remessas!$B$6:$B$1505,$A252,Remessas!$R$6:$R$1505,"ACERTO VENCIDO"))</f>
        <v/>
      </c>
    </row>
    <row r="253">
      <c r="A253" s="17" t="n"/>
      <c r="B253" s="18">
        <f>IF($A253="","",SUMIFS(Remessas!$N$6:$N$1505,Remessas!$B$6:$B$1505,$A253))</f>
        <v/>
      </c>
      <c r="C253" s="19">
        <f>IF($A253="","",SUMIFS(Remessas!$O$6:$O$1505,Remessas!$B$6:$B$1505,$A253))</f>
        <v/>
      </c>
      <c r="D253" s="19">
        <f>IF($A253="","",SUMIFS(Remessas!$P$6:$P$1505,Remessas!$B$6:$B$1505,$A253))</f>
        <v/>
      </c>
      <c r="E253" s="20">
        <f>IF($A253="","",COUNTIFS(Remessas!$B$6:$B$1505,$A253,Remessas!$R$6:$R$1505,"ACERTO VENCIDO"))</f>
        <v/>
      </c>
    </row>
    <row r="254">
      <c r="A254" s="17" t="n"/>
      <c r="B254" s="18">
        <f>IF($A254="","",SUMIFS(Remessas!$N$6:$N$1505,Remessas!$B$6:$B$1505,$A254))</f>
        <v/>
      </c>
      <c r="C254" s="19">
        <f>IF($A254="","",SUMIFS(Remessas!$O$6:$O$1505,Remessas!$B$6:$B$1505,$A254))</f>
        <v/>
      </c>
      <c r="D254" s="19">
        <f>IF($A254="","",SUMIFS(Remessas!$P$6:$P$1505,Remessas!$B$6:$B$1505,$A254))</f>
        <v/>
      </c>
      <c r="E254" s="20">
        <f>IF($A254="","",COUNTIFS(Remessas!$B$6:$B$1505,$A254,Remessas!$R$6:$R$1505,"ACERTO VENCIDO"))</f>
        <v/>
      </c>
    </row>
    <row r="255">
      <c r="A255" s="17" t="n"/>
      <c r="B255" s="18">
        <f>IF($A255="","",SUMIFS(Remessas!$N$6:$N$1505,Remessas!$B$6:$B$1505,$A255))</f>
        <v/>
      </c>
      <c r="C255" s="19">
        <f>IF($A255="","",SUMIFS(Remessas!$O$6:$O$1505,Remessas!$B$6:$B$1505,$A255))</f>
        <v/>
      </c>
      <c r="D255" s="19">
        <f>IF($A255="","",SUMIFS(Remessas!$P$6:$P$1505,Remessas!$B$6:$B$1505,$A255))</f>
        <v/>
      </c>
      <c r="E255" s="20">
        <f>IF($A255="","",COUNTIFS(Remessas!$B$6:$B$1505,$A255,Remessas!$R$6:$R$1505,"ACERTO VENCIDO"))</f>
        <v/>
      </c>
    </row>
    <row r="256">
      <c r="A256" s="17" t="n"/>
      <c r="B256" s="18">
        <f>IF($A256="","",SUMIFS(Remessas!$N$6:$N$1505,Remessas!$B$6:$B$1505,$A256))</f>
        <v/>
      </c>
      <c r="C256" s="19">
        <f>IF($A256="","",SUMIFS(Remessas!$O$6:$O$1505,Remessas!$B$6:$B$1505,$A256))</f>
        <v/>
      </c>
      <c r="D256" s="19">
        <f>IF($A256="","",SUMIFS(Remessas!$P$6:$P$1505,Remessas!$B$6:$B$1505,$A256))</f>
        <v/>
      </c>
      <c r="E256" s="20">
        <f>IF($A256="","",COUNTIFS(Remessas!$B$6:$B$1505,$A256,Remessas!$R$6:$R$1505,"ACERTO VENCIDO"))</f>
        <v/>
      </c>
    </row>
    <row r="257">
      <c r="A257" s="17" t="n"/>
      <c r="B257" s="18">
        <f>IF($A257="","",SUMIFS(Remessas!$N$6:$N$1505,Remessas!$B$6:$B$1505,$A257))</f>
        <v/>
      </c>
      <c r="C257" s="19">
        <f>IF($A257="","",SUMIFS(Remessas!$O$6:$O$1505,Remessas!$B$6:$B$1505,$A257))</f>
        <v/>
      </c>
      <c r="D257" s="19">
        <f>IF($A257="","",SUMIFS(Remessas!$P$6:$P$1505,Remessas!$B$6:$B$1505,$A257))</f>
        <v/>
      </c>
      <c r="E257" s="20">
        <f>IF($A257="","",COUNTIFS(Remessas!$B$6:$B$1505,$A257,Remessas!$R$6:$R$1505,"ACERTO VENCIDO"))</f>
        <v/>
      </c>
    </row>
    <row r="258">
      <c r="A258" s="17" t="n"/>
      <c r="B258" s="18">
        <f>IF($A258="","",SUMIFS(Remessas!$N$6:$N$1505,Remessas!$B$6:$B$1505,$A258))</f>
        <v/>
      </c>
      <c r="C258" s="19">
        <f>IF($A258="","",SUMIFS(Remessas!$O$6:$O$1505,Remessas!$B$6:$B$1505,$A258))</f>
        <v/>
      </c>
      <c r="D258" s="19">
        <f>IF($A258="","",SUMIFS(Remessas!$P$6:$P$1505,Remessas!$B$6:$B$1505,$A258))</f>
        <v/>
      </c>
      <c r="E258" s="20">
        <f>IF($A258="","",COUNTIFS(Remessas!$B$6:$B$1505,$A258,Remessas!$R$6:$R$1505,"ACERTO VENCIDO"))</f>
        <v/>
      </c>
    </row>
    <row r="259">
      <c r="A259" s="17" t="n"/>
      <c r="B259" s="18">
        <f>IF($A259="","",SUMIFS(Remessas!$N$6:$N$1505,Remessas!$B$6:$B$1505,$A259))</f>
        <v/>
      </c>
      <c r="C259" s="19">
        <f>IF($A259="","",SUMIFS(Remessas!$O$6:$O$1505,Remessas!$B$6:$B$1505,$A259))</f>
        <v/>
      </c>
      <c r="D259" s="19">
        <f>IF($A259="","",SUMIFS(Remessas!$P$6:$P$1505,Remessas!$B$6:$B$1505,$A259))</f>
        <v/>
      </c>
      <c r="E259" s="20">
        <f>IF($A259="","",COUNTIFS(Remessas!$B$6:$B$1505,$A259,Remessas!$R$6:$R$1505,"ACERTO VENCIDO"))</f>
        <v/>
      </c>
    </row>
    <row r="260">
      <c r="A260" s="17" t="n"/>
      <c r="B260" s="18">
        <f>IF($A260="","",SUMIFS(Remessas!$N$6:$N$1505,Remessas!$B$6:$B$1505,$A260))</f>
        <v/>
      </c>
      <c r="C260" s="19">
        <f>IF($A260="","",SUMIFS(Remessas!$O$6:$O$1505,Remessas!$B$6:$B$1505,$A260))</f>
        <v/>
      </c>
      <c r="D260" s="19">
        <f>IF($A260="","",SUMIFS(Remessas!$P$6:$P$1505,Remessas!$B$6:$B$1505,$A260))</f>
        <v/>
      </c>
      <c r="E260" s="20">
        <f>IF($A260="","",COUNTIFS(Remessas!$B$6:$B$1505,$A260,Remessas!$R$6:$R$1505,"ACERTO VENCIDO"))</f>
        <v/>
      </c>
    </row>
    <row r="261">
      <c r="A261" s="17" t="n"/>
      <c r="B261" s="18">
        <f>IF($A261="","",SUMIFS(Remessas!$N$6:$N$1505,Remessas!$B$6:$B$1505,$A261))</f>
        <v/>
      </c>
      <c r="C261" s="19">
        <f>IF($A261="","",SUMIFS(Remessas!$O$6:$O$1505,Remessas!$B$6:$B$1505,$A261))</f>
        <v/>
      </c>
      <c r="D261" s="19">
        <f>IF($A261="","",SUMIFS(Remessas!$P$6:$P$1505,Remessas!$B$6:$B$1505,$A261))</f>
        <v/>
      </c>
      <c r="E261" s="20">
        <f>IF($A261="","",COUNTIFS(Remessas!$B$6:$B$1505,$A261,Remessas!$R$6:$R$1505,"ACERTO VENCIDO"))</f>
        <v/>
      </c>
    </row>
    <row r="262">
      <c r="A262" s="17" t="n"/>
      <c r="B262" s="18">
        <f>IF($A262="","",SUMIFS(Remessas!$N$6:$N$1505,Remessas!$B$6:$B$1505,$A262))</f>
        <v/>
      </c>
      <c r="C262" s="19">
        <f>IF($A262="","",SUMIFS(Remessas!$O$6:$O$1505,Remessas!$B$6:$B$1505,$A262))</f>
        <v/>
      </c>
      <c r="D262" s="19">
        <f>IF($A262="","",SUMIFS(Remessas!$P$6:$P$1505,Remessas!$B$6:$B$1505,$A262))</f>
        <v/>
      </c>
      <c r="E262" s="20">
        <f>IF($A262="","",COUNTIFS(Remessas!$B$6:$B$1505,$A262,Remessas!$R$6:$R$1505,"ACERTO VENCIDO"))</f>
        <v/>
      </c>
    </row>
    <row r="263">
      <c r="A263" s="17" t="n"/>
      <c r="B263" s="18">
        <f>IF($A263="","",SUMIFS(Remessas!$N$6:$N$1505,Remessas!$B$6:$B$1505,$A263))</f>
        <v/>
      </c>
      <c r="C263" s="19">
        <f>IF($A263="","",SUMIFS(Remessas!$O$6:$O$1505,Remessas!$B$6:$B$1505,$A263))</f>
        <v/>
      </c>
      <c r="D263" s="19">
        <f>IF($A263="","",SUMIFS(Remessas!$P$6:$P$1505,Remessas!$B$6:$B$1505,$A263))</f>
        <v/>
      </c>
      <c r="E263" s="20">
        <f>IF($A263="","",COUNTIFS(Remessas!$B$6:$B$1505,$A263,Remessas!$R$6:$R$1505,"ACERTO VENCIDO"))</f>
        <v/>
      </c>
    </row>
    <row r="264">
      <c r="A264" s="17" t="n"/>
      <c r="B264" s="18">
        <f>IF($A264="","",SUMIFS(Remessas!$N$6:$N$1505,Remessas!$B$6:$B$1505,$A264))</f>
        <v/>
      </c>
      <c r="C264" s="19">
        <f>IF($A264="","",SUMIFS(Remessas!$O$6:$O$1505,Remessas!$B$6:$B$1505,$A264))</f>
        <v/>
      </c>
      <c r="D264" s="19">
        <f>IF($A264="","",SUMIFS(Remessas!$P$6:$P$1505,Remessas!$B$6:$B$1505,$A264))</f>
        <v/>
      </c>
      <c r="E264" s="20">
        <f>IF($A264="","",COUNTIFS(Remessas!$B$6:$B$1505,$A264,Remessas!$R$6:$R$1505,"ACERTO VENCIDO"))</f>
        <v/>
      </c>
    </row>
    <row r="265">
      <c r="A265" s="17" t="n"/>
      <c r="B265" s="18">
        <f>IF($A265="","",SUMIFS(Remessas!$N$6:$N$1505,Remessas!$B$6:$B$1505,$A265))</f>
        <v/>
      </c>
      <c r="C265" s="19">
        <f>IF($A265="","",SUMIFS(Remessas!$O$6:$O$1505,Remessas!$B$6:$B$1505,$A265))</f>
        <v/>
      </c>
      <c r="D265" s="19">
        <f>IF($A265="","",SUMIFS(Remessas!$P$6:$P$1505,Remessas!$B$6:$B$1505,$A265))</f>
        <v/>
      </c>
      <c r="E265" s="20">
        <f>IF($A265="","",COUNTIFS(Remessas!$B$6:$B$1505,$A265,Remessas!$R$6:$R$1505,"ACERTO VENCIDO"))</f>
        <v/>
      </c>
    </row>
    <row r="266">
      <c r="A266" s="17" t="n"/>
      <c r="B266" s="18">
        <f>IF($A266="","",SUMIFS(Remessas!$N$6:$N$1505,Remessas!$B$6:$B$1505,$A266))</f>
        <v/>
      </c>
      <c r="C266" s="19">
        <f>IF($A266="","",SUMIFS(Remessas!$O$6:$O$1505,Remessas!$B$6:$B$1505,$A266))</f>
        <v/>
      </c>
      <c r="D266" s="19">
        <f>IF($A266="","",SUMIFS(Remessas!$P$6:$P$1505,Remessas!$B$6:$B$1505,$A266))</f>
        <v/>
      </c>
      <c r="E266" s="20">
        <f>IF($A266="","",COUNTIFS(Remessas!$B$6:$B$1505,$A266,Remessas!$R$6:$R$1505,"ACERTO VENCIDO"))</f>
        <v/>
      </c>
    </row>
    <row r="267">
      <c r="A267" s="17" t="n"/>
      <c r="B267" s="18">
        <f>IF($A267="","",SUMIFS(Remessas!$N$6:$N$1505,Remessas!$B$6:$B$1505,$A267))</f>
        <v/>
      </c>
      <c r="C267" s="19">
        <f>IF($A267="","",SUMIFS(Remessas!$O$6:$O$1505,Remessas!$B$6:$B$1505,$A267))</f>
        <v/>
      </c>
      <c r="D267" s="19">
        <f>IF($A267="","",SUMIFS(Remessas!$P$6:$P$1505,Remessas!$B$6:$B$1505,$A267))</f>
        <v/>
      </c>
      <c r="E267" s="20">
        <f>IF($A267="","",COUNTIFS(Remessas!$B$6:$B$1505,$A267,Remessas!$R$6:$R$1505,"ACERTO VENCIDO"))</f>
        <v/>
      </c>
    </row>
    <row r="268">
      <c r="A268" s="17" t="n"/>
      <c r="B268" s="18">
        <f>IF($A268="","",SUMIFS(Remessas!$N$6:$N$1505,Remessas!$B$6:$B$1505,$A268))</f>
        <v/>
      </c>
      <c r="C268" s="19">
        <f>IF($A268="","",SUMIFS(Remessas!$O$6:$O$1505,Remessas!$B$6:$B$1505,$A268))</f>
        <v/>
      </c>
      <c r="D268" s="19">
        <f>IF($A268="","",SUMIFS(Remessas!$P$6:$P$1505,Remessas!$B$6:$B$1505,$A268))</f>
        <v/>
      </c>
      <c r="E268" s="20">
        <f>IF($A268="","",COUNTIFS(Remessas!$B$6:$B$1505,$A268,Remessas!$R$6:$R$1505,"ACERTO VENCIDO"))</f>
        <v/>
      </c>
    </row>
    <row r="269">
      <c r="A269" s="17" t="n"/>
      <c r="B269" s="18">
        <f>IF($A269="","",SUMIFS(Remessas!$N$6:$N$1505,Remessas!$B$6:$B$1505,$A269))</f>
        <v/>
      </c>
      <c r="C269" s="19">
        <f>IF($A269="","",SUMIFS(Remessas!$O$6:$O$1505,Remessas!$B$6:$B$1505,$A269))</f>
        <v/>
      </c>
      <c r="D269" s="19">
        <f>IF($A269="","",SUMIFS(Remessas!$P$6:$P$1505,Remessas!$B$6:$B$1505,$A269))</f>
        <v/>
      </c>
      <c r="E269" s="20">
        <f>IF($A269="","",COUNTIFS(Remessas!$B$6:$B$1505,$A269,Remessas!$R$6:$R$1505,"ACERTO VENCIDO"))</f>
        <v/>
      </c>
    </row>
    <row r="270">
      <c r="A270" s="17" t="n"/>
      <c r="B270" s="18">
        <f>IF($A270="","",SUMIFS(Remessas!$N$6:$N$1505,Remessas!$B$6:$B$1505,$A270))</f>
        <v/>
      </c>
      <c r="C270" s="19">
        <f>IF($A270="","",SUMIFS(Remessas!$O$6:$O$1505,Remessas!$B$6:$B$1505,$A270))</f>
        <v/>
      </c>
      <c r="D270" s="19">
        <f>IF($A270="","",SUMIFS(Remessas!$P$6:$P$1505,Remessas!$B$6:$B$1505,$A270))</f>
        <v/>
      </c>
      <c r="E270" s="20">
        <f>IF($A270="","",COUNTIFS(Remessas!$B$6:$B$1505,$A270,Remessas!$R$6:$R$1505,"ACERTO VENCIDO"))</f>
        <v/>
      </c>
    </row>
    <row r="271">
      <c r="A271" s="17" t="n"/>
      <c r="B271" s="18">
        <f>IF($A271="","",SUMIFS(Remessas!$N$6:$N$1505,Remessas!$B$6:$B$1505,$A271))</f>
        <v/>
      </c>
      <c r="C271" s="19">
        <f>IF($A271="","",SUMIFS(Remessas!$O$6:$O$1505,Remessas!$B$6:$B$1505,$A271))</f>
        <v/>
      </c>
      <c r="D271" s="19">
        <f>IF($A271="","",SUMIFS(Remessas!$P$6:$P$1505,Remessas!$B$6:$B$1505,$A271))</f>
        <v/>
      </c>
      <c r="E271" s="20">
        <f>IF($A271="","",COUNTIFS(Remessas!$B$6:$B$1505,$A271,Remessas!$R$6:$R$1505,"ACERTO VENCIDO"))</f>
        <v/>
      </c>
    </row>
    <row r="272">
      <c r="A272" s="17" t="n"/>
      <c r="B272" s="18">
        <f>IF($A272="","",SUMIFS(Remessas!$N$6:$N$1505,Remessas!$B$6:$B$1505,$A272))</f>
        <v/>
      </c>
      <c r="C272" s="19">
        <f>IF($A272="","",SUMIFS(Remessas!$O$6:$O$1505,Remessas!$B$6:$B$1505,$A272))</f>
        <v/>
      </c>
      <c r="D272" s="19">
        <f>IF($A272="","",SUMIFS(Remessas!$P$6:$P$1505,Remessas!$B$6:$B$1505,$A272))</f>
        <v/>
      </c>
      <c r="E272" s="20">
        <f>IF($A272="","",COUNTIFS(Remessas!$B$6:$B$1505,$A272,Remessas!$R$6:$R$1505,"ACERTO VENCIDO"))</f>
        <v/>
      </c>
    </row>
    <row r="273">
      <c r="A273" s="17" t="n"/>
      <c r="B273" s="18">
        <f>IF($A273="","",SUMIFS(Remessas!$N$6:$N$1505,Remessas!$B$6:$B$1505,$A273))</f>
        <v/>
      </c>
      <c r="C273" s="19">
        <f>IF($A273="","",SUMIFS(Remessas!$O$6:$O$1505,Remessas!$B$6:$B$1505,$A273))</f>
        <v/>
      </c>
      <c r="D273" s="19">
        <f>IF($A273="","",SUMIFS(Remessas!$P$6:$P$1505,Remessas!$B$6:$B$1505,$A273))</f>
        <v/>
      </c>
      <c r="E273" s="20">
        <f>IF($A273="","",COUNTIFS(Remessas!$B$6:$B$1505,$A273,Remessas!$R$6:$R$1505,"ACERTO VENCIDO"))</f>
        <v/>
      </c>
    </row>
    <row r="274">
      <c r="A274" s="17" t="n"/>
      <c r="B274" s="18">
        <f>IF($A274="","",SUMIFS(Remessas!$N$6:$N$1505,Remessas!$B$6:$B$1505,$A274))</f>
        <v/>
      </c>
      <c r="C274" s="19">
        <f>IF($A274="","",SUMIFS(Remessas!$O$6:$O$1505,Remessas!$B$6:$B$1505,$A274))</f>
        <v/>
      </c>
      <c r="D274" s="19">
        <f>IF($A274="","",SUMIFS(Remessas!$P$6:$P$1505,Remessas!$B$6:$B$1505,$A274))</f>
        <v/>
      </c>
      <c r="E274" s="20">
        <f>IF($A274="","",COUNTIFS(Remessas!$B$6:$B$1505,$A274,Remessas!$R$6:$R$1505,"ACERTO VENCIDO"))</f>
        <v/>
      </c>
    </row>
    <row r="275">
      <c r="A275" s="17" t="n"/>
      <c r="B275" s="18">
        <f>IF($A275="","",SUMIFS(Remessas!$N$6:$N$1505,Remessas!$B$6:$B$1505,$A275))</f>
        <v/>
      </c>
      <c r="C275" s="19">
        <f>IF($A275="","",SUMIFS(Remessas!$O$6:$O$1505,Remessas!$B$6:$B$1505,$A275))</f>
        <v/>
      </c>
      <c r="D275" s="19">
        <f>IF($A275="","",SUMIFS(Remessas!$P$6:$P$1505,Remessas!$B$6:$B$1505,$A275))</f>
        <v/>
      </c>
      <c r="E275" s="20">
        <f>IF($A275="","",COUNTIFS(Remessas!$B$6:$B$1505,$A275,Remessas!$R$6:$R$1505,"ACERTO VENCIDO"))</f>
        <v/>
      </c>
    </row>
    <row r="276">
      <c r="A276" s="17" t="n"/>
      <c r="B276" s="18">
        <f>IF($A276="","",SUMIFS(Remessas!$N$6:$N$1505,Remessas!$B$6:$B$1505,$A276))</f>
        <v/>
      </c>
      <c r="C276" s="19">
        <f>IF($A276="","",SUMIFS(Remessas!$O$6:$O$1505,Remessas!$B$6:$B$1505,$A276))</f>
        <v/>
      </c>
      <c r="D276" s="19">
        <f>IF($A276="","",SUMIFS(Remessas!$P$6:$P$1505,Remessas!$B$6:$B$1505,$A276))</f>
        <v/>
      </c>
      <c r="E276" s="20">
        <f>IF($A276="","",COUNTIFS(Remessas!$B$6:$B$1505,$A276,Remessas!$R$6:$R$1505,"ACERTO VENCIDO"))</f>
        <v/>
      </c>
    </row>
    <row r="277">
      <c r="A277" s="17" t="n"/>
      <c r="B277" s="18">
        <f>IF($A277="","",SUMIFS(Remessas!$N$6:$N$1505,Remessas!$B$6:$B$1505,$A277))</f>
        <v/>
      </c>
      <c r="C277" s="19">
        <f>IF($A277="","",SUMIFS(Remessas!$O$6:$O$1505,Remessas!$B$6:$B$1505,$A277))</f>
        <v/>
      </c>
      <c r="D277" s="19">
        <f>IF($A277="","",SUMIFS(Remessas!$P$6:$P$1505,Remessas!$B$6:$B$1505,$A277))</f>
        <v/>
      </c>
      <c r="E277" s="20">
        <f>IF($A277="","",COUNTIFS(Remessas!$B$6:$B$1505,$A277,Remessas!$R$6:$R$1505,"ACERTO VENCIDO"))</f>
        <v/>
      </c>
    </row>
    <row r="278">
      <c r="A278" s="17" t="n"/>
      <c r="B278" s="18">
        <f>IF($A278="","",SUMIFS(Remessas!$N$6:$N$1505,Remessas!$B$6:$B$1505,$A278))</f>
        <v/>
      </c>
      <c r="C278" s="19">
        <f>IF($A278="","",SUMIFS(Remessas!$O$6:$O$1505,Remessas!$B$6:$B$1505,$A278))</f>
        <v/>
      </c>
      <c r="D278" s="19">
        <f>IF($A278="","",SUMIFS(Remessas!$P$6:$P$1505,Remessas!$B$6:$B$1505,$A278))</f>
        <v/>
      </c>
      <c r="E278" s="20">
        <f>IF($A278="","",COUNTIFS(Remessas!$B$6:$B$1505,$A278,Remessas!$R$6:$R$1505,"ACERTO VENCIDO"))</f>
        <v/>
      </c>
    </row>
    <row r="279">
      <c r="A279" s="17" t="n"/>
      <c r="B279" s="18">
        <f>IF($A279="","",SUMIFS(Remessas!$N$6:$N$1505,Remessas!$B$6:$B$1505,$A279))</f>
        <v/>
      </c>
      <c r="C279" s="19">
        <f>IF($A279="","",SUMIFS(Remessas!$O$6:$O$1505,Remessas!$B$6:$B$1505,$A279))</f>
        <v/>
      </c>
      <c r="D279" s="19">
        <f>IF($A279="","",SUMIFS(Remessas!$P$6:$P$1505,Remessas!$B$6:$B$1505,$A279))</f>
        <v/>
      </c>
      <c r="E279" s="20">
        <f>IF($A279="","",COUNTIFS(Remessas!$B$6:$B$1505,$A279,Remessas!$R$6:$R$1505,"ACERTO VENCIDO"))</f>
        <v/>
      </c>
    </row>
    <row r="280">
      <c r="A280" s="17" t="n"/>
      <c r="B280" s="18">
        <f>IF($A280="","",SUMIFS(Remessas!$N$6:$N$1505,Remessas!$B$6:$B$1505,$A280))</f>
        <v/>
      </c>
      <c r="C280" s="19">
        <f>IF($A280="","",SUMIFS(Remessas!$O$6:$O$1505,Remessas!$B$6:$B$1505,$A280))</f>
        <v/>
      </c>
      <c r="D280" s="19">
        <f>IF($A280="","",SUMIFS(Remessas!$P$6:$P$1505,Remessas!$B$6:$B$1505,$A280))</f>
        <v/>
      </c>
      <c r="E280" s="20">
        <f>IF($A280="","",COUNTIFS(Remessas!$B$6:$B$1505,$A280,Remessas!$R$6:$R$1505,"ACERTO VENCIDO"))</f>
        <v/>
      </c>
    </row>
    <row r="281">
      <c r="A281" s="17" t="n"/>
      <c r="B281" s="18">
        <f>IF($A281="","",SUMIFS(Remessas!$N$6:$N$1505,Remessas!$B$6:$B$1505,$A281))</f>
        <v/>
      </c>
      <c r="C281" s="19">
        <f>IF($A281="","",SUMIFS(Remessas!$O$6:$O$1505,Remessas!$B$6:$B$1505,$A281))</f>
        <v/>
      </c>
      <c r="D281" s="19">
        <f>IF($A281="","",SUMIFS(Remessas!$P$6:$P$1505,Remessas!$B$6:$B$1505,$A281))</f>
        <v/>
      </c>
      <c r="E281" s="20">
        <f>IF($A281="","",COUNTIFS(Remessas!$B$6:$B$1505,$A281,Remessas!$R$6:$R$1505,"ACERTO VENCIDO"))</f>
        <v/>
      </c>
    </row>
    <row r="282">
      <c r="A282" s="17" t="n"/>
      <c r="B282" s="18">
        <f>IF($A282="","",SUMIFS(Remessas!$N$6:$N$1505,Remessas!$B$6:$B$1505,$A282))</f>
        <v/>
      </c>
      <c r="C282" s="19">
        <f>IF($A282="","",SUMIFS(Remessas!$O$6:$O$1505,Remessas!$B$6:$B$1505,$A282))</f>
        <v/>
      </c>
      <c r="D282" s="19">
        <f>IF($A282="","",SUMIFS(Remessas!$P$6:$P$1505,Remessas!$B$6:$B$1505,$A282))</f>
        <v/>
      </c>
      <c r="E282" s="20">
        <f>IF($A282="","",COUNTIFS(Remessas!$B$6:$B$1505,$A282,Remessas!$R$6:$R$1505,"ACERTO VENCIDO"))</f>
        <v/>
      </c>
    </row>
    <row r="283">
      <c r="A283" s="17" t="n"/>
      <c r="B283" s="18">
        <f>IF($A283="","",SUMIFS(Remessas!$N$6:$N$1505,Remessas!$B$6:$B$1505,$A283))</f>
        <v/>
      </c>
      <c r="C283" s="19">
        <f>IF($A283="","",SUMIFS(Remessas!$O$6:$O$1505,Remessas!$B$6:$B$1505,$A283))</f>
        <v/>
      </c>
      <c r="D283" s="19">
        <f>IF($A283="","",SUMIFS(Remessas!$P$6:$P$1505,Remessas!$B$6:$B$1505,$A283))</f>
        <v/>
      </c>
      <c r="E283" s="20">
        <f>IF($A283="","",COUNTIFS(Remessas!$B$6:$B$1505,$A283,Remessas!$R$6:$R$1505,"ACERTO VENCIDO"))</f>
        <v/>
      </c>
    </row>
    <row r="284">
      <c r="A284" s="17" t="n"/>
      <c r="B284" s="18">
        <f>IF($A284="","",SUMIFS(Remessas!$N$6:$N$1505,Remessas!$B$6:$B$1505,$A284))</f>
        <v/>
      </c>
      <c r="C284" s="19">
        <f>IF($A284="","",SUMIFS(Remessas!$O$6:$O$1505,Remessas!$B$6:$B$1505,$A284))</f>
        <v/>
      </c>
      <c r="D284" s="19">
        <f>IF($A284="","",SUMIFS(Remessas!$P$6:$P$1505,Remessas!$B$6:$B$1505,$A284))</f>
        <v/>
      </c>
      <c r="E284" s="20">
        <f>IF($A284="","",COUNTIFS(Remessas!$B$6:$B$1505,$A284,Remessas!$R$6:$R$1505,"ACERTO VENCIDO"))</f>
        <v/>
      </c>
    </row>
    <row r="285">
      <c r="A285" s="17" t="n"/>
      <c r="B285" s="18">
        <f>IF($A285="","",SUMIFS(Remessas!$N$6:$N$1505,Remessas!$B$6:$B$1505,$A285))</f>
        <v/>
      </c>
      <c r="C285" s="19">
        <f>IF($A285="","",SUMIFS(Remessas!$O$6:$O$1505,Remessas!$B$6:$B$1505,$A285))</f>
        <v/>
      </c>
      <c r="D285" s="19">
        <f>IF($A285="","",SUMIFS(Remessas!$P$6:$P$1505,Remessas!$B$6:$B$1505,$A285))</f>
        <v/>
      </c>
      <c r="E285" s="20">
        <f>IF($A285="","",COUNTIFS(Remessas!$B$6:$B$1505,$A285,Remessas!$R$6:$R$1505,"ACERTO VENCIDO"))</f>
        <v/>
      </c>
    </row>
    <row r="286">
      <c r="A286" s="17" t="n"/>
      <c r="B286" s="18">
        <f>IF($A286="","",SUMIFS(Remessas!$N$6:$N$1505,Remessas!$B$6:$B$1505,$A286))</f>
        <v/>
      </c>
      <c r="C286" s="19">
        <f>IF($A286="","",SUMIFS(Remessas!$O$6:$O$1505,Remessas!$B$6:$B$1505,$A286))</f>
        <v/>
      </c>
      <c r="D286" s="19">
        <f>IF($A286="","",SUMIFS(Remessas!$P$6:$P$1505,Remessas!$B$6:$B$1505,$A286))</f>
        <v/>
      </c>
      <c r="E286" s="20">
        <f>IF($A286="","",COUNTIFS(Remessas!$B$6:$B$1505,$A286,Remessas!$R$6:$R$1505,"ACERTO VENCIDO"))</f>
        <v/>
      </c>
    </row>
    <row r="287">
      <c r="A287" s="17" t="n"/>
      <c r="B287" s="18">
        <f>IF($A287="","",SUMIFS(Remessas!$N$6:$N$1505,Remessas!$B$6:$B$1505,$A287))</f>
        <v/>
      </c>
      <c r="C287" s="19">
        <f>IF($A287="","",SUMIFS(Remessas!$O$6:$O$1505,Remessas!$B$6:$B$1505,$A287))</f>
        <v/>
      </c>
      <c r="D287" s="19">
        <f>IF($A287="","",SUMIFS(Remessas!$P$6:$P$1505,Remessas!$B$6:$B$1505,$A287))</f>
        <v/>
      </c>
      <c r="E287" s="20">
        <f>IF($A287="","",COUNTIFS(Remessas!$B$6:$B$1505,$A287,Remessas!$R$6:$R$1505,"ACERTO VENCIDO"))</f>
        <v/>
      </c>
    </row>
    <row r="288">
      <c r="A288" s="17" t="n"/>
      <c r="B288" s="18">
        <f>IF($A288="","",SUMIFS(Remessas!$N$6:$N$1505,Remessas!$B$6:$B$1505,$A288))</f>
        <v/>
      </c>
      <c r="C288" s="19">
        <f>IF($A288="","",SUMIFS(Remessas!$O$6:$O$1505,Remessas!$B$6:$B$1505,$A288))</f>
        <v/>
      </c>
      <c r="D288" s="19">
        <f>IF($A288="","",SUMIFS(Remessas!$P$6:$P$1505,Remessas!$B$6:$B$1505,$A288))</f>
        <v/>
      </c>
      <c r="E288" s="20">
        <f>IF($A288="","",COUNTIFS(Remessas!$B$6:$B$1505,$A288,Remessas!$R$6:$R$1505,"ACERTO VENCIDO"))</f>
        <v/>
      </c>
    </row>
    <row r="289">
      <c r="A289" s="17" t="n"/>
      <c r="B289" s="18">
        <f>IF($A289="","",SUMIFS(Remessas!$N$6:$N$1505,Remessas!$B$6:$B$1505,$A289))</f>
        <v/>
      </c>
      <c r="C289" s="19">
        <f>IF($A289="","",SUMIFS(Remessas!$O$6:$O$1505,Remessas!$B$6:$B$1505,$A289))</f>
        <v/>
      </c>
      <c r="D289" s="19">
        <f>IF($A289="","",SUMIFS(Remessas!$P$6:$P$1505,Remessas!$B$6:$B$1505,$A289))</f>
        <v/>
      </c>
      <c r="E289" s="20">
        <f>IF($A289="","",COUNTIFS(Remessas!$B$6:$B$1505,$A289,Remessas!$R$6:$R$1505,"ACERTO VENCIDO"))</f>
        <v/>
      </c>
    </row>
    <row r="290">
      <c r="A290" s="17" t="n"/>
      <c r="B290" s="18">
        <f>IF($A290="","",SUMIFS(Remessas!$N$6:$N$1505,Remessas!$B$6:$B$1505,$A290))</f>
        <v/>
      </c>
      <c r="C290" s="19">
        <f>IF($A290="","",SUMIFS(Remessas!$O$6:$O$1505,Remessas!$B$6:$B$1505,$A290))</f>
        <v/>
      </c>
      <c r="D290" s="19">
        <f>IF($A290="","",SUMIFS(Remessas!$P$6:$P$1505,Remessas!$B$6:$B$1505,$A290))</f>
        <v/>
      </c>
      <c r="E290" s="20">
        <f>IF($A290="","",COUNTIFS(Remessas!$B$6:$B$1505,$A290,Remessas!$R$6:$R$1505,"ACERTO VENCIDO"))</f>
        <v/>
      </c>
    </row>
    <row r="291">
      <c r="A291" s="17" t="n"/>
      <c r="B291" s="18">
        <f>IF($A291="","",SUMIFS(Remessas!$N$6:$N$1505,Remessas!$B$6:$B$1505,$A291))</f>
        <v/>
      </c>
      <c r="C291" s="19">
        <f>IF($A291="","",SUMIFS(Remessas!$O$6:$O$1505,Remessas!$B$6:$B$1505,$A291))</f>
        <v/>
      </c>
      <c r="D291" s="19">
        <f>IF($A291="","",SUMIFS(Remessas!$P$6:$P$1505,Remessas!$B$6:$B$1505,$A291))</f>
        <v/>
      </c>
      <c r="E291" s="20">
        <f>IF($A291="","",COUNTIFS(Remessas!$B$6:$B$1505,$A291,Remessas!$R$6:$R$1505,"ACERTO VENCIDO"))</f>
        <v/>
      </c>
    </row>
    <row r="292">
      <c r="A292" s="17" t="n"/>
      <c r="B292" s="18">
        <f>IF($A292="","",SUMIFS(Remessas!$N$6:$N$1505,Remessas!$B$6:$B$1505,$A292))</f>
        <v/>
      </c>
      <c r="C292" s="19">
        <f>IF($A292="","",SUMIFS(Remessas!$O$6:$O$1505,Remessas!$B$6:$B$1505,$A292))</f>
        <v/>
      </c>
      <c r="D292" s="19">
        <f>IF($A292="","",SUMIFS(Remessas!$P$6:$P$1505,Remessas!$B$6:$B$1505,$A292))</f>
        <v/>
      </c>
      <c r="E292" s="20">
        <f>IF($A292="","",COUNTIFS(Remessas!$B$6:$B$1505,$A292,Remessas!$R$6:$R$1505,"ACERTO VENCIDO"))</f>
        <v/>
      </c>
    </row>
    <row r="293">
      <c r="A293" s="17" t="n"/>
      <c r="B293" s="18">
        <f>IF($A293="","",SUMIFS(Remessas!$N$6:$N$1505,Remessas!$B$6:$B$1505,$A293))</f>
        <v/>
      </c>
      <c r="C293" s="19">
        <f>IF($A293="","",SUMIFS(Remessas!$O$6:$O$1505,Remessas!$B$6:$B$1505,$A293))</f>
        <v/>
      </c>
      <c r="D293" s="19">
        <f>IF($A293="","",SUMIFS(Remessas!$P$6:$P$1505,Remessas!$B$6:$B$1505,$A293))</f>
        <v/>
      </c>
      <c r="E293" s="20">
        <f>IF($A293="","",COUNTIFS(Remessas!$B$6:$B$1505,$A293,Remessas!$R$6:$R$1505,"ACERTO VENCIDO"))</f>
        <v/>
      </c>
    </row>
    <row r="294">
      <c r="A294" s="17" t="n"/>
      <c r="B294" s="18">
        <f>IF($A294="","",SUMIFS(Remessas!$N$6:$N$1505,Remessas!$B$6:$B$1505,$A294))</f>
        <v/>
      </c>
      <c r="C294" s="19">
        <f>IF($A294="","",SUMIFS(Remessas!$O$6:$O$1505,Remessas!$B$6:$B$1505,$A294))</f>
        <v/>
      </c>
      <c r="D294" s="19">
        <f>IF($A294="","",SUMIFS(Remessas!$P$6:$P$1505,Remessas!$B$6:$B$1505,$A294))</f>
        <v/>
      </c>
      <c r="E294" s="20">
        <f>IF($A294="","",COUNTIFS(Remessas!$B$6:$B$1505,$A294,Remessas!$R$6:$R$1505,"ACERTO VENCIDO"))</f>
        <v/>
      </c>
    </row>
    <row r="295">
      <c r="A295" s="17" t="n"/>
      <c r="B295" s="18">
        <f>IF($A295="","",SUMIFS(Remessas!$N$6:$N$1505,Remessas!$B$6:$B$1505,$A295))</f>
        <v/>
      </c>
      <c r="C295" s="19">
        <f>IF($A295="","",SUMIFS(Remessas!$O$6:$O$1505,Remessas!$B$6:$B$1505,$A295))</f>
        <v/>
      </c>
      <c r="D295" s="19">
        <f>IF($A295="","",SUMIFS(Remessas!$P$6:$P$1505,Remessas!$B$6:$B$1505,$A295))</f>
        <v/>
      </c>
      <c r="E295" s="20">
        <f>IF($A295="","",COUNTIFS(Remessas!$B$6:$B$1505,$A295,Remessas!$R$6:$R$1505,"ACERTO VENCIDO"))</f>
        <v/>
      </c>
    </row>
    <row r="296">
      <c r="A296" s="17" t="n"/>
      <c r="B296" s="18">
        <f>IF($A296="","",SUMIFS(Remessas!$N$6:$N$1505,Remessas!$B$6:$B$1505,$A296))</f>
        <v/>
      </c>
      <c r="C296" s="19">
        <f>IF($A296="","",SUMIFS(Remessas!$O$6:$O$1505,Remessas!$B$6:$B$1505,$A296))</f>
        <v/>
      </c>
      <c r="D296" s="19">
        <f>IF($A296="","",SUMIFS(Remessas!$P$6:$P$1505,Remessas!$B$6:$B$1505,$A296))</f>
        <v/>
      </c>
      <c r="E296" s="20">
        <f>IF($A296="","",COUNTIFS(Remessas!$B$6:$B$1505,$A296,Remessas!$R$6:$R$1505,"ACERTO VENCIDO"))</f>
        <v/>
      </c>
    </row>
    <row r="297">
      <c r="A297" s="17" t="n"/>
      <c r="B297" s="18">
        <f>IF($A297="","",SUMIFS(Remessas!$N$6:$N$1505,Remessas!$B$6:$B$1505,$A297))</f>
        <v/>
      </c>
      <c r="C297" s="19">
        <f>IF($A297="","",SUMIFS(Remessas!$O$6:$O$1505,Remessas!$B$6:$B$1505,$A297))</f>
        <v/>
      </c>
      <c r="D297" s="19">
        <f>IF($A297="","",SUMIFS(Remessas!$P$6:$P$1505,Remessas!$B$6:$B$1505,$A297))</f>
        <v/>
      </c>
      <c r="E297" s="20">
        <f>IF($A297="","",COUNTIFS(Remessas!$B$6:$B$1505,$A297,Remessas!$R$6:$R$1505,"ACERTO VENCIDO"))</f>
        <v/>
      </c>
    </row>
    <row r="298">
      <c r="A298" s="17" t="n"/>
      <c r="B298" s="18">
        <f>IF($A298="","",SUMIFS(Remessas!$N$6:$N$1505,Remessas!$B$6:$B$1505,$A298))</f>
        <v/>
      </c>
      <c r="C298" s="19">
        <f>IF($A298="","",SUMIFS(Remessas!$O$6:$O$1505,Remessas!$B$6:$B$1505,$A298))</f>
        <v/>
      </c>
      <c r="D298" s="19">
        <f>IF($A298="","",SUMIFS(Remessas!$P$6:$P$1505,Remessas!$B$6:$B$1505,$A298))</f>
        <v/>
      </c>
      <c r="E298" s="20">
        <f>IF($A298="","",COUNTIFS(Remessas!$B$6:$B$1505,$A298,Remessas!$R$6:$R$1505,"ACERTO VENCIDO"))</f>
        <v/>
      </c>
    </row>
    <row r="299">
      <c r="A299" s="17" t="n"/>
      <c r="B299" s="18">
        <f>IF($A299="","",SUMIFS(Remessas!$N$6:$N$1505,Remessas!$B$6:$B$1505,$A299))</f>
        <v/>
      </c>
      <c r="C299" s="19">
        <f>IF($A299="","",SUMIFS(Remessas!$O$6:$O$1505,Remessas!$B$6:$B$1505,$A299))</f>
        <v/>
      </c>
      <c r="D299" s="19">
        <f>IF($A299="","",SUMIFS(Remessas!$P$6:$P$1505,Remessas!$B$6:$B$1505,$A299))</f>
        <v/>
      </c>
      <c r="E299" s="20">
        <f>IF($A299="","",COUNTIFS(Remessas!$B$6:$B$1505,$A299,Remessas!$R$6:$R$1505,"ACERTO VENCIDO"))</f>
        <v/>
      </c>
    </row>
    <row r="300">
      <c r="A300" s="17" t="n"/>
      <c r="B300" s="18">
        <f>IF($A300="","",SUMIFS(Remessas!$N$6:$N$1505,Remessas!$B$6:$B$1505,$A300))</f>
        <v/>
      </c>
      <c r="C300" s="19">
        <f>IF($A300="","",SUMIFS(Remessas!$O$6:$O$1505,Remessas!$B$6:$B$1505,$A300))</f>
        <v/>
      </c>
      <c r="D300" s="19">
        <f>IF($A300="","",SUMIFS(Remessas!$P$6:$P$1505,Remessas!$B$6:$B$1505,$A300))</f>
        <v/>
      </c>
      <c r="E300" s="20">
        <f>IF($A300="","",COUNTIFS(Remessas!$B$6:$B$1505,$A300,Remessas!$R$6:$R$1505,"ACERTO VENCIDO"))</f>
        <v/>
      </c>
    </row>
    <row r="301">
      <c r="A301" s="17" t="n"/>
      <c r="B301" s="18">
        <f>IF($A301="","",SUMIFS(Remessas!$N$6:$N$1505,Remessas!$B$6:$B$1505,$A301))</f>
        <v/>
      </c>
      <c r="C301" s="19">
        <f>IF($A301="","",SUMIFS(Remessas!$O$6:$O$1505,Remessas!$B$6:$B$1505,$A301))</f>
        <v/>
      </c>
      <c r="D301" s="19">
        <f>IF($A301="","",SUMIFS(Remessas!$P$6:$P$1505,Remessas!$B$6:$B$1505,$A301))</f>
        <v/>
      </c>
      <c r="E301" s="20">
        <f>IF($A301="","",COUNTIFS(Remessas!$B$6:$B$1505,$A301,Remessas!$R$6:$R$1505,"ACERTO VENCIDO"))</f>
        <v/>
      </c>
    </row>
    <row r="302">
      <c r="A302" s="17" t="n"/>
      <c r="B302" s="18">
        <f>IF($A302="","",SUMIFS(Remessas!$N$6:$N$1505,Remessas!$B$6:$B$1505,$A302))</f>
        <v/>
      </c>
      <c r="C302" s="19">
        <f>IF($A302="","",SUMIFS(Remessas!$O$6:$O$1505,Remessas!$B$6:$B$1505,$A302))</f>
        <v/>
      </c>
      <c r="D302" s="19">
        <f>IF($A302="","",SUMIFS(Remessas!$P$6:$P$1505,Remessas!$B$6:$B$1505,$A302))</f>
        <v/>
      </c>
      <c r="E302" s="20">
        <f>IF($A302="","",COUNTIFS(Remessas!$B$6:$B$1505,$A302,Remessas!$R$6:$R$1505,"ACERTO VENCIDO"))</f>
        <v/>
      </c>
    </row>
    <row r="303">
      <c r="A303" s="17" t="n"/>
      <c r="B303" s="18">
        <f>IF($A303="","",SUMIFS(Remessas!$N$6:$N$1505,Remessas!$B$6:$B$1505,$A303))</f>
        <v/>
      </c>
      <c r="C303" s="19">
        <f>IF($A303="","",SUMIFS(Remessas!$O$6:$O$1505,Remessas!$B$6:$B$1505,$A303))</f>
        <v/>
      </c>
      <c r="D303" s="19">
        <f>IF($A303="","",SUMIFS(Remessas!$P$6:$P$1505,Remessas!$B$6:$B$1505,$A303))</f>
        <v/>
      </c>
      <c r="E303" s="20">
        <f>IF($A303="","",COUNTIFS(Remessas!$B$6:$B$1505,$A303,Remessas!$R$6:$R$1505,"ACERTO VENCIDO"))</f>
        <v/>
      </c>
    </row>
    <row r="304">
      <c r="A304" s="17" t="n"/>
      <c r="B304" s="18">
        <f>IF($A304="","",SUMIFS(Remessas!$N$6:$N$1505,Remessas!$B$6:$B$1505,$A304))</f>
        <v/>
      </c>
      <c r="C304" s="19">
        <f>IF($A304="","",SUMIFS(Remessas!$O$6:$O$1505,Remessas!$B$6:$B$1505,$A304))</f>
        <v/>
      </c>
      <c r="D304" s="19">
        <f>IF($A304="","",SUMIFS(Remessas!$P$6:$P$1505,Remessas!$B$6:$B$1505,$A304))</f>
        <v/>
      </c>
      <c r="E304" s="20">
        <f>IF($A304="","",COUNTIFS(Remessas!$B$6:$B$1505,$A304,Remessas!$R$6:$R$1505,"ACERTO VENCIDO"))</f>
        <v/>
      </c>
    </row>
    <row r="305">
      <c r="A305" s="17" t="n"/>
      <c r="B305" s="18">
        <f>IF($A305="","",SUMIFS(Remessas!$N$6:$N$1505,Remessas!$B$6:$B$1505,$A305))</f>
        <v/>
      </c>
      <c r="C305" s="19">
        <f>IF($A305="","",SUMIFS(Remessas!$O$6:$O$1505,Remessas!$B$6:$B$1505,$A305))</f>
        <v/>
      </c>
      <c r="D305" s="19">
        <f>IF($A305="","",SUMIFS(Remessas!$P$6:$P$1505,Remessas!$B$6:$B$1505,$A305))</f>
        <v/>
      </c>
      <c r="E305" s="20">
        <f>IF($A305="","",COUNTIFS(Remessas!$B$6:$B$1505,$A305,Remessas!$R$6:$R$1505,"ACERTO VENCIDO"))</f>
        <v/>
      </c>
    </row>
  </sheetData>
  <autoFilter ref="A5:E305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32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4" customWidth="1" min="1" max="1"/>
  </cols>
  <sheetData>
    <row r="1" ht="26" customHeight="1">
      <c r="A1" s="6" t="inlineStr">
        <is>
          <t>Listas usadas nas caixas de seleção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Edite, inclua ou exclua itens aqui: as listas suspensas das outras abas usam estes valores.</t>
        </is>
      </c>
    </row>
    <row r="5">
      <c r="A5" s="21" t="inlineStr">
        <is>
          <t>UF</t>
        </is>
      </c>
    </row>
    <row r="6">
      <c r="A6" s="17" t="inlineStr">
        <is>
          <t>AC</t>
        </is>
      </c>
    </row>
    <row r="7">
      <c r="A7" s="17" t="inlineStr">
        <is>
          <t>AL</t>
        </is>
      </c>
    </row>
    <row r="8">
      <c r="A8" s="17" t="inlineStr">
        <is>
          <t>AP</t>
        </is>
      </c>
    </row>
    <row r="9">
      <c r="A9" s="17" t="inlineStr">
        <is>
          <t>AM</t>
        </is>
      </c>
    </row>
    <row r="10">
      <c r="A10" s="17" t="inlineStr">
        <is>
          <t>BA</t>
        </is>
      </c>
    </row>
    <row r="11">
      <c r="A11" s="17" t="inlineStr">
        <is>
          <t>CE</t>
        </is>
      </c>
    </row>
    <row r="12">
      <c r="A12" s="17" t="inlineStr">
        <is>
          <t>DF</t>
        </is>
      </c>
    </row>
    <row r="13">
      <c r="A13" s="17" t="inlineStr">
        <is>
          <t>ES</t>
        </is>
      </c>
    </row>
    <row r="14">
      <c r="A14" s="17" t="inlineStr">
        <is>
          <t>GO</t>
        </is>
      </c>
    </row>
    <row r="15">
      <c r="A15" s="17" t="inlineStr">
        <is>
          <t>MA</t>
        </is>
      </c>
    </row>
    <row r="16">
      <c r="A16" s="17" t="inlineStr">
        <is>
          <t>MT</t>
        </is>
      </c>
    </row>
    <row r="17">
      <c r="A17" s="17" t="inlineStr">
        <is>
          <t>MS</t>
        </is>
      </c>
    </row>
    <row r="18">
      <c r="A18" s="17" t="inlineStr">
        <is>
          <t>MG</t>
        </is>
      </c>
    </row>
    <row r="19">
      <c r="A19" s="17" t="inlineStr">
        <is>
          <t>PA</t>
        </is>
      </c>
    </row>
    <row r="20">
      <c r="A20" s="17" t="inlineStr">
        <is>
          <t>PB</t>
        </is>
      </c>
    </row>
    <row r="21">
      <c r="A21" s="17" t="inlineStr">
        <is>
          <t>PR</t>
        </is>
      </c>
    </row>
    <row r="22">
      <c r="A22" s="17" t="inlineStr">
        <is>
          <t>PE</t>
        </is>
      </c>
    </row>
    <row r="23">
      <c r="A23" s="17" t="inlineStr">
        <is>
          <t>PI</t>
        </is>
      </c>
    </row>
    <row r="24">
      <c r="A24" s="17" t="inlineStr">
        <is>
          <t>RJ</t>
        </is>
      </c>
    </row>
    <row r="25">
      <c r="A25" s="17" t="inlineStr">
        <is>
          <t>RN</t>
        </is>
      </c>
    </row>
    <row r="26">
      <c r="A26" s="17" t="inlineStr">
        <is>
          <t>RS</t>
        </is>
      </c>
    </row>
    <row r="27">
      <c r="A27" s="17" t="inlineStr">
        <is>
          <t>RO</t>
        </is>
      </c>
    </row>
    <row r="28">
      <c r="A28" s="17" t="inlineStr">
        <is>
          <t>RR</t>
        </is>
      </c>
    </row>
    <row r="29">
      <c r="A29" s="17" t="inlineStr">
        <is>
          <t>SC</t>
        </is>
      </c>
    </row>
    <row r="30">
      <c r="A30" s="17" t="inlineStr">
        <is>
          <t>SP</t>
        </is>
      </c>
    </row>
    <row r="31">
      <c r="A31" s="17" t="inlineStr">
        <is>
          <t>SE</t>
        </is>
      </c>
    </row>
    <row r="32">
      <c r="A32" s="17" t="inlineStr">
        <is>
          <t>TO</t>
        </is>
      </c>
    </row>
  </sheetData>
  <hyperlinks>
    <hyperlink xmlns:r="http://schemas.openxmlformats.org/officeDocument/2006/relationships" ref="A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Beevix (beevix.com.br)</dc:creator>
  <dc:title xmlns:dc="http://purl.org/dc/elements/1.1/">Planilha de controle de consignação</dc:title>
  <dcterms:created xmlns:dcterms="http://purl.org/dc/terms/" xmlns:xsi="http://www.w3.org/2001/XMLSchema-instance" xsi:type="dcterms:W3CDTF">2026-10-30T18:20:34Z</dcterms:created>
  <dcterms:modified xmlns:dcterms="http://purl.org/dc/terms/" xmlns:xsi="http://www.w3.org/2001/XMLSchema-instance" xsi:type="dcterms:W3CDTF">2026-10-30T18:20:35Z</dcterms:modified>
</cp:coreProperties>
</file>