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o usar" sheetId="1" state="visible" r:id="rId1"/>
    <sheet xmlns:r="http://schemas.openxmlformats.org/officeDocument/2006/relationships" name="Remessas" sheetId="2" state="visible" r:id="rId2"/>
    <sheet xmlns:r="http://schemas.openxmlformats.org/officeDocument/2006/relationships" name="Bens" sheetId="3" state="visible" r:id="rId3"/>
    <sheet xmlns:r="http://schemas.openxmlformats.org/officeDocument/2006/relationships" name="Por cliente" sheetId="4" state="visible" r:id="rId4"/>
    <sheet xmlns:r="http://schemas.openxmlformats.org/officeDocument/2006/relationships" name="Listas" sheetId="5" state="visible" r:id="rId5"/>
  </sheets>
  <definedNames>
    <definedName name="_xlnm._FilterDatabase" localSheetId="1" hidden="1">'Remessas'!$A$5:$T$1505</definedName>
    <definedName name="_xlnm._FilterDatabase" localSheetId="2" hidden="1">'Bens'!$A$5:$I$305</definedName>
    <definedName name="_xlnm._FilterDatabase" localSheetId="3" hidden="1">'Por cliente'!$A$5:$E$305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R$&quot; #,##0.00;[Red]-&quot;R$&quot; #,##0.00"/>
    <numFmt numFmtId="165" formatCode="#,##0.##"/>
    <numFmt numFmtId="166" formatCode="dd/mm/yyyy"/>
  </numFmts>
  <fonts count="10">
    <font>
      <name val="Calibri"/>
      <family val="2"/>
      <color theme="1"/>
      <sz val="11"/>
      <scheme val="minor"/>
    </font>
    <font>
      <b val="1"/>
      <color rgb="00001741"/>
      <sz val="18"/>
    </font>
    <font>
      <color rgb="001482F2"/>
      <sz val="10"/>
      <u val="single"/>
    </font>
    <font>
      <b val="1"/>
      <color rgb="00001741"/>
      <sz val="13"/>
    </font>
    <font>
      <b val="1"/>
      <color rgb="001482F2"/>
      <u val="single"/>
    </font>
    <font>
      <b val="1"/>
      <color rgb="00001741"/>
      <sz val="16"/>
    </font>
    <font>
      <i val="1"/>
      <color rgb="005B6B86"/>
      <sz val="9"/>
    </font>
    <font>
      <b val="1"/>
      <color rgb="00FFFFFF"/>
    </font>
    <font>
      <b val="1"/>
      <color rgb="00001741"/>
    </font>
    <font>
      <b val="1"/>
    </font>
  </fonts>
  <fills count="6">
    <fill>
      <patternFill/>
    </fill>
    <fill>
      <patternFill patternType="gray125"/>
    </fill>
    <fill>
      <patternFill patternType="solid">
        <fgColor rgb="00E8F1FE"/>
      </patternFill>
    </fill>
    <fill>
      <patternFill patternType="solid">
        <fgColor rgb="00001741"/>
      </patternFill>
    </fill>
    <fill>
      <patternFill patternType="solid">
        <fgColor rgb="005B6B86"/>
      </patternFill>
    </fill>
    <fill>
      <patternFill patternType="solid">
        <fgColor rgb="00FFF4CC"/>
      </patternFill>
    </fill>
  </fills>
  <borders count="2">
    <border>
      <left/>
      <right/>
      <top/>
      <bottom/>
      <diagonal/>
    </border>
    <border>
      <left style="thin">
        <color rgb="00D0D7E2"/>
      </left>
      <right style="thin">
        <color rgb="00D0D7E2"/>
      </right>
      <top style="thin">
        <color rgb="00D0D7E2"/>
      </top>
      <bottom style="thin">
        <color rgb="00D0D7E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2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8" fillId="0" borderId="0" pivotButton="0" quotePrefix="0" xfId="0"/>
    <xf numFmtId="0" fontId="9" fillId="5" borderId="1" pivotButton="0" quotePrefix="0" xfId="0"/>
    <xf numFmtId="0" fontId="7" fillId="3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center" vertical="center" wrapText="1"/>
    </xf>
    <xf numFmtId="166" fontId="0" fillId="5" borderId="1" pivotButton="0" quotePrefix="0" xfId="0"/>
    <xf numFmtId="0" fontId="0" fillId="5" borderId="1" pivotButton="0" quotePrefix="0" xfId="0"/>
    <xf numFmtId="165" fontId="0" fillId="5" borderId="1" pivotButton="0" quotePrefix="0" xfId="0"/>
    <xf numFmtId="164" fontId="0" fillId="5" borderId="1" pivotButton="0" quotePrefix="0" xfId="0"/>
    <xf numFmtId="1" fontId="0" fillId="5" borderId="1" pivotButton="0" quotePrefix="0" xfId="0"/>
    <xf numFmtId="166" fontId="0" fillId="0" borderId="1" pivotButton="0" quotePrefix="0" xfId="0"/>
    <xf numFmtId="0" fontId="0" fillId="0" borderId="1" pivotButton="0" quotePrefix="0" xfId="0"/>
    <xf numFmtId="165" fontId="0" fillId="0" borderId="1" pivotButton="0" quotePrefix="0" xfId="0"/>
    <xf numFmtId="164" fontId="0" fillId="0" borderId="1" pivotButton="0" quotePrefix="0" xfId="0"/>
    <xf numFmtId="1" fontId="0" fillId="0" borderId="1" pivotButton="0" quotePrefix="0" xfId="0"/>
    <xf numFmtId="164" fontId="9" fillId="0" borderId="0" pivotButton="0" quotePrefix="0" xfId="0"/>
    <xf numFmtId="0" fontId="7" fillId="3" borderId="1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2E1"/>
        </patternFill>
      </fill>
    </dxf>
    <dxf>
      <font>
        <b val="1"/>
        <color rgb="008A5A00"/>
      </font>
      <fill>
        <patternFill patternType="solid">
          <fgColor rgb="00FFE9B3"/>
        </patternFill>
      </fill>
    </dxf>
    <dxf>
      <font>
        <b val="1"/>
        <color rgb="001E7B3C"/>
      </font>
      <fill>
        <patternFill patternType="solid">
          <fgColor rgb="00DDF5E4"/>
        </patternFill>
      </fill>
    </dxf>
    <dxf>
      <font>
        <b val="1"/>
        <color rgb="000B5DE3"/>
      </font>
      <fill>
        <patternFill patternType="solid">
          <fgColor rgb="00DCEB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eevix.com.br/planilhas" TargetMode="External" Id="rId1"/><Relationship Type="http://schemas.openxmlformats.org/officeDocument/2006/relationships/hyperlink" Target="https://beevix.com.br/precos" TargetMode="Externa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5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B32"/>
  <sheetViews>
    <sheetView showGridLines="0" tabSelected="1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1">
      <c r="B1" s="1" t="inlineStr">
        <is>
          <t>Planilha de controle de comodato</t>
        </is>
      </c>
    </row>
    <row r="2">
      <c r="B2" s="2" t="inlineStr">
        <is>
          <t>Modelo gratuito Beevix · beevix.com.br</t>
        </is>
      </c>
    </row>
    <row r="4" ht="48" customHeight="1">
      <c r="B4" s="3" t="inlineStr">
        <is>
          <t>Controle os equipamentos e vasilhames emprestados a clientes: cada remessa tem cliente, bem, quantidade, número da nota de remessa e data prevista de devolução. A planilha calcula o saldo que ainda está com cada cliente, o valor desse saldo, os dias fora e marca VENCIDO quando a devolução passou da data combinada.</t>
        </is>
      </c>
    </row>
    <row r="6">
      <c r="B6" s="4" t="inlineStr">
        <is>
          <t>Como usar</t>
        </is>
      </c>
    </row>
    <row r="7" ht="32" customHeight="1">
      <c r="B7" s="3" t="inlineStr">
        <is>
          <t>1. Na aba "Remessas", informe no topo a UF da sua empresa. Ela serve só para mostrar o CFOP de referência (dentro ou fora do estado).</t>
        </is>
      </c>
    </row>
    <row r="8" ht="32" customHeight="1">
      <c r="B8" s="3" t="inlineStr">
        <is>
          <t>2. Na aba "Bens", cadastre cada equipamento ou vasilhame com código, número de série ou patrimônio, valor unitário e a quantidade que a empresa tem.</t>
        </is>
      </c>
    </row>
    <row r="9" ht="32" customHeight="1">
      <c r="B9" s="3" t="inlineStr">
        <is>
          <t>3. A cada entrega a cliente, lance uma linha em "Remessas" com a data, o cliente, a UF dele, o código do bem, a quantidade, o número da NF-e de remessa e a devolução prevista no contrato.</t>
        </is>
      </c>
    </row>
    <row r="10" ht="32" customHeight="1">
      <c r="B10" s="3" t="inlineStr">
        <is>
          <t>4. Quando o bem voltar, preencha na mesma linha a data do retorno, a quantidade devolvida (acumulada) e o número da nota de retorno.</t>
        </is>
      </c>
    </row>
    <row r="11" ht="18" customHeight="1">
      <c r="B11" s="3" t="inlineStr">
        <is>
          <t>5. Acompanhe a coluna "Situação": VENCIDO, VENCE EM 15 DIAS, COM CLIENTE ou DEVOLVIDO.</t>
        </is>
      </c>
    </row>
    <row r="12" ht="32" customHeight="1">
      <c r="B12" s="3" t="inlineStr">
        <is>
          <t>6. Na aba "Por cliente", digite o nome do cliente como aparece em "Remessas" para ver quantos itens e quanto em valor estão com ele.</t>
        </is>
      </c>
    </row>
    <row r="13" ht="32" customHeight="1">
      <c r="B13" s="3" t="inlineStr">
        <is>
          <t>7. Os CFOPs mostrados (5908/6908 na remessa, 5909/6909 no retorno) são a referência da tabela oficial. A tributação e o preenchimento da nota são definidos pela sua contabilidade.</t>
        </is>
      </c>
    </row>
    <row r="15">
      <c r="B15" s="4" t="inlineStr">
        <is>
          <t>Legenda</t>
        </is>
      </c>
    </row>
    <row r="16" ht="18" customHeight="1">
      <c r="B16" s="3" t="inlineStr">
        <is>
          <t>• Fundo AMARELO claro = dado de EXEMPLO, fictício. Apague o conteúdo dessas células antes de usar.</t>
        </is>
      </c>
    </row>
    <row r="17" ht="18" customHeight="1">
      <c r="B17" s="3" t="inlineStr">
        <is>
          <t>• Cabeçalho AZUL-ESCURO = coluna para você preencher.</t>
        </is>
      </c>
    </row>
    <row r="18" ht="18" customHeight="1">
      <c r="B18" s="3" t="inlineStr">
        <is>
          <t>• Cabeçalho CINZA = coluna com fórmula. Não digite nela: o valor é calculado sozinho.</t>
        </is>
      </c>
    </row>
    <row r="19" ht="18" customHeight="1">
      <c r="B19" s="3" t="inlineStr">
        <is>
          <t>• Células com seta ao clicar têm lista suspensa. Os itens das listas ficam na aba "Listas".</t>
        </is>
      </c>
    </row>
    <row r="21">
      <c r="B21" s="4" t="inlineStr">
        <is>
          <t>Limitações desta planilha</t>
        </is>
      </c>
    </row>
    <row r="22" ht="18" customHeight="1">
      <c r="B22" s="3" t="inlineStr">
        <is>
          <t>• Não emite a NF-e de remessa nem a de retorno: guarda o número das notas emitidas no emissor.</t>
        </is>
      </c>
    </row>
    <row r="23" ht="18" customHeight="1">
      <c r="B23" s="3" t="inlineStr">
        <is>
          <t>• Não substitui o contrato de comodato, que define prazo, conservação e responsabilidade por perda.</t>
        </is>
      </c>
    </row>
    <row r="24" ht="32" customHeight="1">
      <c r="B24" s="3" t="inlineStr">
        <is>
          <t>• A quantidade devolvida é acumulada na linha da remessa; devolução de bem de outra remessa precisa ir na linha certa.</t>
        </is>
      </c>
    </row>
    <row r="25" ht="18" customHeight="1">
      <c r="B25" s="3" t="inlineStr">
        <is>
          <t>• Não confere o dígito do CNPJ nem a inscrição estadual do cliente.</t>
        </is>
      </c>
    </row>
    <row r="27">
      <c r="B27" s="4" t="inlineStr">
        <is>
          <t>Quando vale passar para um sistema</t>
        </is>
      </c>
    </row>
    <row r="28" ht="32" customHeight="1">
      <c r="B28" s="3" t="inlineStr">
        <is>
          <t>• Quando o número de clientes com equipamento passa de algumas dezenas e o saldo de vasilhames não bate com a contagem.</t>
        </is>
      </c>
    </row>
    <row r="29" ht="18" customHeight="1">
      <c r="B29" s="3" t="inlineStr">
        <is>
          <t>• Quando a nota de remessa e a de retorno precisam sair do mesmo cadastro, sem redigitar cliente e item.</t>
        </is>
      </c>
    </row>
    <row r="30" ht="18" customHeight="1">
      <c r="B30" s="3" t="inlineStr">
        <is>
          <t>• Quando o estoque precisa separar o que está disponível do que está com clientes.</t>
        </is>
      </c>
    </row>
    <row r="32">
      <c r="B32" s="5" t="inlineStr">
        <is>
          <t>Conheça o Beevix, ERP online com estoque, vendas, notas fiscais e financeiro: beevix.com.br/precos</t>
        </is>
      </c>
    </row>
  </sheetData>
  <hyperlinks>
    <hyperlink xmlns:r="http://schemas.openxmlformats.org/officeDocument/2006/relationships" ref="B2" r:id="rId1"/>
    <hyperlink xmlns:r="http://schemas.openxmlformats.org/officeDocument/2006/relationships" ref="B32" r:id="rId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T1505"/>
  <sheetViews>
    <sheetView showGridLines="0" tabSelected="0" workbookViewId="0">
      <pane xSplit="2" ySplit="5" topLeftCell="C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8" customWidth="1" min="2" max="2"/>
    <col width="18" customWidth="1" min="3" max="3"/>
    <col width="8" customWidth="1" min="4" max="4"/>
    <col width="10" customWidth="1" min="5" max="5"/>
    <col width="28" customWidth="1" min="6" max="6"/>
    <col width="11" customWidth="1" min="7" max="7"/>
    <col width="14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1" customWidth="1" min="15" max="15"/>
    <col width="14" customWidth="1" min="16" max="16"/>
    <col width="10" customWidth="1" min="17" max="17"/>
    <col width="17" customWidth="1" min="18" max="18"/>
    <col width="12" customWidth="1" min="19" max="19"/>
    <col width="30" customWidth="1" min="20" max="20"/>
  </cols>
  <sheetData>
    <row r="1" ht="26" customHeight="1">
      <c r="A1" s="6" t="inlineStr">
        <is>
          <t>Remessas em comodato e retornos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4">
      <c r="A4" s="8" t="inlineStr">
        <is>
          <t>UF da sua empresa:</t>
        </is>
      </c>
      <c r="C4" s="9" t="inlineStr">
        <is>
          <t>SP</t>
        </is>
      </c>
    </row>
    <row r="5" ht="32" customHeight="1">
      <c r="A5" s="10" t="inlineStr">
        <is>
          <t>Data da remessa</t>
        </is>
      </c>
      <c r="B5" s="10" t="inlineStr">
        <is>
          <t>Cliente (comodatário)</t>
        </is>
      </c>
      <c r="C5" s="10" t="inlineStr">
        <is>
          <t>CPF/CNPJ</t>
        </is>
      </c>
      <c r="D5" s="10" t="inlineStr">
        <is>
          <t>UF do cliente</t>
        </is>
      </c>
      <c r="E5" s="10" t="inlineStr">
        <is>
          <t>Código do bem</t>
        </is>
      </c>
      <c r="F5" s="11" t="inlineStr">
        <is>
          <t>Bem</t>
        </is>
      </c>
      <c r="G5" s="10" t="inlineStr">
        <is>
          <t>Quantidade enviada</t>
        </is>
      </c>
      <c r="H5" s="11" t="inlineStr">
        <is>
          <t>Valor da remessa</t>
        </is>
      </c>
      <c r="I5" s="10" t="inlineStr">
        <is>
          <t>NF-e de remessa nº</t>
        </is>
      </c>
      <c r="J5" s="11" t="inlineStr">
        <is>
          <t>CFOP de referência da remessa</t>
        </is>
      </c>
      <c r="K5" s="10" t="inlineStr">
        <is>
          <t>Devolução prevista</t>
        </is>
      </c>
      <c r="L5" s="10" t="inlineStr">
        <is>
          <t>Data do retorno</t>
        </is>
      </c>
      <c r="M5" s="10" t="inlineStr">
        <is>
          <t>Quantidade devolvida (acumulada)</t>
        </is>
      </c>
      <c r="N5" s="10" t="inlineStr">
        <is>
          <t>Nota de retorno nº</t>
        </is>
      </c>
      <c r="O5" s="11" t="inlineStr">
        <is>
          <t>Saldo com o cliente</t>
        </is>
      </c>
      <c r="P5" s="11" t="inlineStr">
        <is>
          <t>Valor do saldo</t>
        </is>
      </c>
      <c r="Q5" s="11" t="inlineStr">
        <is>
          <t>Dias com o cliente</t>
        </is>
      </c>
      <c r="R5" s="11" t="inlineStr">
        <is>
          <t>Situação</t>
        </is>
      </c>
      <c r="S5" s="11" t="inlineStr">
        <is>
          <t>CFOP de referência do retorno</t>
        </is>
      </c>
      <c r="T5" s="10" t="inlineStr">
        <is>
          <t>Observações</t>
        </is>
      </c>
    </row>
    <row r="6">
      <c r="A6" s="12" t="n">
        <v>46125</v>
      </c>
      <c r="B6" s="13" t="inlineStr">
        <is>
          <t>Bar Exemplo Ltda</t>
        </is>
      </c>
      <c r="C6" s="13" t="inlineStr">
        <is>
          <t>00.000.000/0001-00</t>
        </is>
      </c>
      <c r="D6" s="13" t="inlineStr">
        <is>
          <t>SP</t>
        </is>
      </c>
      <c r="E6" s="13" t="inlineStr">
        <is>
          <t>B02</t>
        </is>
      </c>
      <c r="F6" s="13">
        <f>IF($E6="","",IFERROR(INDEX(Bens!$B$6:$B$305,MATCH($E6,Bens!$A$6:$A$305,0)),"Código não cadastrado"))</f>
        <v/>
      </c>
      <c r="G6" s="14" t="n">
        <v>1</v>
      </c>
      <c r="H6" s="15">
        <f>IF(OR($E6="",G6=""),"",G6*IFERROR(INDEX(Bens!$D$6:$D$305,MATCH($E6,Bens!$A$6:$A$305,0)),0))</f>
        <v/>
      </c>
      <c r="I6" s="13" t="inlineStr">
        <is>
          <t>1201</t>
        </is>
      </c>
      <c r="J6" s="13">
        <f>IF(OR($E6="",D6=""),"",IF(D6=$C$4,"5908","6908"))</f>
        <v/>
      </c>
      <c r="K6" s="12" t="n">
        <v>46305</v>
      </c>
      <c r="L6" s="12" t="n"/>
      <c r="M6" s="14" t="n"/>
      <c r="N6" s="13" t="n"/>
      <c r="O6" s="14">
        <f>IF(OR($E6="",G6=""),"",G6-N(M6))</f>
        <v/>
      </c>
      <c r="P6" s="15">
        <f>IF(O6="","",O6*IFERROR(INDEX(Bens!$D$6:$D$305,MATCH($E6,Bens!$A$6:$A$305,0)),0))</f>
        <v/>
      </c>
      <c r="Q6" s="16">
        <f>IF(A6="","",IF(AND(O6&lt;=0,L6&lt;&gt;""),L6-A6,TODAY()-A6))</f>
        <v/>
      </c>
      <c r="R6" s="13">
        <f>IF(O6="","",IF(O6&lt;0,"CONFERIR",IF(O6=0,"DEVOLVIDO",IF(K6="","COM CLIENTE",IF(TODAY()&gt;K6,"VENCIDO",IF(K6-TODAY()&lt;=15,"VENCE EM 15 DIAS","COM CLIENTE"))))))</f>
        <v/>
      </c>
      <c r="S6" s="13">
        <f>IF(OR($E6="",D6=""),"",IF(D6=$C$4,"5909","6909"))</f>
        <v/>
      </c>
      <c r="T6" s="13" t="inlineStr">
        <is>
          <t>Contrato 14/2026</t>
        </is>
      </c>
    </row>
    <row r="7">
      <c r="A7" s="12" t="n">
        <v>46235</v>
      </c>
      <c r="B7" s="13" t="inlineStr">
        <is>
          <t>Mercado Modelo</t>
        </is>
      </c>
      <c r="C7" s="13" t="inlineStr">
        <is>
          <t>11.111.111/0001-11</t>
        </is>
      </c>
      <c r="D7" s="13" t="inlineStr">
        <is>
          <t>SP</t>
        </is>
      </c>
      <c r="E7" s="13" t="inlineStr">
        <is>
          <t>B01</t>
        </is>
      </c>
      <c r="F7" s="13">
        <f>IF($E7="","",IFERROR(INDEX(Bens!$B$6:$B$305,MATCH($E7,Bens!$A$6:$A$305,0)),"Código não cadastrado"))</f>
        <v/>
      </c>
      <c r="G7" s="14" t="n">
        <v>30</v>
      </c>
      <c r="H7" s="15">
        <f>IF(OR($E7="",G7=""),"",G7*IFERROR(INDEX(Bens!$D$6:$D$305,MATCH($E7,Bens!$A$6:$A$305,0)),0))</f>
        <v/>
      </c>
      <c r="I7" s="13" t="inlineStr">
        <is>
          <t>1244</t>
        </is>
      </c>
      <c r="J7" s="13">
        <f>IF(OR($E7="",D7=""),"",IF(D7=$C$4,"5908","6908"))</f>
        <v/>
      </c>
      <c r="K7" s="12" t="n">
        <v>46335</v>
      </c>
      <c r="L7" s="12" t="n">
        <v>46320</v>
      </c>
      <c r="M7" s="14" t="n">
        <v>12</v>
      </c>
      <c r="N7" s="13" t="inlineStr">
        <is>
          <t>NF 88 (retorno parcial)</t>
        </is>
      </c>
      <c r="O7" s="14">
        <f>IF(OR($E7="",G7=""),"",G7-N(M7))</f>
        <v/>
      </c>
      <c r="P7" s="15">
        <f>IF(O7="","",O7*IFERROR(INDEX(Bens!$D$6:$D$305,MATCH($E7,Bens!$A$6:$A$305,0)),0))</f>
        <v/>
      </c>
      <c r="Q7" s="16">
        <f>IF(A7="","",IF(AND(O7&lt;=0,L7&lt;&gt;""),L7-A7,TODAY()-A7))</f>
        <v/>
      </c>
      <c r="R7" s="13">
        <f>IF(O7="","",IF(O7&lt;0,"CONFERIR",IF(O7=0,"DEVOLVIDO",IF(K7="","COM CLIENTE",IF(TODAY()&gt;K7,"VENCIDO",IF(K7-TODAY()&lt;=15,"VENCE EM 15 DIAS","COM CLIENTE"))))))</f>
        <v/>
      </c>
      <c r="S7" s="13">
        <f>IF(OR($E7="",D7=""),"",IF(D7=$C$4,"5909","6909"))</f>
        <v/>
      </c>
      <c r="T7" s="13" t="inlineStr">
        <is>
          <t>Retornaram 12</t>
        </is>
      </c>
    </row>
    <row r="8">
      <c r="A8" s="12" t="n">
        <v>46265</v>
      </c>
      <c r="B8" s="13" t="inlineStr">
        <is>
          <t>Restaurante Teste</t>
        </is>
      </c>
      <c r="C8" s="13" t="inlineStr">
        <is>
          <t>22.222.222/0001-22</t>
        </is>
      </c>
      <c r="D8" s="13" t="inlineStr">
        <is>
          <t>MG</t>
        </is>
      </c>
      <c r="E8" s="13" t="inlineStr">
        <is>
          <t>B03</t>
        </is>
      </c>
      <c r="F8" s="13">
        <f>IF($E8="","",IFERROR(INDEX(Bens!$B$6:$B$305,MATCH($E8,Bens!$A$6:$A$305,0)),"Código não cadastrado"))</f>
        <v/>
      </c>
      <c r="G8" s="14" t="n">
        <v>1</v>
      </c>
      <c r="H8" s="15">
        <f>IF(OR($E8="",G8=""),"",G8*IFERROR(INDEX(Bens!$D$6:$D$305,MATCH($E8,Bens!$A$6:$A$305,0)),0))</f>
        <v/>
      </c>
      <c r="I8" s="13" t="inlineStr">
        <is>
          <t>1260</t>
        </is>
      </c>
      <c r="J8" s="13">
        <f>IF(OR($E8="",D8=""),"",IF(D8=$C$4,"5908","6908"))</f>
        <v/>
      </c>
      <c r="K8" s="12" t="n">
        <v>46445</v>
      </c>
      <c r="L8" s="12" t="n"/>
      <c r="M8" s="14" t="n"/>
      <c r="N8" s="13" t="n"/>
      <c r="O8" s="14">
        <f>IF(OR($E8="",G8=""),"",G8-N(M8))</f>
        <v/>
      </c>
      <c r="P8" s="15">
        <f>IF(O8="","",O8*IFERROR(INDEX(Bens!$D$6:$D$305,MATCH($E8,Bens!$A$6:$A$305,0)),0))</f>
        <v/>
      </c>
      <c r="Q8" s="16">
        <f>IF(A8="","",IF(AND(O8&lt;=0,L8&lt;&gt;""),L8-A8,TODAY()-A8))</f>
        <v/>
      </c>
      <c r="R8" s="13">
        <f>IF(O8="","",IF(O8&lt;0,"CONFERIR",IF(O8=0,"DEVOLVIDO",IF(K8="","COM CLIENTE",IF(TODAY()&gt;K8,"VENCIDO",IF(K8-TODAY()&lt;=15,"VENCE EM 15 DIAS","COM CLIENTE"))))))</f>
        <v/>
      </c>
      <c r="S8" s="13">
        <f>IF(OR($E8="",D8=""),"",IF(D8=$C$4,"5909","6909"))</f>
        <v/>
      </c>
      <c r="T8" s="13" t="inlineStr"/>
    </row>
    <row r="9">
      <c r="A9" s="12" t="n">
        <v>46175</v>
      </c>
      <c r="B9" s="13" t="inlineStr">
        <is>
          <t>Academia Exemplo</t>
        </is>
      </c>
      <c r="C9" s="13" t="inlineStr">
        <is>
          <t>33.333.333/0001-33</t>
        </is>
      </c>
      <c r="D9" s="13" t="inlineStr">
        <is>
          <t>SP</t>
        </is>
      </c>
      <c r="E9" s="13" t="inlineStr">
        <is>
          <t>B04</t>
        </is>
      </c>
      <c r="F9" s="13">
        <f>IF($E9="","",IFERROR(INDEX(Bens!$B$6:$B$305,MATCH($E9,Bens!$A$6:$A$305,0)),"Código não cadastrado"))</f>
        <v/>
      </c>
      <c r="G9" s="14" t="n">
        <v>2</v>
      </c>
      <c r="H9" s="15">
        <f>IF(OR($E9="",G9=""),"",G9*IFERROR(INDEX(Bens!$D$6:$D$305,MATCH($E9,Bens!$A$6:$A$305,0)),0))</f>
        <v/>
      </c>
      <c r="I9" s="13" t="inlineStr">
        <is>
          <t>1213</t>
        </is>
      </c>
      <c r="J9" s="13">
        <f>IF(OR($E9="",D9=""),"",IF(D9=$C$4,"5908","6908"))</f>
        <v/>
      </c>
      <c r="K9" s="12" t="n">
        <v>46295</v>
      </c>
      <c r="L9" s="12" t="n">
        <v>46297</v>
      </c>
      <c r="M9" s="14" t="n">
        <v>2</v>
      </c>
      <c r="N9" s="13" t="inlineStr">
        <is>
          <t>NF 412</t>
        </is>
      </c>
      <c r="O9" s="14">
        <f>IF(OR($E9="",G9=""),"",G9-N(M9))</f>
        <v/>
      </c>
      <c r="P9" s="15">
        <f>IF(O9="","",O9*IFERROR(INDEX(Bens!$D$6:$D$305,MATCH($E9,Bens!$A$6:$A$305,0)),0))</f>
        <v/>
      </c>
      <c r="Q9" s="16">
        <f>IF(A9="","",IF(AND(O9&lt;=0,L9&lt;&gt;""),L9-A9,TODAY()-A9))</f>
        <v/>
      </c>
      <c r="R9" s="13">
        <f>IF(O9="","",IF(O9&lt;0,"CONFERIR",IF(O9=0,"DEVOLVIDO",IF(K9="","COM CLIENTE",IF(TODAY()&gt;K9,"VENCIDO",IF(K9-TODAY()&lt;=15,"VENCE EM 15 DIAS","COM CLIENTE"))))))</f>
        <v/>
      </c>
      <c r="S9" s="13">
        <f>IF(OR($E9="",D9=""),"",IF(D9=$C$4,"5909","6909"))</f>
        <v/>
      </c>
      <c r="T9" s="13" t="inlineStr">
        <is>
          <t>Encerrado</t>
        </is>
      </c>
    </row>
    <row r="10">
      <c r="A10" s="17" t="n"/>
      <c r="B10" s="18" t="n"/>
      <c r="C10" s="18" t="n"/>
      <c r="D10" s="18" t="n"/>
      <c r="E10" s="18" t="n"/>
      <c r="F10" s="18">
        <f>IF($E10="","",IFERROR(INDEX(Bens!$B$6:$B$305,MATCH($E10,Bens!$A$6:$A$305,0)),"Código não cadastrado"))</f>
        <v/>
      </c>
      <c r="G10" s="19" t="n"/>
      <c r="H10" s="20">
        <f>IF(OR($E10="",G10=""),"",G10*IFERROR(INDEX(Bens!$D$6:$D$305,MATCH($E10,Bens!$A$6:$A$305,0)),0))</f>
        <v/>
      </c>
      <c r="I10" s="18" t="n"/>
      <c r="J10" s="18">
        <f>IF(OR($E10="",D10=""),"",IF(D10=$C$4,"5908","6908"))</f>
        <v/>
      </c>
      <c r="K10" s="17" t="n"/>
      <c r="L10" s="17" t="n"/>
      <c r="M10" s="19" t="n"/>
      <c r="N10" s="18" t="n"/>
      <c r="O10" s="19">
        <f>IF(OR($E10="",G10=""),"",G10-N(M10))</f>
        <v/>
      </c>
      <c r="P10" s="20">
        <f>IF(O10="","",O10*IFERROR(INDEX(Bens!$D$6:$D$305,MATCH($E10,Bens!$A$6:$A$305,0)),0))</f>
        <v/>
      </c>
      <c r="Q10" s="21">
        <f>IF(A10="","",IF(AND(O10&lt;=0,L10&lt;&gt;""),L10-A10,TODAY()-A10))</f>
        <v/>
      </c>
      <c r="R10" s="18">
        <f>IF(O10="","",IF(O10&lt;0,"CONFERIR",IF(O10=0,"DEVOLVIDO",IF(K10="","COM CLIENTE",IF(TODAY()&gt;K10,"VENCIDO",IF(K10-TODAY()&lt;=15,"VENCE EM 15 DIAS","COM CLIENTE"))))))</f>
        <v/>
      </c>
      <c r="S10" s="18">
        <f>IF(OR($E10="",D10=""),"",IF(D10=$C$4,"5909","6909"))</f>
        <v/>
      </c>
      <c r="T10" s="18" t="n"/>
    </row>
    <row r="11">
      <c r="A11" s="17" t="n"/>
      <c r="B11" s="18" t="n"/>
      <c r="C11" s="18" t="n"/>
      <c r="D11" s="18" t="n"/>
      <c r="E11" s="18" t="n"/>
      <c r="F11" s="18">
        <f>IF($E11="","",IFERROR(INDEX(Bens!$B$6:$B$305,MATCH($E11,Bens!$A$6:$A$305,0)),"Código não cadastrado"))</f>
        <v/>
      </c>
      <c r="G11" s="19" t="n"/>
      <c r="H11" s="20">
        <f>IF(OR($E11="",G11=""),"",G11*IFERROR(INDEX(Bens!$D$6:$D$305,MATCH($E11,Bens!$A$6:$A$305,0)),0))</f>
        <v/>
      </c>
      <c r="I11" s="18" t="n"/>
      <c r="J11" s="18">
        <f>IF(OR($E11="",D11=""),"",IF(D11=$C$4,"5908","6908"))</f>
        <v/>
      </c>
      <c r="K11" s="17" t="n"/>
      <c r="L11" s="17" t="n"/>
      <c r="M11" s="19" t="n"/>
      <c r="N11" s="18" t="n"/>
      <c r="O11" s="19">
        <f>IF(OR($E11="",G11=""),"",G11-N(M11))</f>
        <v/>
      </c>
      <c r="P11" s="20">
        <f>IF(O11="","",O11*IFERROR(INDEX(Bens!$D$6:$D$305,MATCH($E11,Bens!$A$6:$A$305,0)),0))</f>
        <v/>
      </c>
      <c r="Q11" s="21">
        <f>IF(A11="","",IF(AND(O11&lt;=0,L11&lt;&gt;""),L11-A11,TODAY()-A11))</f>
        <v/>
      </c>
      <c r="R11" s="18">
        <f>IF(O11="","",IF(O11&lt;0,"CONFERIR",IF(O11=0,"DEVOLVIDO",IF(K11="","COM CLIENTE",IF(TODAY()&gt;K11,"VENCIDO",IF(K11-TODAY()&lt;=15,"VENCE EM 15 DIAS","COM CLIENTE"))))))</f>
        <v/>
      </c>
      <c r="S11" s="18">
        <f>IF(OR($E11="",D11=""),"",IF(D11=$C$4,"5909","6909"))</f>
        <v/>
      </c>
      <c r="T11" s="18" t="n"/>
    </row>
    <row r="12">
      <c r="A12" s="17" t="n"/>
      <c r="B12" s="18" t="n"/>
      <c r="C12" s="18" t="n"/>
      <c r="D12" s="18" t="n"/>
      <c r="E12" s="18" t="n"/>
      <c r="F12" s="18">
        <f>IF($E12="","",IFERROR(INDEX(Bens!$B$6:$B$305,MATCH($E12,Bens!$A$6:$A$305,0)),"Código não cadastrado"))</f>
        <v/>
      </c>
      <c r="G12" s="19" t="n"/>
      <c r="H12" s="20">
        <f>IF(OR($E12="",G12=""),"",G12*IFERROR(INDEX(Bens!$D$6:$D$305,MATCH($E12,Bens!$A$6:$A$305,0)),0))</f>
        <v/>
      </c>
      <c r="I12" s="18" t="n"/>
      <c r="J12" s="18">
        <f>IF(OR($E12="",D12=""),"",IF(D12=$C$4,"5908","6908"))</f>
        <v/>
      </c>
      <c r="K12" s="17" t="n"/>
      <c r="L12" s="17" t="n"/>
      <c r="M12" s="19" t="n"/>
      <c r="N12" s="18" t="n"/>
      <c r="O12" s="19">
        <f>IF(OR($E12="",G12=""),"",G12-N(M12))</f>
        <v/>
      </c>
      <c r="P12" s="20">
        <f>IF(O12="","",O12*IFERROR(INDEX(Bens!$D$6:$D$305,MATCH($E12,Bens!$A$6:$A$305,0)),0))</f>
        <v/>
      </c>
      <c r="Q12" s="21">
        <f>IF(A12="","",IF(AND(O12&lt;=0,L12&lt;&gt;""),L12-A12,TODAY()-A12))</f>
        <v/>
      </c>
      <c r="R12" s="18">
        <f>IF(O12="","",IF(O12&lt;0,"CONFERIR",IF(O12=0,"DEVOLVIDO",IF(K12="","COM CLIENTE",IF(TODAY()&gt;K12,"VENCIDO",IF(K12-TODAY()&lt;=15,"VENCE EM 15 DIAS","COM CLIENTE"))))))</f>
        <v/>
      </c>
      <c r="S12" s="18">
        <f>IF(OR($E12="",D12=""),"",IF(D12=$C$4,"5909","6909"))</f>
        <v/>
      </c>
      <c r="T12" s="18" t="n"/>
    </row>
    <row r="13">
      <c r="A13" s="17" t="n"/>
      <c r="B13" s="18" t="n"/>
      <c r="C13" s="18" t="n"/>
      <c r="D13" s="18" t="n"/>
      <c r="E13" s="18" t="n"/>
      <c r="F13" s="18">
        <f>IF($E13="","",IFERROR(INDEX(Bens!$B$6:$B$305,MATCH($E13,Bens!$A$6:$A$305,0)),"Código não cadastrado"))</f>
        <v/>
      </c>
      <c r="G13" s="19" t="n"/>
      <c r="H13" s="20">
        <f>IF(OR($E13="",G13=""),"",G13*IFERROR(INDEX(Bens!$D$6:$D$305,MATCH($E13,Bens!$A$6:$A$305,0)),0))</f>
        <v/>
      </c>
      <c r="I13" s="18" t="n"/>
      <c r="J13" s="18">
        <f>IF(OR($E13="",D13=""),"",IF(D13=$C$4,"5908","6908"))</f>
        <v/>
      </c>
      <c r="K13" s="17" t="n"/>
      <c r="L13" s="17" t="n"/>
      <c r="M13" s="19" t="n"/>
      <c r="N13" s="18" t="n"/>
      <c r="O13" s="19">
        <f>IF(OR($E13="",G13=""),"",G13-N(M13))</f>
        <v/>
      </c>
      <c r="P13" s="20">
        <f>IF(O13="","",O13*IFERROR(INDEX(Bens!$D$6:$D$305,MATCH($E13,Bens!$A$6:$A$305,0)),0))</f>
        <v/>
      </c>
      <c r="Q13" s="21">
        <f>IF(A13="","",IF(AND(O13&lt;=0,L13&lt;&gt;""),L13-A13,TODAY()-A13))</f>
        <v/>
      </c>
      <c r="R13" s="18">
        <f>IF(O13="","",IF(O13&lt;0,"CONFERIR",IF(O13=0,"DEVOLVIDO",IF(K13="","COM CLIENTE",IF(TODAY()&gt;K13,"VENCIDO",IF(K13-TODAY()&lt;=15,"VENCE EM 15 DIAS","COM CLIENTE"))))))</f>
        <v/>
      </c>
      <c r="S13" s="18">
        <f>IF(OR($E13="",D13=""),"",IF(D13=$C$4,"5909","6909"))</f>
        <v/>
      </c>
      <c r="T13" s="18" t="n"/>
    </row>
    <row r="14">
      <c r="A14" s="17" t="n"/>
      <c r="B14" s="18" t="n"/>
      <c r="C14" s="18" t="n"/>
      <c r="D14" s="18" t="n"/>
      <c r="E14" s="18" t="n"/>
      <c r="F14" s="18">
        <f>IF($E14="","",IFERROR(INDEX(Bens!$B$6:$B$305,MATCH($E14,Bens!$A$6:$A$305,0)),"Código não cadastrado"))</f>
        <v/>
      </c>
      <c r="G14" s="19" t="n"/>
      <c r="H14" s="20">
        <f>IF(OR($E14="",G14=""),"",G14*IFERROR(INDEX(Bens!$D$6:$D$305,MATCH($E14,Bens!$A$6:$A$305,0)),0))</f>
        <v/>
      </c>
      <c r="I14" s="18" t="n"/>
      <c r="J14" s="18">
        <f>IF(OR($E14="",D14=""),"",IF(D14=$C$4,"5908","6908"))</f>
        <v/>
      </c>
      <c r="K14" s="17" t="n"/>
      <c r="L14" s="17" t="n"/>
      <c r="M14" s="19" t="n"/>
      <c r="N14" s="18" t="n"/>
      <c r="O14" s="19">
        <f>IF(OR($E14="",G14=""),"",G14-N(M14))</f>
        <v/>
      </c>
      <c r="P14" s="20">
        <f>IF(O14="","",O14*IFERROR(INDEX(Bens!$D$6:$D$305,MATCH($E14,Bens!$A$6:$A$305,0)),0))</f>
        <v/>
      </c>
      <c r="Q14" s="21">
        <f>IF(A14="","",IF(AND(O14&lt;=0,L14&lt;&gt;""),L14-A14,TODAY()-A14))</f>
        <v/>
      </c>
      <c r="R14" s="18">
        <f>IF(O14="","",IF(O14&lt;0,"CONFERIR",IF(O14=0,"DEVOLVIDO",IF(K14="","COM CLIENTE",IF(TODAY()&gt;K14,"VENCIDO",IF(K14-TODAY()&lt;=15,"VENCE EM 15 DIAS","COM CLIENTE"))))))</f>
        <v/>
      </c>
      <c r="S14" s="18">
        <f>IF(OR($E14="",D14=""),"",IF(D14=$C$4,"5909","6909"))</f>
        <v/>
      </c>
      <c r="T14" s="18" t="n"/>
    </row>
    <row r="15">
      <c r="A15" s="17" t="n"/>
      <c r="B15" s="18" t="n"/>
      <c r="C15" s="18" t="n"/>
      <c r="D15" s="18" t="n"/>
      <c r="E15" s="18" t="n"/>
      <c r="F15" s="18">
        <f>IF($E15="","",IFERROR(INDEX(Bens!$B$6:$B$305,MATCH($E15,Bens!$A$6:$A$305,0)),"Código não cadastrado"))</f>
        <v/>
      </c>
      <c r="G15" s="19" t="n"/>
      <c r="H15" s="20">
        <f>IF(OR($E15="",G15=""),"",G15*IFERROR(INDEX(Bens!$D$6:$D$305,MATCH($E15,Bens!$A$6:$A$305,0)),0))</f>
        <v/>
      </c>
      <c r="I15" s="18" t="n"/>
      <c r="J15" s="18">
        <f>IF(OR($E15="",D15=""),"",IF(D15=$C$4,"5908","6908"))</f>
        <v/>
      </c>
      <c r="K15" s="17" t="n"/>
      <c r="L15" s="17" t="n"/>
      <c r="M15" s="19" t="n"/>
      <c r="N15" s="18" t="n"/>
      <c r="O15" s="19">
        <f>IF(OR($E15="",G15=""),"",G15-N(M15))</f>
        <v/>
      </c>
      <c r="P15" s="20">
        <f>IF(O15="","",O15*IFERROR(INDEX(Bens!$D$6:$D$305,MATCH($E15,Bens!$A$6:$A$305,0)),0))</f>
        <v/>
      </c>
      <c r="Q15" s="21">
        <f>IF(A15="","",IF(AND(O15&lt;=0,L15&lt;&gt;""),L15-A15,TODAY()-A15))</f>
        <v/>
      </c>
      <c r="R15" s="18">
        <f>IF(O15="","",IF(O15&lt;0,"CONFERIR",IF(O15=0,"DEVOLVIDO",IF(K15="","COM CLIENTE",IF(TODAY()&gt;K15,"VENCIDO",IF(K15-TODAY()&lt;=15,"VENCE EM 15 DIAS","COM CLIENTE"))))))</f>
        <v/>
      </c>
      <c r="S15" s="18">
        <f>IF(OR($E15="",D15=""),"",IF(D15=$C$4,"5909","6909"))</f>
        <v/>
      </c>
      <c r="T15" s="18" t="n"/>
    </row>
    <row r="16">
      <c r="A16" s="17" t="n"/>
      <c r="B16" s="18" t="n"/>
      <c r="C16" s="18" t="n"/>
      <c r="D16" s="18" t="n"/>
      <c r="E16" s="18" t="n"/>
      <c r="F16" s="18">
        <f>IF($E16="","",IFERROR(INDEX(Bens!$B$6:$B$305,MATCH($E16,Bens!$A$6:$A$305,0)),"Código não cadastrado"))</f>
        <v/>
      </c>
      <c r="G16" s="19" t="n"/>
      <c r="H16" s="20">
        <f>IF(OR($E16="",G16=""),"",G16*IFERROR(INDEX(Bens!$D$6:$D$305,MATCH($E16,Bens!$A$6:$A$305,0)),0))</f>
        <v/>
      </c>
      <c r="I16" s="18" t="n"/>
      <c r="J16" s="18">
        <f>IF(OR($E16="",D16=""),"",IF(D16=$C$4,"5908","6908"))</f>
        <v/>
      </c>
      <c r="K16" s="17" t="n"/>
      <c r="L16" s="17" t="n"/>
      <c r="M16" s="19" t="n"/>
      <c r="N16" s="18" t="n"/>
      <c r="O16" s="19">
        <f>IF(OR($E16="",G16=""),"",G16-N(M16))</f>
        <v/>
      </c>
      <c r="P16" s="20">
        <f>IF(O16="","",O16*IFERROR(INDEX(Bens!$D$6:$D$305,MATCH($E16,Bens!$A$6:$A$305,0)),0))</f>
        <v/>
      </c>
      <c r="Q16" s="21">
        <f>IF(A16="","",IF(AND(O16&lt;=0,L16&lt;&gt;""),L16-A16,TODAY()-A16))</f>
        <v/>
      </c>
      <c r="R16" s="18">
        <f>IF(O16="","",IF(O16&lt;0,"CONFERIR",IF(O16=0,"DEVOLVIDO",IF(K16="","COM CLIENTE",IF(TODAY()&gt;K16,"VENCIDO",IF(K16-TODAY()&lt;=15,"VENCE EM 15 DIAS","COM CLIENTE"))))))</f>
        <v/>
      </c>
      <c r="S16" s="18">
        <f>IF(OR($E16="",D16=""),"",IF(D16=$C$4,"5909","6909"))</f>
        <v/>
      </c>
      <c r="T16" s="18" t="n"/>
    </row>
    <row r="17">
      <c r="A17" s="17" t="n"/>
      <c r="B17" s="18" t="n"/>
      <c r="C17" s="18" t="n"/>
      <c r="D17" s="18" t="n"/>
      <c r="E17" s="18" t="n"/>
      <c r="F17" s="18">
        <f>IF($E17="","",IFERROR(INDEX(Bens!$B$6:$B$305,MATCH($E17,Bens!$A$6:$A$305,0)),"Código não cadastrado"))</f>
        <v/>
      </c>
      <c r="G17" s="19" t="n"/>
      <c r="H17" s="20">
        <f>IF(OR($E17="",G17=""),"",G17*IFERROR(INDEX(Bens!$D$6:$D$305,MATCH($E17,Bens!$A$6:$A$305,0)),0))</f>
        <v/>
      </c>
      <c r="I17" s="18" t="n"/>
      <c r="J17" s="18">
        <f>IF(OR($E17="",D17=""),"",IF(D17=$C$4,"5908","6908"))</f>
        <v/>
      </c>
      <c r="K17" s="17" t="n"/>
      <c r="L17" s="17" t="n"/>
      <c r="M17" s="19" t="n"/>
      <c r="N17" s="18" t="n"/>
      <c r="O17" s="19">
        <f>IF(OR($E17="",G17=""),"",G17-N(M17))</f>
        <v/>
      </c>
      <c r="P17" s="20">
        <f>IF(O17="","",O17*IFERROR(INDEX(Bens!$D$6:$D$305,MATCH($E17,Bens!$A$6:$A$305,0)),0))</f>
        <v/>
      </c>
      <c r="Q17" s="21">
        <f>IF(A17="","",IF(AND(O17&lt;=0,L17&lt;&gt;""),L17-A17,TODAY()-A17))</f>
        <v/>
      </c>
      <c r="R17" s="18">
        <f>IF(O17="","",IF(O17&lt;0,"CONFERIR",IF(O17=0,"DEVOLVIDO",IF(K17="","COM CLIENTE",IF(TODAY()&gt;K17,"VENCIDO",IF(K17-TODAY()&lt;=15,"VENCE EM 15 DIAS","COM CLIENTE"))))))</f>
        <v/>
      </c>
      <c r="S17" s="18">
        <f>IF(OR($E17="",D17=""),"",IF(D17=$C$4,"5909","6909"))</f>
        <v/>
      </c>
      <c r="T17" s="18" t="n"/>
    </row>
    <row r="18">
      <c r="A18" s="17" t="n"/>
      <c r="B18" s="18" t="n"/>
      <c r="C18" s="18" t="n"/>
      <c r="D18" s="18" t="n"/>
      <c r="E18" s="18" t="n"/>
      <c r="F18" s="18">
        <f>IF($E18="","",IFERROR(INDEX(Bens!$B$6:$B$305,MATCH($E18,Bens!$A$6:$A$305,0)),"Código não cadastrado"))</f>
        <v/>
      </c>
      <c r="G18" s="19" t="n"/>
      <c r="H18" s="20">
        <f>IF(OR($E18="",G18=""),"",G18*IFERROR(INDEX(Bens!$D$6:$D$305,MATCH($E18,Bens!$A$6:$A$305,0)),0))</f>
        <v/>
      </c>
      <c r="I18" s="18" t="n"/>
      <c r="J18" s="18">
        <f>IF(OR($E18="",D18=""),"",IF(D18=$C$4,"5908","6908"))</f>
        <v/>
      </c>
      <c r="K18" s="17" t="n"/>
      <c r="L18" s="17" t="n"/>
      <c r="M18" s="19" t="n"/>
      <c r="N18" s="18" t="n"/>
      <c r="O18" s="19">
        <f>IF(OR($E18="",G18=""),"",G18-N(M18))</f>
        <v/>
      </c>
      <c r="P18" s="20">
        <f>IF(O18="","",O18*IFERROR(INDEX(Bens!$D$6:$D$305,MATCH($E18,Bens!$A$6:$A$305,0)),0))</f>
        <v/>
      </c>
      <c r="Q18" s="21">
        <f>IF(A18="","",IF(AND(O18&lt;=0,L18&lt;&gt;""),L18-A18,TODAY()-A18))</f>
        <v/>
      </c>
      <c r="R18" s="18">
        <f>IF(O18="","",IF(O18&lt;0,"CONFERIR",IF(O18=0,"DEVOLVIDO",IF(K18="","COM CLIENTE",IF(TODAY()&gt;K18,"VENCIDO",IF(K18-TODAY()&lt;=15,"VENCE EM 15 DIAS","COM CLIENTE"))))))</f>
        <v/>
      </c>
      <c r="S18" s="18">
        <f>IF(OR($E18="",D18=""),"",IF(D18=$C$4,"5909","6909"))</f>
        <v/>
      </c>
      <c r="T18" s="18" t="n"/>
    </row>
    <row r="19">
      <c r="A19" s="17" t="n"/>
      <c r="B19" s="18" t="n"/>
      <c r="C19" s="18" t="n"/>
      <c r="D19" s="18" t="n"/>
      <c r="E19" s="18" t="n"/>
      <c r="F19" s="18">
        <f>IF($E19="","",IFERROR(INDEX(Bens!$B$6:$B$305,MATCH($E19,Bens!$A$6:$A$305,0)),"Código não cadastrado"))</f>
        <v/>
      </c>
      <c r="G19" s="19" t="n"/>
      <c r="H19" s="20">
        <f>IF(OR($E19="",G19=""),"",G19*IFERROR(INDEX(Bens!$D$6:$D$305,MATCH($E19,Bens!$A$6:$A$305,0)),0))</f>
        <v/>
      </c>
      <c r="I19" s="18" t="n"/>
      <c r="J19" s="18">
        <f>IF(OR($E19="",D19=""),"",IF(D19=$C$4,"5908","6908"))</f>
        <v/>
      </c>
      <c r="K19" s="17" t="n"/>
      <c r="L19" s="17" t="n"/>
      <c r="M19" s="19" t="n"/>
      <c r="N19" s="18" t="n"/>
      <c r="O19" s="19">
        <f>IF(OR($E19="",G19=""),"",G19-N(M19))</f>
        <v/>
      </c>
      <c r="P19" s="20">
        <f>IF(O19="","",O19*IFERROR(INDEX(Bens!$D$6:$D$305,MATCH($E19,Bens!$A$6:$A$305,0)),0))</f>
        <v/>
      </c>
      <c r="Q19" s="21">
        <f>IF(A19="","",IF(AND(O19&lt;=0,L19&lt;&gt;""),L19-A19,TODAY()-A19))</f>
        <v/>
      </c>
      <c r="R19" s="18">
        <f>IF(O19="","",IF(O19&lt;0,"CONFERIR",IF(O19=0,"DEVOLVIDO",IF(K19="","COM CLIENTE",IF(TODAY()&gt;K19,"VENCIDO",IF(K19-TODAY()&lt;=15,"VENCE EM 15 DIAS","COM CLIENTE"))))))</f>
        <v/>
      </c>
      <c r="S19" s="18">
        <f>IF(OR($E19="",D19=""),"",IF(D19=$C$4,"5909","6909"))</f>
        <v/>
      </c>
      <c r="T19" s="18" t="n"/>
    </row>
    <row r="20">
      <c r="A20" s="17" t="n"/>
      <c r="B20" s="18" t="n"/>
      <c r="C20" s="18" t="n"/>
      <c r="D20" s="18" t="n"/>
      <c r="E20" s="18" t="n"/>
      <c r="F20" s="18">
        <f>IF($E20="","",IFERROR(INDEX(Bens!$B$6:$B$305,MATCH($E20,Bens!$A$6:$A$305,0)),"Código não cadastrado"))</f>
        <v/>
      </c>
      <c r="G20" s="19" t="n"/>
      <c r="H20" s="20">
        <f>IF(OR($E20="",G20=""),"",G20*IFERROR(INDEX(Bens!$D$6:$D$305,MATCH($E20,Bens!$A$6:$A$305,0)),0))</f>
        <v/>
      </c>
      <c r="I20" s="18" t="n"/>
      <c r="J20" s="18">
        <f>IF(OR($E20="",D20=""),"",IF(D20=$C$4,"5908","6908"))</f>
        <v/>
      </c>
      <c r="K20" s="17" t="n"/>
      <c r="L20" s="17" t="n"/>
      <c r="M20" s="19" t="n"/>
      <c r="N20" s="18" t="n"/>
      <c r="O20" s="19">
        <f>IF(OR($E20="",G20=""),"",G20-N(M20))</f>
        <v/>
      </c>
      <c r="P20" s="20">
        <f>IF(O20="","",O20*IFERROR(INDEX(Bens!$D$6:$D$305,MATCH($E20,Bens!$A$6:$A$305,0)),0))</f>
        <v/>
      </c>
      <c r="Q20" s="21">
        <f>IF(A20="","",IF(AND(O20&lt;=0,L20&lt;&gt;""),L20-A20,TODAY()-A20))</f>
        <v/>
      </c>
      <c r="R20" s="18">
        <f>IF(O20="","",IF(O20&lt;0,"CONFERIR",IF(O20=0,"DEVOLVIDO",IF(K20="","COM CLIENTE",IF(TODAY()&gt;K20,"VENCIDO",IF(K20-TODAY()&lt;=15,"VENCE EM 15 DIAS","COM CLIENTE"))))))</f>
        <v/>
      </c>
      <c r="S20" s="18">
        <f>IF(OR($E20="",D20=""),"",IF(D20=$C$4,"5909","6909"))</f>
        <v/>
      </c>
      <c r="T20" s="18" t="n"/>
    </row>
    <row r="21">
      <c r="A21" s="17" t="n"/>
      <c r="B21" s="18" t="n"/>
      <c r="C21" s="18" t="n"/>
      <c r="D21" s="18" t="n"/>
      <c r="E21" s="18" t="n"/>
      <c r="F21" s="18">
        <f>IF($E21="","",IFERROR(INDEX(Bens!$B$6:$B$305,MATCH($E21,Bens!$A$6:$A$305,0)),"Código não cadastrado"))</f>
        <v/>
      </c>
      <c r="G21" s="19" t="n"/>
      <c r="H21" s="20">
        <f>IF(OR($E21="",G21=""),"",G21*IFERROR(INDEX(Bens!$D$6:$D$305,MATCH($E21,Bens!$A$6:$A$305,0)),0))</f>
        <v/>
      </c>
      <c r="I21" s="18" t="n"/>
      <c r="J21" s="18">
        <f>IF(OR($E21="",D21=""),"",IF(D21=$C$4,"5908","6908"))</f>
        <v/>
      </c>
      <c r="K21" s="17" t="n"/>
      <c r="L21" s="17" t="n"/>
      <c r="M21" s="19" t="n"/>
      <c r="N21" s="18" t="n"/>
      <c r="O21" s="19">
        <f>IF(OR($E21="",G21=""),"",G21-N(M21))</f>
        <v/>
      </c>
      <c r="P21" s="20">
        <f>IF(O21="","",O21*IFERROR(INDEX(Bens!$D$6:$D$305,MATCH($E21,Bens!$A$6:$A$305,0)),0))</f>
        <v/>
      </c>
      <c r="Q21" s="21">
        <f>IF(A21="","",IF(AND(O21&lt;=0,L21&lt;&gt;""),L21-A21,TODAY()-A21))</f>
        <v/>
      </c>
      <c r="R21" s="18">
        <f>IF(O21="","",IF(O21&lt;0,"CONFERIR",IF(O21=0,"DEVOLVIDO",IF(K21="","COM CLIENTE",IF(TODAY()&gt;K21,"VENCIDO",IF(K21-TODAY()&lt;=15,"VENCE EM 15 DIAS","COM CLIENTE"))))))</f>
        <v/>
      </c>
      <c r="S21" s="18">
        <f>IF(OR($E21="",D21=""),"",IF(D21=$C$4,"5909","6909"))</f>
        <v/>
      </c>
      <c r="T21" s="18" t="n"/>
    </row>
    <row r="22">
      <c r="A22" s="17" t="n"/>
      <c r="B22" s="18" t="n"/>
      <c r="C22" s="18" t="n"/>
      <c r="D22" s="18" t="n"/>
      <c r="E22" s="18" t="n"/>
      <c r="F22" s="18">
        <f>IF($E22="","",IFERROR(INDEX(Bens!$B$6:$B$305,MATCH($E22,Bens!$A$6:$A$305,0)),"Código não cadastrado"))</f>
        <v/>
      </c>
      <c r="G22" s="19" t="n"/>
      <c r="H22" s="20">
        <f>IF(OR($E22="",G22=""),"",G22*IFERROR(INDEX(Bens!$D$6:$D$305,MATCH($E22,Bens!$A$6:$A$305,0)),0))</f>
        <v/>
      </c>
      <c r="I22" s="18" t="n"/>
      <c r="J22" s="18">
        <f>IF(OR($E22="",D22=""),"",IF(D22=$C$4,"5908","6908"))</f>
        <v/>
      </c>
      <c r="K22" s="17" t="n"/>
      <c r="L22" s="17" t="n"/>
      <c r="M22" s="19" t="n"/>
      <c r="N22" s="18" t="n"/>
      <c r="O22" s="19">
        <f>IF(OR($E22="",G22=""),"",G22-N(M22))</f>
        <v/>
      </c>
      <c r="P22" s="20">
        <f>IF(O22="","",O22*IFERROR(INDEX(Bens!$D$6:$D$305,MATCH($E22,Bens!$A$6:$A$305,0)),0))</f>
        <v/>
      </c>
      <c r="Q22" s="21">
        <f>IF(A22="","",IF(AND(O22&lt;=0,L22&lt;&gt;""),L22-A22,TODAY()-A22))</f>
        <v/>
      </c>
      <c r="R22" s="18">
        <f>IF(O22="","",IF(O22&lt;0,"CONFERIR",IF(O22=0,"DEVOLVIDO",IF(K22="","COM CLIENTE",IF(TODAY()&gt;K22,"VENCIDO",IF(K22-TODAY()&lt;=15,"VENCE EM 15 DIAS","COM CLIENTE"))))))</f>
        <v/>
      </c>
      <c r="S22" s="18">
        <f>IF(OR($E22="",D22=""),"",IF(D22=$C$4,"5909","6909"))</f>
        <v/>
      </c>
      <c r="T22" s="18" t="n"/>
    </row>
    <row r="23">
      <c r="A23" s="17" t="n"/>
      <c r="B23" s="18" t="n"/>
      <c r="C23" s="18" t="n"/>
      <c r="D23" s="18" t="n"/>
      <c r="E23" s="18" t="n"/>
      <c r="F23" s="18">
        <f>IF($E23="","",IFERROR(INDEX(Bens!$B$6:$B$305,MATCH($E23,Bens!$A$6:$A$305,0)),"Código não cadastrado"))</f>
        <v/>
      </c>
      <c r="G23" s="19" t="n"/>
      <c r="H23" s="20">
        <f>IF(OR($E23="",G23=""),"",G23*IFERROR(INDEX(Bens!$D$6:$D$305,MATCH($E23,Bens!$A$6:$A$305,0)),0))</f>
        <v/>
      </c>
      <c r="I23" s="18" t="n"/>
      <c r="J23" s="18">
        <f>IF(OR($E23="",D23=""),"",IF(D23=$C$4,"5908","6908"))</f>
        <v/>
      </c>
      <c r="K23" s="17" t="n"/>
      <c r="L23" s="17" t="n"/>
      <c r="M23" s="19" t="n"/>
      <c r="N23" s="18" t="n"/>
      <c r="O23" s="19">
        <f>IF(OR($E23="",G23=""),"",G23-N(M23))</f>
        <v/>
      </c>
      <c r="P23" s="20">
        <f>IF(O23="","",O23*IFERROR(INDEX(Bens!$D$6:$D$305,MATCH($E23,Bens!$A$6:$A$305,0)),0))</f>
        <v/>
      </c>
      <c r="Q23" s="21">
        <f>IF(A23="","",IF(AND(O23&lt;=0,L23&lt;&gt;""),L23-A23,TODAY()-A23))</f>
        <v/>
      </c>
      <c r="R23" s="18">
        <f>IF(O23="","",IF(O23&lt;0,"CONFERIR",IF(O23=0,"DEVOLVIDO",IF(K23="","COM CLIENTE",IF(TODAY()&gt;K23,"VENCIDO",IF(K23-TODAY()&lt;=15,"VENCE EM 15 DIAS","COM CLIENTE"))))))</f>
        <v/>
      </c>
      <c r="S23" s="18">
        <f>IF(OR($E23="",D23=""),"",IF(D23=$C$4,"5909","6909"))</f>
        <v/>
      </c>
      <c r="T23" s="18" t="n"/>
    </row>
    <row r="24">
      <c r="A24" s="17" t="n"/>
      <c r="B24" s="18" t="n"/>
      <c r="C24" s="18" t="n"/>
      <c r="D24" s="18" t="n"/>
      <c r="E24" s="18" t="n"/>
      <c r="F24" s="18">
        <f>IF($E24="","",IFERROR(INDEX(Bens!$B$6:$B$305,MATCH($E24,Bens!$A$6:$A$305,0)),"Código não cadastrado"))</f>
        <v/>
      </c>
      <c r="G24" s="19" t="n"/>
      <c r="H24" s="20">
        <f>IF(OR($E24="",G24=""),"",G24*IFERROR(INDEX(Bens!$D$6:$D$305,MATCH($E24,Bens!$A$6:$A$305,0)),0))</f>
        <v/>
      </c>
      <c r="I24" s="18" t="n"/>
      <c r="J24" s="18">
        <f>IF(OR($E24="",D24=""),"",IF(D24=$C$4,"5908","6908"))</f>
        <v/>
      </c>
      <c r="K24" s="17" t="n"/>
      <c r="L24" s="17" t="n"/>
      <c r="M24" s="19" t="n"/>
      <c r="N24" s="18" t="n"/>
      <c r="O24" s="19">
        <f>IF(OR($E24="",G24=""),"",G24-N(M24))</f>
        <v/>
      </c>
      <c r="P24" s="20">
        <f>IF(O24="","",O24*IFERROR(INDEX(Bens!$D$6:$D$305,MATCH($E24,Bens!$A$6:$A$305,0)),0))</f>
        <v/>
      </c>
      <c r="Q24" s="21">
        <f>IF(A24="","",IF(AND(O24&lt;=0,L24&lt;&gt;""),L24-A24,TODAY()-A24))</f>
        <v/>
      </c>
      <c r="R24" s="18">
        <f>IF(O24="","",IF(O24&lt;0,"CONFERIR",IF(O24=0,"DEVOLVIDO",IF(K24="","COM CLIENTE",IF(TODAY()&gt;K24,"VENCIDO",IF(K24-TODAY()&lt;=15,"VENCE EM 15 DIAS","COM CLIENTE"))))))</f>
        <v/>
      </c>
      <c r="S24" s="18">
        <f>IF(OR($E24="",D24=""),"",IF(D24=$C$4,"5909","6909"))</f>
        <v/>
      </c>
      <c r="T24" s="18" t="n"/>
    </row>
    <row r="25">
      <c r="A25" s="17" t="n"/>
      <c r="B25" s="18" t="n"/>
      <c r="C25" s="18" t="n"/>
      <c r="D25" s="18" t="n"/>
      <c r="E25" s="18" t="n"/>
      <c r="F25" s="18">
        <f>IF($E25="","",IFERROR(INDEX(Bens!$B$6:$B$305,MATCH($E25,Bens!$A$6:$A$305,0)),"Código não cadastrado"))</f>
        <v/>
      </c>
      <c r="G25" s="19" t="n"/>
      <c r="H25" s="20">
        <f>IF(OR($E25="",G25=""),"",G25*IFERROR(INDEX(Bens!$D$6:$D$305,MATCH($E25,Bens!$A$6:$A$305,0)),0))</f>
        <v/>
      </c>
      <c r="I25" s="18" t="n"/>
      <c r="J25" s="18">
        <f>IF(OR($E25="",D25=""),"",IF(D25=$C$4,"5908","6908"))</f>
        <v/>
      </c>
      <c r="K25" s="17" t="n"/>
      <c r="L25" s="17" t="n"/>
      <c r="M25" s="19" t="n"/>
      <c r="N25" s="18" t="n"/>
      <c r="O25" s="19">
        <f>IF(OR($E25="",G25=""),"",G25-N(M25))</f>
        <v/>
      </c>
      <c r="P25" s="20">
        <f>IF(O25="","",O25*IFERROR(INDEX(Bens!$D$6:$D$305,MATCH($E25,Bens!$A$6:$A$305,0)),0))</f>
        <v/>
      </c>
      <c r="Q25" s="21">
        <f>IF(A25="","",IF(AND(O25&lt;=0,L25&lt;&gt;""),L25-A25,TODAY()-A25))</f>
        <v/>
      </c>
      <c r="R25" s="18">
        <f>IF(O25="","",IF(O25&lt;0,"CONFERIR",IF(O25=0,"DEVOLVIDO",IF(K25="","COM CLIENTE",IF(TODAY()&gt;K25,"VENCIDO",IF(K25-TODAY()&lt;=15,"VENCE EM 15 DIAS","COM CLIENTE"))))))</f>
        <v/>
      </c>
      <c r="S25" s="18">
        <f>IF(OR($E25="",D25=""),"",IF(D25=$C$4,"5909","6909"))</f>
        <v/>
      </c>
      <c r="T25" s="18" t="n"/>
    </row>
    <row r="26">
      <c r="A26" s="17" t="n"/>
      <c r="B26" s="18" t="n"/>
      <c r="C26" s="18" t="n"/>
      <c r="D26" s="18" t="n"/>
      <c r="E26" s="18" t="n"/>
      <c r="F26" s="18">
        <f>IF($E26="","",IFERROR(INDEX(Bens!$B$6:$B$305,MATCH($E26,Bens!$A$6:$A$305,0)),"Código não cadastrado"))</f>
        <v/>
      </c>
      <c r="G26" s="19" t="n"/>
      <c r="H26" s="20">
        <f>IF(OR($E26="",G26=""),"",G26*IFERROR(INDEX(Bens!$D$6:$D$305,MATCH($E26,Bens!$A$6:$A$305,0)),0))</f>
        <v/>
      </c>
      <c r="I26" s="18" t="n"/>
      <c r="J26" s="18">
        <f>IF(OR($E26="",D26=""),"",IF(D26=$C$4,"5908","6908"))</f>
        <v/>
      </c>
      <c r="K26" s="17" t="n"/>
      <c r="L26" s="17" t="n"/>
      <c r="M26" s="19" t="n"/>
      <c r="N26" s="18" t="n"/>
      <c r="O26" s="19">
        <f>IF(OR($E26="",G26=""),"",G26-N(M26))</f>
        <v/>
      </c>
      <c r="P26" s="20">
        <f>IF(O26="","",O26*IFERROR(INDEX(Bens!$D$6:$D$305,MATCH($E26,Bens!$A$6:$A$305,0)),0))</f>
        <v/>
      </c>
      <c r="Q26" s="21">
        <f>IF(A26="","",IF(AND(O26&lt;=0,L26&lt;&gt;""),L26-A26,TODAY()-A26))</f>
        <v/>
      </c>
      <c r="R26" s="18">
        <f>IF(O26="","",IF(O26&lt;0,"CONFERIR",IF(O26=0,"DEVOLVIDO",IF(K26="","COM CLIENTE",IF(TODAY()&gt;K26,"VENCIDO",IF(K26-TODAY()&lt;=15,"VENCE EM 15 DIAS","COM CLIENTE"))))))</f>
        <v/>
      </c>
      <c r="S26" s="18">
        <f>IF(OR($E26="",D26=""),"",IF(D26=$C$4,"5909","6909"))</f>
        <v/>
      </c>
      <c r="T26" s="18" t="n"/>
    </row>
    <row r="27">
      <c r="A27" s="17" t="n"/>
      <c r="B27" s="18" t="n"/>
      <c r="C27" s="18" t="n"/>
      <c r="D27" s="18" t="n"/>
      <c r="E27" s="18" t="n"/>
      <c r="F27" s="18">
        <f>IF($E27="","",IFERROR(INDEX(Bens!$B$6:$B$305,MATCH($E27,Bens!$A$6:$A$305,0)),"Código não cadastrado"))</f>
        <v/>
      </c>
      <c r="G27" s="19" t="n"/>
      <c r="H27" s="20">
        <f>IF(OR($E27="",G27=""),"",G27*IFERROR(INDEX(Bens!$D$6:$D$305,MATCH($E27,Bens!$A$6:$A$305,0)),0))</f>
        <v/>
      </c>
      <c r="I27" s="18" t="n"/>
      <c r="J27" s="18">
        <f>IF(OR($E27="",D27=""),"",IF(D27=$C$4,"5908","6908"))</f>
        <v/>
      </c>
      <c r="K27" s="17" t="n"/>
      <c r="L27" s="17" t="n"/>
      <c r="M27" s="19" t="n"/>
      <c r="N27" s="18" t="n"/>
      <c r="O27" s="19">
        <f>IF(OR($E27="",G27=""),"",G27-N(M27))</f>
        <v/>
      </c>
      <c r="P27" s="20">
        <f>IF(O27="","",O27*IFERROR(INDEX(Bens!$D$6:$D$305,MATCH($E27,Bens!$A$6:$A$305,0)),0))</f>
        <v/>
      </c>
      <c r="Q27" s="21">
        <f>IF(A27="","",IF(AND(O27&lt;=0,L27&lt;&gt;""),L27-A27,TODAY()-A27))</f>
        <v/>
      </c>
      <c r="R27" s="18">
        <f>IF(O27="","",IF(O27&lt;0,"CONFERIR",IF(O27=0,"DEVOLVIDO",IF(K27="","COM CLIENTE",IF(TODAY()&gt;K27,"VENCIDO",IF(K27-TODAY()&lt;=15,"VENCE EM 15 DIAS","COM CLIENTE"))))))</f>
        <v/>
      </c>
      <c r="S27" s="18">
        <f>IF(OR($E27="",D27=""),"",IF(D27=$C$4,"5909","6909"))</f>
        <v/>
      </c>
      <c r="T27" s="18" t="n"/>
    </row>
    <row r="28">
      <c r="A28" s="17" t="n"/>
      <c r="B28" s="18" t="n"/>
      <c r="C28" s="18" t="n"/>
      <c r="D28" s="18" t="n"/>
      <c r="E28" s="18" t="n"/>
      <c r="F28" s="18">
        <f>IF($E28="","",IFERROR(INDEX(Bens!$B$6:$B$305,MATCH($E28,Bens!$A$6:$A$305,0)),"Código não cadastrado"))</f>
        <v/>
      </c>
      <c r="G28" s="19" t="n"/>
      <c r="H28" s="20">
        <f>IF(OR($E28="",G28=""),"",G28*IFERROR(INDEX(Bens!$D$6:$D$305,MATCH($E28,Bens!$A$6:$A$305,0)),0))</f>
        <v/>
      </c>
      <c r="I28" s="18" t="n"/>
      <c r="J28" s="18">
        <f>IF(OR($E28="",D28=""),"",IF(D28=$C$4,"5908","6908"))</f>
        <v/>
      </c>
      <c r="K28" s="17" t="n"/>
      <c r="L28" s="17" t="n"/>
      <c r="M28" s="19" t="n"/>
      <c r="N28" s="18" t="n"/>
      <c r="O28" s="19">
        <f>IF(OR($E28="",G28=""),"",G28-N(M28))</f>
        <v/>
      </c>
      <c r="P28" s="20">
        <f>IF(O28="","",O28*IFERROR(INDEX(Bens!$D$6:$D$305,MATCH($E28,Bens!$A$6:$A$305,0)),0))</f>
        <v/>
      </c>
      <c r="Q28" s="21">
        <f>IF(A28="","",IF(AND(O28&lt;=0,L28&lt;&gt;""),L28-A28,TODAY()-A28))</f>
        <v/>
      </c>
      <c r="R28" s="18">
        <f>IF(O28="","",IF(O28&lt;0,"CONFERIR",IF(O28=0,"DEVOLVIDO",IF(K28="","COM CLIENTE",IF(TODAY()&gt;K28,"VENCIDO",IF(K28-TODAY()&lt;=15,"VENCE EM 15 DIAS","COM CLIENTE"))))))</f>
        <v/>
      </c>
      <c r="S28" s="18">
        <f>IF(OR($E28="",D28=""),"",IF(D28=$C$4,"5909","6909"))</f>
        <v/>
      </c>
      <c r="T28" s="18" t="n"/>
    </row>
    <row r="29">
      <c r="A29" s="17" t="n"/>
      <c r="B29" s="18" t="n"/>
      <c r="C29" s="18" t="n"/>
      <c r="D29" s="18" t="n"/>
      <c r="E29" s="18" t="n"/>
      <c r="F29" s="18">
        <f>IF($E29="","",IFERROR(INDEX(Bens!$B$6:$B$305,MATCH($E29,Bens!$A$6:$A$305,0)),"Código não cadastrado"))</f>
        <v/>
      </c>
      <c r="G29" s="19" t="n"/>
      <c r="H29" s="20">
        <f>IF(OR($E29="",G29=""),"",G29*IFERROR(INDEX(Bens!$D$6:$D$305,MATCH($E29,Bens!$A$6:$A$305,0)),0))</f>
        <v/>
      </c>
      <c r="I29" s="18" t="n"/>
      <c r="J29" s="18">
        <f>IF(OR($E29="",D29=""),"",IF(D29=$C$4,"5908","6908"))</f>
        <v/>
      </c>
      <c r="K29" s="17" t="n"/>
      <c r="L29" s="17" t="n"/>
      <c r="M29" s="19" t="n"/>
      <c r="N29" s="18" t="n"/>
      <c r="O29" s="19">
        <f>IF(OR($E29="",G29=""),"",G29-N(M29))</f>
        <v/>
      </c>
      <c r="P29" s="20">
        <f>IF(O29="","",O29*IFERROR(INDEX(Bens!$D$6:$D$305,MATCH($E29,Bens!$A$6:$A$305,0)),0))</f>
        <v/>
      </c>
      <c r="Q29" s="21">
        <f>IF(A29="","",IF(AND(O29&lt;=0,L29&lt;&gt;""),L29-A29,TODAY()-A29))</f>
        <v/>
      </c>
      <c r="R29" s="18">
        <f>IF(O29="","",IF(O29&lt;0,"CONFERIR",IF(O29=0,"DEVOLVIDO",IF(K29="","COM CLIENTE",IF(TODAY()&gt;K29,"VENCIDO",IF(K29-TODAY()&lt;=15,"VENCE EM 15 DIAS","COM CLIENTE"))))))</f>
        <v/>
      </c>
      <c r="S29" s="18">
        <f>IF(OR($E29="",D29=""),"",IF(D29=$C$4,"5909","6909"))</f>
        <v/>
      </c>
      <c r="T29" s="18" t="n"/>
    </row>
    <row r="30">
      <c r="A30" s="17" t="n"/>
      <c r="B30" s="18" t="n"/>
      <c r="C30" s="18" t="n"/>
      <c r="D30" s="18" t="n"/>
      <c r="E30" s="18" t="n"/>
      <c r="F30" s="18">
        <f>IF($E30="","",IFERROR(INDEX(Bens!$B$6:$B$305,MATCH($E30,Bens!$A$6:$A$305,0)),"Código não cadastrado"))</f>
        <v/>
      </c>
      <c r="G30" s="19" t="n"/>
      <c r="H30" s="20">
        <f>IF(OR($E30="",G30=""),"",G30*IFERROR(INDEX(Bens!$D$6:$D$305,MATCH($E30,Bens!$A$6:$A$305,0)),0))</f>
        <v/>
      </c>
      <c r="I30" s="18" t="n"/>
      <c r="J30" s="18">
        <f>IF(OR($E30="",D30=""),"",IF(D30=$C$4,"5908","6908"))</f>
        <v/>
      </c>
      <c r="K30" s="17" t="n"/>
      <c r="L30" s="17" t="n"/>
      <c r="M30" s="19" t="n"/>
      <c r="N30" s="18" t="n"/>
      <c r="O30" s="19">
        <f>IF(OR($E30="",G30=""),"",G30-N(M30))</f>
        <v/>
      </c>
      <c r="P30" s="20">
        <f>IF(O30="","",O30*IFERROR(INDEX(Bens!$D$6:$D$305,MATCH($E30,Bens!$A$6:$A$305,0)),0))</f>
        <v/>
      </c>
      <c r="Q30" s="21">
        <f>IF(A30="","",IF(AND(O30&lt;=0,L30&lt;&gt;""),L30-A30,TODAY()-A30))</f>
        <v/>
      </c>
      <c r="R30" s="18">
        <f>IF(O30="","",IF(O30&lt;0,"CONFERIR",IF(O30=0,"DEVOLVIDO",IF(K30="","COM CLIENTE",IF(TODAY()&gt;K30,"VENCIDO",IF(K30-TODAY()&lt;=15,"VENCE EM 15 DIAS","COM CLIENTE"))))))</f>
        <v/>
      </c>
      <c r="S30" s="18">
        <f>IF(OR($E30="",D30=""),"",IF(D30=$C$4,"5909","6909"))</f>
        <v/>
      </c>
      <c r="T30" s="18" t="n"/>
    </row>
    <row r="31">
      <c r="A31" s="17" t="n"/>
      <c r="B31" s="18" t="n"/>
      <c r="C31" s="18" t="n"/>
      <c r="D31" s="18" t="n"/>
      <c r="E31" s="18" t="n"/>
      <c r="F31" s="18">
        <f>IF($E31="","",IFERROR(INDEX(Bens!$B$6:$B$305,MATCH($E31,Bens!$A$6:$A$305,0)),"Código não cadastrado"))</f>
        <v/>
      </c>
      <c r="G31" s="19" t="n"/>
      <c r="H31" s="20">
        <f>IF(OR($E31="",G31=""),"",G31*IFERROR(INDEX(Bens!$D$6:$D$305,MATCH($E31,Bens!$A$6:$A$305,0)),0))</f>
        <v/>
      </c>
      <c r="I31" s="18" t="n"/>
      <c r="J31" s="18">
        <f>IF(OR($E31="",D31=""),"",IF(D31=$C$4,"5908","6908"))</f>
        <v/>
      </c>
      <c r="K31" s="17" t="n"/>
      <c r="L31" s="17" t="n"/>
      <c r="M31" s="19" t="n"/>
      <c r="N31" s="18" t="n"/>
      <c r="O31" s="19">
        <f>IF(OR($E31="",G31=""),"",G31-N(M31))</f>
        <v/>
      </c>
      <c r="P31" s="20">
        <f>IF(O31="","",O31*IFERROR(INDEX(Bens!$D$6:$D$305,MATCH($E31,Bens!$A$6:$A$305,0)),0))</f>
        <v/>
      </c>
      <c r="Q31" s="21">
        <f>IF(A31="","",IF(AND(O31&lt;=0,L31&lt;&gt;""),L31-A31,TODAY()-A31))</f>
        <v/>
      </c>
      <c r="R31" s="18">
        <f>IF(O31="","",IF(O31&lt;0,"CONFERIR",IF(O31=0,"DEVOLVIDO",IF(K31="","COM CLIENTE",IF(TODAY()&gt;K31,"VENCIDO",IF(K31-TODAY()&lt;=15,"VENCE EM 15 DIAS","COM CLIENTE"))))))</f>
        <v/>
      </c>
      <c r="S31" s="18">
        <f>IF(OR($E31="",D31=""),"",IF(D31=$C$4,"5909","6909"))</f>
        <v/>
      </c>
      <c r="T31" s="18" t="n"/>
    </row>
    <row r="32">
      <c r="A32" s="17" t="n"/>
      <c r="B32" s="18" t="n"/>
      <c r="C32" s="18" t="n"/>
      <c r="D32" s="18" t="n"/>
      <c r="E32" s="18" t="n"/>
      <c r="F32" s="18">
        <f>IF($E32="","",IFERROR(INDEX(Bens!$B$6:$B$305,MATCH($E32,Bens!$A$6:$A$305,0)),"Código não cadastrado"))</f>
        <v/>
      </c>
      <c r="G32" s="19" t="n"/>
      <c r="H32" s="20">
        <f>IF(OR($E32="",G32=""),"",G32*IFERROR(INDEX(Bens!$D$6:$D$305,MATCH($E32,Bens!$A$6:$A$305,0)),0))</f>
        <v/>
      </c>
      <c r="I32" s="18" t="n"/>
      <c r="J32" s="18">
        <f>IF(OR($E32="",D32=""),"",IF(D32=$C$4,"5908","6908"))</f>
        <v/>
      </c>
      <c r="K32" s="17" t="n"/>
      <c r="L32" s="17" t="n"/>
      <c r="M32" s="19" t="n"/>
      <c r="N32" s="18" t="n"/>
      <c r="O32" s="19">
        <f>IF(OR($E32="",G32=""),"",G32-N(M32))</f>
        <v/>
      </c>
      <c r="P32" s="20">
        <f>IF(O32="","",O32*IFERROR(INDEX(Bens!$D$6:$D$305,MATCH($E32,Bens!$A$6:$A$305,0)),0))</f>
        <v/>
      </c>
      <c r="Q32" s="21">
        <f>IF(A32="","",IF(AND(O32&lt;=0,L32&lt;&gt;""),L32-A32,TODAY()-A32))</f>
        <v/>
      </c>
      <c r="R32" s="18">
        <f>IF(O32="","",IF(O32&lt;0,"CONFERIR",IF(O32=0,"DEVOLVIDO",IF(K32="","COM CLIENTE",IF(TODAY()&gt;K32,"VENCIDO",IF(K32-TODAY()&lt;=15,"VENCE EM 15 DIAS","COM CLIENTE"))))))</f>
        <v/>
      </c>
      <c r="S32" s="18">
        <f>IF(OR($E32="",D32=""),"",IF(D32=$C$4,"5909","6909"))</f>
        <v/>
      </c>
      <c r="T32" s="18" t="n"/>
    </row>
    <row r="33">
      <c r="A33" s="17" t="n"/>
      <c r="B33" s="18" t="n"/>
      <c r="C33" s="18" t="n"/>
      <c r="D33" s="18" t="n"/>
      <c r="E33" s="18" t="n"/>
      <c r="F33" s="18">
        <f>IF($E33="","",IFERROR(INDEX(Bens!$B$6:$B$305,MATCH($E33,Bens!$A$6:$A$305,0)),"Código não cadastrado"))</f>
        <v/>
      </c>
      <c r="G33" s="19" t="n"/>
      <c r="H33" s="20">
        <f>IF(OR($E33="",G33=""),"",G33*IFERROR(INDEX(Bens!$D$6:$D$305,MATCH($E33,Bens!$A$6:$A$305,0)),0))</f>
        <v/>
      </c>
      <c r="I33" s="18" t="n"/>
      <c r="J33" s="18">
        <f>IF(OR($E33="",D33=""),"",IF(D33=$C$4,"5908","6908"))</f>
        <v/>
      </c>
      <c r="K33" s="17" t="n"/>
      <c r="L33" s="17" t="n"/>
      <c r="M33" s="19" t="n"/>
      <c r="N33" s="18" t="n"/>
      <c r="O33" s="19">
        <f>IF(OR($E33="",G33=""),"",G33-N(M33))</f>
        <v/>
      </c>
      <c r="P33" s="20">
        <f>IF(O33="","",O33*IFERROR(INDEX(Bens!$D$6:$D$305,MATCH($E33,Bens!$A$6:$A$305,0)),0))</f>
        <v/>
      </c>
      <c r="Q33" s="21">
        <f>IF(A33="","",IF(AND(O33&lt;=0,L33&lt;&gt;""),L33-A33,TODAY()-A33))</f>
        <v/>
      </c>
      <c r="R33" s="18">
        <f>IF(O33="","",IF(O33&lt;0,"CONFERIR",IF(O33=0,"DEVOLVIDO",IF(K33="","COM CLIENTE",IF(TODAY()&gt;K33,"VENCIDO",IF(K33-TODAY()&lt;=15,"VENCE EM 15 DIAS","COM CLIENTE"))))))</f>
        <v/>
      </c>
      <c r="S33" s="18">
        <f>IF(OR($E33="",D33=""),"",IF(D33=$C$4,"5909","6909"))</f>
        <v/>
      </c>
      <c r="T33" s="18" t="n"/>
    </row>
    <row r="34">
      <c r="A34" s="17" t="n"/>
      <c r="B34" s="18" t="n"/>
      <c r="C34" s="18" t="n"/>
      <c r="D34" s="18" t="n"/>
      <c r="E34" s="18" t="n"/>
      <c r="F34" s="18">
        <f>IF($E34="","",IFERROR(INDEX(Bens!$B$6:$B$305,MATCH($E34,Bens!$A$6:$A$305,0)),"Código não cadastrado"))</f>
        <v/>
      </c>
      <c r="G34" s="19" t="n"/>
      <c r="H34" s="20">
        <f>IF(OR($E34="",G34=""),"",G34*IFERROR(INDEX(Bens!$D$6:$D$305,MATCH($E34,Bens!$A$6:$A$305,0)),0))</f>
        <v/>
      </c>
      <c r="I34" s="18" t="n"/>
      <c r="J34" s="18">
        <f>IF(OR($E34="",D34=""),"",IF(D34=$C$4,"5908","6908"))</f>
        <v/>
      </c>
      <c r="K34" s="17" t="n"/>
      <c r="L34" s="17" t="n"/>
      <c r="M34" s="19" t="n"/>
      <c r="N34" s="18" t="n"/>
      <c r="O34" s="19">
        <f>IF(OR($E34="",G34=""),"",G34-N(M34))</f>
        <v/>
      </c>
      <c r="P34" s="20">
        <f>IF(O34="","",O34*IFERROR(INDEX(Bens!$D$6:$D$305,MATCH($E34,Bens!$A$6:$A$305,0)),0))</f>
        <v/>
      </c>
      <c r="Q34" s="21">
        <f>IF(A34="","",IF(AND(O34&lt;=0,L34&lt;&gt;""),L34-A34,TODAY()-A34))</f>
        <v/>
      </c>
      <c r="R34" s="18">
        <f>IF(O34="","",IF(O34&lt;0,"CONFERIR",IF(O34=0,"DEVOLVIDO",IF(K34="","COM CLIENTE",IF(TODAY()&gt;K34,"VENCIDO",IF(K34-TODAY()&lt;=15,"VENCE EM 15 DIAS","COM CLIENTE"))))))</f>
        <v/>
      </c>
      <c r="S34" s="18">
        <f>IF(OR($E34="",D34=""),"",IF(D34=$C$4,"5909","6909"))</f>
        <v/>
      </c>
      <c r="T34" s="18" t="n"/>
    </row>
    <row r="35">
      <c r="A35" s="17" t="n"/>
      <c r="B35" s="18" t="n"/>
      <c r="C35" s="18" t="n"/>
      <c r="D35" s="18" t="n"/>
      <c r="E35" s="18" t="n"/>
      <c r="F35" s="18">
        <f>IF($E35="","",IFERROR(INDEX(Bens!$B$6:$B$305,MATCH($E35,Bens!$A$6:$A$305,0)),"Código não cadastrado"))</f>
        <v/>
      </c>
      <c r="G35" s="19" t="n"/>
      <c r="H35" s="20">
        <f>IF(OR($E35="",G35=""),"",G35*IFERROR(INDEX(Bens!$D$6:$D$305,MATCH($E35,Bens!$A$6:$A$305,0)),0))</f>
        <v/>
      </c>
      <c r="I35" s="18" t="n"/>
      <c r="J35" s="18">
        <f>IF(OR($E35="",D35=""),"",IF(D35=$C$4,"5908","6908"))</f>
        <v/>
      </c>
      <c r="K35" s="17" t="n"/>
      <c r="L35" s="17" t="n"/>
      <c r="M35" s="19" t="n"/>
      <c r="N35" s="18" t="n"/>
      <c r="O35" s="19">
        <f>IF(OR($E35="",G35=""),"",G35-N(M35))</f>
        <v/>
      </c>
      <c r="P35" s="20">
        <f>IF(O35="","",O35*IFERROR(INDEX(Bens!$D$6:$D$305,MATCH($E35,Bens!$A$6:$A$305,0)),0))</f>
        <v/>
      </c>
      <c r="Q35" s="21">
        <f>IF(A35="","",IF(AND(O35&lt;=0,L35&lt;&gt;""),L35-A35,TODAY()-A35))</f>
        <v/>
      </c>
      <c r="R35" s="18">
        <f>IF(O35="","",IF(O35&lt;0,"CONFERIR",IF(O35=0,"DEVOLVIDO",IF(K35="","COM CLIENTE",IF(TODAY()&gt;K35,"VENCIDO",IF(K35-TODAY()&lt;=15,"VENCE EM 15 DIAS","COM CLIENTE"))))))</f>
        <v/>
      </c>
      <c r="S35" s="18">
        <f>IF(OR($E35="",D35=""),"",IF(D35=$C$4,"5909","6909"))</f>
        <v/>
      </c>
      <c r="T35" s="18" t="n"/>
    </row>
    <row r="36">
      <c r="A36" s="17" t="n"/>
      <c r="B36" s="18" t="n"/>
      <c r="C36" s="18" t="n"/>
      <c r="D36" s="18" t="n"/>
      <c r="E36" s="18" t="n"/>
      <c r="F36" s="18">
        <f>IF($E36="","",IFERROR(INDEX(Bens!$B$6:$B$305,MATCH($E36,Bens!$A$6:$A$305,0)),"Código não cadastrado"))</f>
        <v/>
      </c>
      <c r="G36" s="19" t="n"/>
      <c r="H36" s="20">
        <f>IF(OR($E36="",G36=""),"",G36*IFERROR(INDEX(Bens!$D$6:$D$305,MATCH($E36,Bens!$A$6:$A$305,0)),0))</f>
        <v/>
      </c>
      <c r="I36" s="18" t="n"/>
      <c r="J36" s="18">
        <f>IF(OR($E36="",D36=""),"",IF(D36=$C$4,"5908","6908"))</f>
        <v/>
      </c>
      <c r="K36" s="17" t="n"/>
      <c r="L36" s="17" t="n"/>
      <c r="M36" s="19" t="n"/>
      <c r="N36" s="18" t="n"/>
      <c r="O36" s="19">
        <f>IF(OR($E36="",G36=""),"",G36-N(M36))</f>
        <v/>
      </c>
      <c r="P36" s="20">
        <f>IF(O36="","",O36*IFERROR(INDEX(Bens!$D$6:$D$305,MATCH($E36,Bens!$A$6:$A$305,0)),0))</f>
        <v/>
      </c>
      <c r="Q36" s="21">
        <f>IF(A36="","",IF(AND(O36&lt;=0,L36&lt;&gt;""),L36-A36,TODAY()-A36))</f>
        <v/>
      </c>
      <c r="R36" s="18">
        <f>IF(O36="","",IF(O36&lt;0,"CONFERIR",IF(O36=0,"DEVOLVIDO",IF(K36="","COM CLIENTE",IF(TODAY()&gt;K36,"VENCIDO",IF(K36-TODAY()&lt;=15,"VENCE EM 15 DIAS","COM CLIENTE"))))))</f>
        <v/>
      </c>
      <c r="S36" s="18">
        <f>IF(OR($E36="",D36=""),"",IF(D36=$C$4,"5909","6909"))</f>
        <v/>
      </c>
      <c r="T36" s="18" t="n"/>
    </row>
    <row r="37">
      <c r="A37" s="17" t="n"/>
      <c r="B37" s="18" t="n"/>
      <c r="C37" s="18" t="n"/>
      <c r="D37" s="18" t="n"/>
      <c r="E37" s="18" t="n"/>
      <c r="F37" s="18">
        <f>IF($E37="","",IFERROR(INDEX(Bens!$B$6:$B$305,MATCH($E37,Bens!$A$6:$A$305,0)),"Código não cadastrado"))</f>
        <v/>
      </c>
      <c r="G37" s="19" t="n"/>
      <c r="H37" s="20">
        <f>IF(OR($E37="",G37=""),"",G37*IFERROR(INDEX(Bens!$D$6:$D$305,MATCH($E37,Bens!$A$6:$A$305,0)),0))</f>
        <v/>
      </c>
      <c r="I37" s="18" t="n"/>
      <c r="J37" s="18">
        <f>IF(OR($E37="",D37=""),"",IF(D37=$C$4,"5908","6908"))</f>
        <v/>
      </c>
      <c r="K37" s="17" t="n"/>
      <c r="L37" s="17" t="n"/>
      <c r="M37" s="19" t="n"/>
      <c r="N37" s="18" t="n"/>
      <c r="O37" s="19">
        <f>IF(OR($E37="",G37=""),"",G37-N(M37))</f>
        <v/>
      </c>
      <c r="P37" s="20">
        <f>IF(O37="","",O37*IFERROR(INDEX(Bens!$D$6:$D$305,MATCH($E37,Bens!$A$6:$A$305,0)),0))</f>
        <v/>
      </c>
      <c r="Q37" s="21">
        <f>IF(A37="","",IF(AND(O37&lt;=0,L37&lt;&gt;""),L37-A37,TODAY()-A37))</f>
        <v/>
      </c>
      <c r="R37" s="18">
        <f>IF(O37="","",IF(O37&lt;0,"CONFERIR",IF(O37=0,"DEVOLVIDO",IF(K37="","COM CLIENTE",IF(TODAY()&gt;K37,"VENCIDO",IF(K37-TODAY()&lt;=15,"VENCE EM 15 DIAS","COM CLIENTE"))))))</f>
        <v/>
      </c>
      <c r="S37" s="18">
        <f>IF(OR($E37="",D37=""),"",IF(D37=$C$4,"5909","6909"))</f>
        <v/>
      </c>
      <c r="T37" s="18" t="n"/>
    </row>
    <row r="38">
      <c r="A38" s="17" t="n"/>
      <c r="B38" s="18" t="n"/>
      <c r="C38" s="18" t="n"/>
      <c r="D38" s="18" t="n"/>
      <c r="E38" s="18" t="n"/>
      <c r="F38" s="18">
        <f>IF($E38="","",IFERROR(INDEX(Bens!$B$6:$B$305,MATCH($E38,Bens!$A$6:$A$305,0)),"Código não cadastrado"))</f>
        <v/>
      </c>
      <c r="G38" s="19" t="n"/>
      <c r="H38" s="20">
        <f>IF(OR($E38="",G38=""),"",G38*IFERROR(INDEX(Bens!$D$6:$D$305,MATCH($E38,Bens!$A$6:$A$305,0)),0))</f>
        <v/>
      </c>
      <c r="I38" s="18" t="n"/>
      <c r="J38" s="18">
        <f>IF(OR($E38="",D38=""),"",IF(D38=$C$4,"5908","6908"))</f>
        <v/>
      </c>
      <c r="K38" s="17" t="n"/>
      <c r="L38" s="17" t="n"/>
      <c r="M38" s="19" t="n"/>
      <c r="N38" s="18" t="n"/>
      <c r="O38" s="19">
        <f>IF(OR($E38="",G38=""),"",G38-N(M38))</f>
        <v/>
      </c>
      <c r="P38" s="20">
        <f>IF(O38="","",O38*IFERROR(INDEX(Bens!$D$6:$D$305,MATCH($E38,Bens!$A$6:$A$305,0)),0))</f>
        <v/>
      </c>
      <c r="Q38" s="21">
        <f>IF(A38="","",IF(AND(O38&lt;=0,L38&lt;&gt;""),L38-A38,TODAY()-A38))</f>
        <v/>
      </c>
      <c r="R38" s="18">
        <f>IF(O38="","",IF(O38&lt;0,"CONFERIR",IF(O38=0,"DEVOLVIDO",IF(K38="","COM CLIENTE",IF(TODAY()&gt;K38,"VENCIDO",IF(K38-TODAY()&lt;=15,"VENCE EM 15 DIAS","COM CLIENTE"))))))</f>
        <v/>
      </c>
      <c r="S38" s="18">
        <f>IF(OR($E38="",D38=""),"",IF(D38=$C$4,"5909","6909"))</f>
        <v/>
      </c>
      <c r="T38" s="18" t="n"/>
    </row>
    <row r="39">
      <c r="A39" s="17" t="n"/>
      <c r="B39" s="18" t="n"/>
      <c r="C39" s="18" t="n"/>
      <c r="D39" s="18" t="n"/>
      <c r="E39" s="18" t="n"/>
      <c r="F39" s="18">
        <f>IF($E39="","",IFERROR(INDEX(Bens!$B$6:$B$305,MATCH($E39,Bens!$A$6:$A$305,0)),"Código não cadastrado"))</f>
        <v/>
      </c>
      <c r="G39" s="19" t="n"/>
      <c r="H39" s="20">
        <f>IF(OR($E39="",G39=""),"",G39*IFERROR(INDEX(Bens!$D$6:$D$305,MATCH($E39,Bens!$A$6:$A$305,0)),0))</f>
        <v/>
      </c>
      <c r="I39" s="18" t="n"/>
      <c r="J39" s="18">
        <f>IF(OR($E39="",D39=""),"",IF(D39=$C$4,"5908","6908"))</f>
        <v/>
      </c>
      <c r="K39" s="17" t="n"/>
      <c r="L39" s="17" t="n"/>
      <c r="M39" s="19" t="n"/>
      <c r="N39" s="18" t="n"/>
      <c r="O39" s="19">
        <f>IF(OR($E39="",G39=""),"",G39-N(M39))</f>
        <v/>
      </c>
      <c r="P39" s="20">
        <f>IF(O39="","",O39*IFERROR(INDEX(Bens!$D$6:$D$305,MATCH($E39,Bens!$A$6:$A$305,0)),0))</f>
        <v/>
      </c>
      <c r="Q39" s="21">
        <f>IF(A39="","",IF(AND(O39&lt;=0,L39&lt;&gt;""),L39-A39,TODAY()-A39))</f>
        <v/>
      </c>
      <c r="R39" s="18">
        <f>IF(O39="","",IF(O39&lt;0,"CONFERIR",IF(O39=0,"DEVOLVIDO",IF(K39="","COM CLIENTE",IF(TODAY()&gt;K39,"VENCIDO",IF(K39-TODAY()&lt;=15,"VENCE EM 15 DIAS","COM CLIENTE"))))))</f>
        <v/>
      </c>
      <c r="S39" s="18">
        <f>IF(OR($E39="",D39=""),"",IF(D39=$C$4,"5909","6909"))</f>
        <v/>
      </c>
      <c r="T39" s="18" t="n"/>
    </row>
    <row r="40">
      <c r="A40" s="17" t="n"/>
      <c r="B40" s="18" t="n"/>
      <c r="C40" s="18" t="n"/>
      <c r="D40" s="18" t="n"/>
      <c r="E40" s="18" t="n"/>
      <c r="F40" s="18">
        <f>IF($E40="","",IFERROR(INDEX(Bens!$B$6:$B$305,MATCH($E40,Bens!$A$6:$A$305,0)),"Código não cadastrado"))</f>
        <v/>
      </c>
      <c r="G40" s="19" t="n"/>
      <c r="H40" s="20">
        <f>IF(OR($E40="",G40=""),"",G40*IFERROR(INDEX(Bens!$D$6:$D$305,MATCH($E40,Bens!$A$6:$A$305,0)),0))</f>
        <v/>
      </c>
      <c r="I40" s="18" t="n"/>
      <c r="J40" s="18">
        <f>IF(OR($E40="",D40=""),"",IF(D40=$C$4,"5908","6908"))</f>
        <v/>
      </c>
      <c r="K40" s="17" t="n"/>
      <c r="L40" s="17" t="n"/>
      <c r="M40" s="19" t="n"/>
      <c r="N40" s="18" t="n"/>
      <c r="O40" s="19">
        <f>IF(OR($E40="",G40=""),"",G40-N(M40))</f>
        <v/>
      </c>
      <c r="P40" s="20">
        <f>IF(O40="","",O40*IFERROR(INDEX(Bens!$D$6:$D$305,MATCH($E40,Bens!$A$6:$A$305,0)),0))</f>
        <v/>
      </c>
      <c r="Q40" s="21">
        <f>IF(A40="","",IF(AND(O40&lt;=0,L40&lt;&gt;""),L40-A40,TODAY()-A40))</f>
        <v/>
      </c>
      <c r="R40" s="18">
        <f>IF(O40="","",IF(O40&lt;0,"CONFERIR",IF(O40=0,"DEVOLVIDO",IF(K40="","COM CLIENTE",IF(TODAY()&gt;K40,"VENCIDO",IF(K40-TODAY()&lt;=15,"VENCE EM 15 DIAS","COM CLIENTE"))))))</f>
        <v/>
      </c>
      <c r="S40" s="18">
        <f>IF(OR($E40="",D40=""),"",IF(D40=$C$4,"5909","6909"))</f>
        <v/>
      </c>
      <c r="T40" s="18" t="n"/>
    </row>
    <row r="41">
      <c r="A41" s="17" t="n"/>
      <c r="B41" s="18" t="n"/>
      <c r="C41" s="18" t="n"/>
      <c r="D41" s="18" t="n"/>
      <c r="E41" s="18" t="n"/>
      <c r="F41" s="18">
        <f>IF($E41="","",IFERROR(INDEX(Bens!$B$6:$B$305,MATCH($E41,Bens!$A$6:$A$305,0)),"Código não cadastrado"))</f>
        <v/>
      </c>
      <c r="G41" s="19" t="n"/>
      <c r="H41" s="20">
        <f>IF(OR($E41="",G41=""),"",G41*IFERROR(INDEX(Bens!$D$6:$D$305,MATCH($E41,Bens!$A$6:$A$305,0)),0))</f>
        <v/>
      </c>
      <c r="I41" s="18" t="n"/>
      <c r="J41" s="18">
        <f>IF(OR($E41="",D41=""),"",IF(D41=$C$4,"5908","6908"))</f>
        <v/>
      </c>
      <c r="K41" s="17" t="n"/>
      <c r="L41" s="17" t="n"/>
      <c r="M41" s="19" t="n"/>
      <c r="N41" s="18" t="n"/>
      <c r="O41" s="19">
        <f>IF(OR($E41="",G41=""),"",G41-N(M41))</f>
        <v/>
      </c>
      <c r="P41" s="20">
        <f>IF(O41="","",O41*IFERROR(INDEX(Bens!$D$6:$D$305,MATCH($E41,Bens!$A$6:$A$305,0)),0))</f>
        <v/>
      </c>
      <c r="Q41" s="21">
        <f>IF(A41="","",IF(AND(O41&lt;=0,L41&lt;&gt;""),L41-A41,TODAY()-A41))</f>
        <v/>
      </c>
      <c r="R41" s="18">
        <f>IF(O41="","",IF(O41&lt;0,"CONFERIR",IF(O41=0,"DEVOLVIDO",IF(K41="","COM CLIENTE",IF(TODAY()&gt;K41,"VENCIDO",IF(K41-TODAY()&lt;=15,"VENCE EM 15 DIAS","COM CLIENTE"))))))</f>
        <v/>
      </c>
      <c r="S41" s="18">
        <f>IF(OR($E41="",D41=""),"",IF(D41=$C$4,"5909","6909"))</f>
        <v/>
      </c>
      <c r="T41" s="18" t="n"/>
    </row>
    <row r="42">
      <c r="A42" s="17" t="n"/>
      <c r="B42" s="18" t="n"/>
      <c r="C42" s="18" t="n"/>
      <c r="D42" s="18" t="n"/>
      <c r="E42" s="18" t="n"/>
      <c r="F42" s="18">
        <f>IF($E42="","",IFERROR(INDEX(Bens!$B$6:$B$305,MATCH($E42,Bens!$A$6:$A$305,0)),"Código não cadastrado"))</f>
        <v/>
      </c>
      <c r="G42" s="19" t="n"/>
      <c r="H42" s="20">
        <f>IF(OR($E42="",G42=""),"",G42*IFERROR(INDEX(Bens!$D$6:$D$305,MATCH($E42,Bens!$A$6:$A$305,0)),0))</f>
        <v/>
      </c>
      <c r="I42" s="18" t="n"/>
      <c r="J42" s="18">
        <f>IF(OR($E42="",D42=""),"",IF(D42=$C$4,"5908","6908"))</f>
        <v/>
      </c>
      <c r="K42" s="17" t="n"/>
      <c r="L42" s="17" t="n"/>
      <c r="M42" s="19" t="n"/>
      <c r="N42" s="18" t="n"/>
      <c r="O42" s="19">
        <f>IF(OR($E42="",G42=""),"",G42-N(M42))</f>
        <v/>
      </c>
      <c r="P42" s="20">
        <f>IF(O42="","",O42*IFERROR(INDEX(Bens!$D$6:$D$305,MATCH($E42,Bens!$A$6:$A$305,0)),0))</f>
        <v/>
      </c>
      <c r="Q42" s="21">
        <f>IF(A42="","",IF(AND(O42&lt;=0,L42&lt;&gt;""),L42-A42,TODAY()-A42))</f>
        <v/>
      </c>
      <c r="R42" s="18">
        <f>IF(O42="","",IF(O42&lt;0,"CONFERIR",IF(O42=0,"DEVOLVIDO",IF(K42="","COM CLIENTE",IF(TODAY()&gt;K42,"VENCIDO",IF(K42-TODAY()&lt;=15,"VENCE EM 15 DIAS","COM CLIENTE"))))))</f>
        <v/>
      </c>
      <c r="S42" s="18">
        <f>IF(OR($E42="",D42=""),"",IF(D42=$C$4,"5909","6909"))</f>
        <v/>
      </c>
      <c r="T42" s="18" t="n"/>
    </row>
    <row r="43">
      <c r="A43" s="17" t="n"/>
      <c r="B43" s="18" t="n"/>
      <c r="C43" s="18" t="n"/>
      <c r="D43" s="18" t="n"/>
      <c r="E43" s="18" t="n"/>
      <c r="F43" s="18">
        <f>IF($E43="","",IFERROR(INDEX(Bens!$B$6:$B$305,MATCH($E43,Bens!$A$6:$A$305,0)),"Código não cadastrado"))</f>
        <v/>
      </c>
      <c r="G43" s="19" t="n"/>
      <c r="H43" s="20">
        <f>IF(OR($E43="",G43=""),"",G43*IFERROR(INDEX(Bens!$D$6:$D$305,MATCH($E43,Bens!$A$6:$A$305,0)),0))</f>
        <v/>
      </c>
      <c r="I43" s="18" t="n"/>
      <c r="J43" s="18">
        <f>IF(OR($E43="",D43=""),"",IF(D43=$C$4,"5908","6908"))</f>
        <v/>
      </c>
      <c r="K43" s="17" t="n"/>
      <c r="L43" s="17" t="n"/>
      <c r="M43" s="19" t="n"/>
      <c r="N43" s="18" t="n"/>
      <c r="O43" s="19">
        <f>IF(OR($E43="",G43=""),"",G43-N(M43))</f>
        <v/>
      </c>
      <c r="P43" s="20">
        <f>IF(O43="","",O43*IFERROR(INDEX(Bens!$D$6:$D$305,MATCH($E43,Bens!$A$6:$A$305,0)),0))</f>
        <v/>
      </c>
      <c r="Q43" s="21">
        <f>IF(A43="","",IF(AND(O43&lt;=0,L43&lt;&gt;""),L43-A43,TODAY()-A43))</f>
        <v/>
      </c>
      <c r="R43" s="18">
        <f>IF(O43="","",IF(O43&lt;0,"CONFERIR",IF(O43=0,"DEVOLVIDO",IF(K43="","COM CLIENTE",IF(TODAY()&gt;K43,"VENCIDO",IF(K43-TODAY()&lt;=15,"VENCE EM 15 DIAS","COM CLIENTE"))))))</f>
        <v/>
      </c>
      <c r="S43" s="18">
        <f>IF(OR($E43="",D43=""),"",IF(D43=$C$4,"5909","6909"))</f>
        <v/>
      </c>
      <c r="T43" s="18" t="n"/>
    </row>
    <row r="44">
      <c r="A44" s="17" t="n"/>
      <c r="B44" s="18" t="n"/>
      <c r="C44" s="18" t="n"/>
      <c r="D44" s="18" t="n"/>
      <c r="E44" s="18" t="n"/>
      <c r="F44" s="18">
        <f>IF($E44="","",IFERROR(INDEX(Bens!$B$6:$B$305,MATCH($E44,Bens!$A$6:$A$305,0)),"Código não cadastrado"))</f>
        <v/>
      </c>
      <c r="G44" s="19" t="n"/>
      <c r="H44" s="20">
        <f>IF(OR($E44="",G44=""),"",G44*IFERROR(INDEX(Bens!$D$6:$D$305,MATCH($E44,Bens!$A$6:$A$305,0)),0))</f>
        <v/>
      </c>
      <c r="I44" s="18" t="n"/>
      <c r="J44" s="18">
        <f>IF(OR($E44="",D44=""),"",IF(D44=$C$4,"5908","6908"))</f>
        <v/>
      </c>
      <c r="K44" s="17" t="n"/>
      <c r="L44" s="17" t="n"/>
      <c r="M44" s="19" t="n"/>
      <c r="N44" s="18" t="n"/>
      <c r="O44" s="19">
        <f>IF(OR($E44="",G44=""),"",G44-N(M44))</f>
        <v/>
      </c>
      <c r="P44" s="20">
        <f>IF(O44="","",O44*IFERROR(INDEX(Bens!$D$6:$D$305,MATCH($E44,Bens!$A$6:$A$305,0)),0))</f>
        <v/>
      </c>
      <c r="Q44" s="21">
        <f>IF(A44="","",IF(AND(O44&lt;=0,L44&lt;&gt;""),L44-A44,TODAY()-A44))</f>
        <v/>
      </c>
      <c r="R44" s="18">
        <f>IF(O44="","",IF(O44&lt;0,"CONFERIR",IF(O44=0,"DEVOLVIDO",IF(K44="","COM CLIENTE",IF(TODAY()&gt;K44,"VENCIDO",IF(K44-TODAY()&lt;=15,"VENCE EM 15 DIAS","COM CLIENTE"))))))</f>
        <v/>
      </c>
      <c r="S44" s="18">
        <f>IF(OR($E44="",D44=""),"",IF(D44=$C$4,"5909","6909"))</f>
        <v/>
      </c>
      <c r="T44" s="18" t="n"/>
    </row>
    <row r="45">
      <c r="A45" s="17" t="n"/>
      <c r="B45" s="18" t="n"/>
      <c r="C45" s="18" t="n"/>
      <c r="D45" s="18" t="n"/>
      <c r="E45" s="18" t="n"/>
      <c r="F45" s="18">
        <f>IF($E45="","",IFERROR(INDEX(Bens!$B$6:$B$305,MATCH($E45,Bens!$A$6:$A$305,0)),"Código não cadastrado"))</f>
        <v/>
      </c>
      <c r="G45" s="19" t="n"/>
      <c r="H45" s="20">
        <f>IF(OR($E45="",G45=""),"",G45*IFERROR(INDEX(Bens!$D$6:$D$305,MATCH($E45,Bens!$A$6:$A$305,0)),0))</f>
        <v/>
      </c>
      <c r="I45" s="18" t="n"/>
      <c r="J45" s="18">
        <f>IF(OR($E45="",D45=""),"",IF(D45=$C$4,"5908","6908"))</f>
        <v/>
      </c>
      <c r="K45" s="17" t="n"/>
      <c r="L45" s="17" t="n"/>
      <c r="M45" s="19" t="n"/>
      <c r="N45" s="18" t="n"/>
      <c r="O45" s="19">
        <f>IF(OR($E45="",G45=""),"",G45-N(M45))</f>
        <v/>
      </c>
      <c r="P45" s="20">
        <f>IF(O45="","",O45*IFERROR(INDEX(Bens!$D$6:$D$305,MATCH($E45,Bens!$A$6:$A$305,0)),0))</f>
        <v/>
      </c>
      <c r="Q45" s="21">
        <f>IF(A45="","",IF(AND(O45&lt;=0,L45&lt;&gt;""),L45-A45,TODAY()-A45))</f>
        <v/>
      </c>
      <c r="R45" s="18">
        <f>IF(O45="","",IF(O45&lt;0,"CONFERIR",IF(O45=0,"DEVOLVIDO",IF(K45="","COM CLIENTE",IF(TODAY()&gt;K45,"VENCIDO",IF(K45-TODAY()&lt;=15,"VENCE EM 15 DIAS","COM CLIENTE"))))))</f>
        <v/>
      </c>
      <c r="S45" s="18">
        <f>IF(OR($E45="",D45=""),"",IF(D45=$C$4,"5909","6909"))</f>
        <v/>
      </c>
      <c r="T45" s="18" t="n"/>
    </row>
    <row r="46">
      <c r="A46" s="17" t="n"/>
      <c r="B46" s="18" t="n"/>
      <c r="C46" s="18" t="n"/>
      <c r="D46" s="18" t="n"/>
      <c r="E46" s="18" t="n"/>
      <c r="F46" s="18">
        <f>IF($E46="","",IFERROR(INDEX(Bens!$B$6:$B$305,MATCH($E46,Bens!$A$6:$A$305,0)),"Código não cadastrado"))</f>
        <v/>
      </c>
      <c r="G46" s="19" t="n"/>
      <c r="H46" s="20">
        <f>IF(OR($E46="",G46=""),"",G46*IFERROR(INDEX(Bens!$D$6:$D$305,MATCH($E46,Bens!$A$6:$A$305,0)),0))</f>
        <v/>
      </c>
      <c r="I46" s="18" t="n"/>
      <c r="J46" s="18">
        <f>IF(OR($E46="",D46=""),"",IF(D46=$C$4,"5908","6908"))</f>
        <v/>
      </c>
      <c r="K46" s="17" t="n"/>
      <c r="L46" s="17" t="n"/>
      <c r="M46" s="19" t="n"/>
      <c r="N46" s="18" t="n"/>
      <c r="O46" s="19">
        <f>IF(OR($E46="",G46=""),"",G46-N(M46))</f>
        <v/>
      </c>
      <c r="P46" s="20">
        <f>IF(O46="","",O46*IFERROR(INDEX(Bens!$D$6:$D$305,MATCH($E46,Bens!$A$6:$A$305,0)),0))</f>
        <v/>
      </c>
      <c r="Q46" s="21">
        <f>IF(A46="","",IF(AND(O46&lt;=0,L46&lt;&gt;""),L46-A46,TODAY()-A46))</f>
        <v/>
      </c>
      <c r="R46" s="18">
        <f>IF(O46="","",IF(O46&lt;0,"CONFERIR",IF(O46=0,"DEVOLVIDO",IF(K46="","COM CLIENTE",IF(TODAY()&gt;K46,"VENCIDO",IF(K46-TODAY()&lt;=15,"VENCE EM 15 DIAS","COM CLIENTE"))))))</f>
        <v/>
      </c>
      <c r="S46" s="18">
        <f>IF(OR($E46="",D46=""),"",IF(D46=$C$4,"5909","6909"))</f>
        <v/>
      </c>
      <c r="T46" s="18" t="n"/>
    </row>
    <row r="47">
      <c r="A47" s="17" t="n"/>
      <c r="B47" s="18" t="n"/>
      <c r="C47" s="18" t="n"/>
      <c r="D47" s="18" t="n"/>
      <c r="E47" s="18" t="n"/>
      <c r="F47" s="18">
        <f>IF($E47="","",IFERROR(INDEX(Bens!$B$6:$B$305,MATCH($E47,Bens!$A$6:$A$305,0)),"Código não cadastrado"))</f>
        <v/>
      </c>
      <c r="G47" s="19" t="n"/>
      <c r="H47" s="20">
        <f>IF(OR($E47="",G47=""),"",G47*IFERROR(INDEX(Bens!$D$6:$D$305,MATCH($E47,Bens!$A$6:$A$305,0)),0))</f>
        <v/>
      </c>
      <c r="I47" s="18" t="n"/>
      <c r="J47" s="18">
        <f>IF(OR($E47="",D47=""),"",IF(D47=$C$4,"5908","6908"))</f>
        <v/>
      </c>
      <c r="K47" s="17" t="n"/>
      <c r="L47" s="17" t="n"/>
      <c r="M47" s="19" t="n"/>
      <c r="N47" s="18" t="n"/>
      <c r="O47" s="19">
        <f>IF(OR($E47="",G47=""),"",G47-N(M47))</f>
        <v/>
      </c>
      <c r="P47" s="20">
        <f>IF(O47="","",O47*IFERROR(INDEX(Bens!$D$6:$D$305,MATCH($E47,Bens!$A$6:$A$305,0)),0))</f>
        <v/>
      </c>
      <c r="Q47" s="21">
        <f>IF(A47="","",IF(AND(O47&lt;=0,L47&lt;&gt;""),L47-A47,TODAY()-A47))</f>
        <v/>
      </c>
      <c r="R47" s="18">
        <f>IF(O47="","",IF(O47&lt;0,"CONFERIR",IF(O47=0,"DEVOLVIDO",IF(K47="","COM CLIENTE",IF(TODAY()&gt;K47,"VENCIDO",IF(K47-TODAY()&lt;=15,"VENCE EM 15 DIAS","COM CLIENTE"))))))</f>
        <v/>
      </c>
      <c r="S47" s="18">
        <f>IF(OR($E47="",D47=""),"",IF(D47=$C$4,"5909","6909"))</f>
        <v/>
      </c>
      <c r="T47" s="18" t="n"/>
    </row>
    <row r="48">
      <c r="A48" s="17" t="n"/>
      <c r="B48" s="18" t="n"/>
      <c r="C48" s="18" t="n"/>
      <c r="D48" s="18" t="n"/>
      <c r="E48" s="18" t="n"/>
      <c r="F48" s="18">
        <f>IF($E48="","",IFERROR(INDEX(Bens!$B$6:$B$305,MATCH($E48,Bens!$A$6:$A$305,0)),"Código não cadastrado"))</f>
        <v/>
      </c>
      <c r="G48" s="19" t="n"/>
      <c r="H48" s="20">
        <f>IF(OR($E48="",G48=""),"",G48*IFERROR(INDEX(Bens!$D$6:$D$305,MATCH($E48,Bens!$A$6:$A$305,0)),0))</f>
        <v/>
      </c>
      <c r="I48" s="18" t="n"/>
      <c r="J48" s="18">
        <f>IF(OR($E48="",D48=""),"",IF(D48=$C$4,"5908","6908"))</f>
        <v/>
      </c>
      <c r="K48" s="17" t="n"/>
      <c r="L48" s="17" t="n"/>
      <c r="M48" s="19" t="n"/>
      <c r="N48" s="18" t="n"/>
      <c r="O48" s="19">
        <f>IF(OR($E48="",G48=""),"",G48-N(M48))</f>
        <v/>
      </c>
      <c r="P48" s="20">
        <f>IF(O48="","",O48*IFERROR(INDEX(Bens!$D$6:$D$305,MATCH($E48,Bens!$A$6:$A$305,0)),0))</f>
        <v/>
      </c>
      <c r="Q48" s="21">
        <f>IF(A48="","",IF(AND(O48&lt;=0,L48&lt;&gt;""),L48-A48,TODAY()-A48))</f>
        <v/>
      </c>
      <c r="R48" s="18">
        <f>IF(O48="","",IF(O48&lt;0,"CONFERIR",IF(O48=0,"DEVOLVIDO",IF(K48="","COM CLIENTE",IF(TODAY()&gt;K48,"VENCIDO",IF(K48-TODAY()&lt;=15,"VENCE EM 15 DIAS","COM CLIENTE"))))))</f>
        <v/>
      </c>
      <c r="S48" s="18">
        <f>IF(OR($E48="",D48=""),"",IF(D48=$C$4,"5909","6909"))</f>
        <v/>
      </c>
      <c r="T48" s="18" t="n"/>
    </row>
    <row r="49">
      <c r="A49" s="17" t="n"/>
      <c r="B49" s="18" t="n"/>
      <c r="C49" s="18" t="n"/>
      <c r="D49" s="18" t="n"/>
      <c r="E49" s="18" t="n"/>
      <c r="F49" s="18">
        <f>IF($E49="","",IFERROR(INDEX(Bens!$B$6:$B$305,MATCH($E49,Bens!$A$6:$A$305,0)),"Código não cadastrado"))</f>
        <v/>
      </c>
      <c r="G49" s="19" t="n"/>
      <c r="H49" s="20">
        <f>IF(OR($E49="",G49=""),"",G49*IFERROR(INDEX(Bens!$D$6:$D$305,MATCH($E49,Bens!$A$6:$A$305,0)),0))</f>
        <v/>
      </c>
      <c r="I49" s="18" t="n"/>
      <c r="J49" s="18">
        <f>IF(OR($E49="",D49=""),"",IF(D49=$C$4,"5908","6908"))</f>
        <v/>
      </c>
      <c r="K49" s="17" t="n"/>
      <c r="L49" s="17" t="n"/>
      <c r="M49" s="19" t="n"/>
      <c r="N49" s="18" t="n"/>
      <c r="O49" s="19">
        <f>IF(OR($E49="",G49=""),"",G49-N(M49))</f>
        <v/>
      </c>
      <c r="P49" s="20">
        <f>IF(O49="","",O49*IFERROR(INDEX(Bens!$D$6:$D$305,MATCH($E49,Bens!$A$6:$A$305,0)),0))</f>
        <v/>
      </c>
      <c r="Q49" s="21">
        <f>IF(A49="","",IF(AND(O49&lt;=0,L49&lt;&gt;""),L49-A49,TODAY()-A49))</f>
        <v/>
      </c>
      <c r="R49" s="18">
        <f>IF(O49="","",IF(O49&lt;0,"CONFERIR",IF(O49=0,"DEVOLVIDO",IF(K49="","COM CLIENTE",IF(TODAY()&gt;K49,"VENCIDO",IF(K49-TODAY()&lt;=15,"VENCE EM 15 DIAS","COM CLIENTE"))))))</f>
        <v/>
      </c>
      <c r="S49" s="18">
        <f>IF(OR($E49="",D49=""),"",IF(D49=$C$4,"5909","6909"))</f>
        <v/>
      </c>
      <c r="T49" s="18" t="n"/>
    </row>
    <row r="50">
      <c r="A50" s="17" t="n"/>
      <c r="B50" s="18" t="n"/>
      <c r="C50" s="18" t="n"/>
      <c r="D50" s="18" t="n"/>
      <c r="E50" s="18" t="n"/>
      <c r="F50" s="18">
        <f>IF($E50="","",IFERROR(INDEX(Bens!$B$6:$B$305,MATCH($E50,Bens!$A$6:$A$305,0)),"Código não cadastrado"))</f>
        <v/>
      </c>
      <c r="G50" s="19" t="n"/>
      <c r="H50" s="20">
        <f>IF(OR($E50="",G50=""),"",G50*IFERROR(INDEX(Bens!$D$6:$D$305,MATCH($E50,Bens!$A$6:$A$305,0)),0))</f>
        <v/>
      </c>
      <c r="I50" s="18" t="n"/>
      <c r="J50" s="18">
        <f>IF(OR($E50="",D50=""),"",IF(D50=$C$4,"5908","6908"))</f>
        <v/>
      </c>
      <c r="K50" s="17" t="n"/>
      <c r="L50" s="17" t="n"/>
      <c r="M50" s="19" t="n"/>
      <c r="N50" s="18" t="n"/>
      <c r="O50" s="19">
        <f>IF(OR($E50="",G50=""),"",G50-N(M50))</f>
        <v/>
      </c>
      <c r="P50" s="20">
        <f>IF(O50="","",O50*IFERROR(INDEX(Bens!$D$6:$D$305,MATCH($E50,Bens!$A$6:$A$305,0)),0))</f>
        <v/>
      </c>
      <c r="Q50" s="21">
        <f>IF(A50="","",IF(AND(O50&lt;=0,L50&lt;&gt;""),L50-A50,TODAY()-A50))</f>
        <v/>
      </c>
      <c r="R50" s="18">
        <f>IF(O50="","",IF(O50&lt;0,"CONFERIR",IF(O50=0,"DEVOLVIDO",IF(K50="","COM CLIENTE",IF(TODAY()&gt;K50,"VENCIDO",IF(K50-TODAY()&lt;=15,"VENCE EM 15 DIAS","COM CLIENTE"))))))</f>
        <v/>
      </c>
      <c r="S50" s="18">
        <f>IF(OR($E50="",D50=""),"",IF(D50=$C$4,"5909","6909"))</f>
        <v/>
      </c>
      <c r="T50" s="18" t="n"/>
    </row>
    <row r="51">
      <c r="A51" s="17" t="n"/>
      <c r="B51" s="18" t="n"/>
      <c r="C51" s="18" t="n"/>
      <c r="D51" s="18" t="n"/>
      <c r="E51" s="18" t="n"/>
      <c r="F51" s="18">
        <f>IF($E51="","",IFERROR(INDEX(Bens!$B$6:$B$305,MATCH($E51,Bens!$A$6:$A$305,0)),"Código não cadastrado"))</f>
        <v/>
      </c>
      <c r="G51" s="19" t="n"/>
      <c r="H51" s="20">
        <f>IF(OR($E51="",G51=""),"",G51*IFERROR(INDEX(Bens!$D$6:$D$305,MATCH($E51,Bens!$A$6:$A$305,0)),0))</f>
        <v/>
      </c>
      <c r="I51" s="18" t="n"/>
      <c r="J51" s="18">
        <f>IF(OR($E51="",D51=""),"",IF(D51=$C$4,"5908","6908"))</f>
        <v/>
      </c>
      <c r="K51" s="17" t="n"/>
      <c r="L51" s="17" t="n"/>
      <c r="M51" s="19" t="n"/>
      <c r="N51" s="18" t="n"/>
      <c r="O51" s="19">
        <f>IF(OR($E51="",G51=""),"",G51-N(M51))</f>
        <v/>
      </c>
      <c r="P51" s="20">
        <f>IF(O51="","",O51*IFERROR(INDEX(Bens!$D$6:$D$305,MATCH($E51,Bens!$A$6:$A$305,0)),0))</f>
        <v/>
      </c>
      <c r="Q51" s="21">
        <f>IF(A51="","",IF(AND(O51&lt;=0,L51&lt;&gt;""),L51-A51,TODAY()-A51))</f>
        <v/>
      </c>
      <c r="R51" s="18">
        <f>IF(O51="","",IF(O51&lt;0,"CONFERIR",IF(O51=0,"DEVOLVIDO",IF(K51="","COM CLIENTE",IF(TODAY()&gt;K51,"VENCIDO",IF(K51-TODAY()&lt;=15,"VENCE EM 15 DIAS","COM CLIENTE"))))))</f>
        <v/>
      </c>
      <c r="S51" s="18">
        <f>IF(OR($E51="",D51=""),"",IF(D51=$C$4,"5909","6909"))</f>
        <v/>
      </c>
      <c r="T51" s="18" t="n"/>
    </row>
    <row r="52">
      <c r="A52" s="17" t="n"/>
      <c r="B52" s="18" t="n"/>
      <c r="C52" s="18" t="n"/>
      <c r="D52" s="18" t="n"/>
      <c r="E52" s="18" t="n"/>
      <c r="F52" s="18">
        <f>IF($E52="","",IFERROR(INDEX(Bens!$B$6:$B$305,MATCH($E52,Bens!$A$6:$A$305,0)),"Código não cadastrado"))</f>
        <v/>
      </c>
      <c r="G52" s="19" t="n"/>
      <c r="H52" s="20">
        <f>IF(OR($E52="",G52=""),"",G52*IFERROR(INDEX(Bens!$D$6:$D$305,MATCH($E52,Bens!$A$6:$A$305,0)),0))</f>
        <v/>
      </c>
      <c r="I52" s="18" t="n"/>
      <c r="J52" s="18">
        <f>IF(OR($E52="",D52=""),"",IF(D52=$C$4,"5908","6908"))</f>
        <v/>
      </c>
      <c r="K52" s="17" t="n"/>
      <c r="L52" s="17" t="n"/>
      <c r="M52" s="19" t="n"/>
      <c r="N52" s="18" t="n"/>
      <c r="O52" s="19">
        <f>IF(OR($E52="",G52=""),"",G52-N(M52))</f>
        <v/>
      </c>
      <c r="P52" s="20">
        <f>IF(O52="","",O52*IFERROR(INDEX(Bens!$D$6:$D$305,MATCH($E52,Bens!$A$6:$A$305,0)),0))</f>
        <v/>
      </c>
      <c r="Q52" s="21">
        <f>IF(A52="","",IF(AND(O52&lt;=0,L52&lt;&gt;""),L52-A52,TODAY()-A52))</f>
        <v/>
      </c>
      <c r="R52" s="18">
        <f>IF(O52="","",IF(O52&lt;0,"CONFERIR",IF(O52=0,"DEVOLVIDO",IF(K52="","COM CLIENTE",IF(TODAY()&gt;K52,"VENCIDO",IF(K52-TODAY()&lt;=15,"VENCE EM 15 DIAS","COM CLIENTE"))))))</f>
        <v/>
      </c>
      <c r="S52" s="18">
        <f>IF(OR($E52="",D52=""),"",IF(D52=$C$4,"5909","6909"))</f>
        <v/>
      </c>
      <c r="T52" s="18" t="n"/>
    </row>
    <row r="53">
      <c r="A53" s="17" t="n"/>
      <c r="B53" s="18" t="n"/>
      <c r="C53" s="18" t="n"/>
      <c r="D53" s="18" t="n"/>
      <c r="E53" s="18" t="n"/>
      <c r="F53" s="18">
        <f>IF($E53="","",IFERROR(INDEX(Bens!$B$6:$B$305,MATCH($E53,Bens!$A$6:$A$305,0)),"Código não cadastrado"))</f>
        <v/>
      </c>
      <c r="G53" s="19" t="n"/>
      <c r="H53" s="20">
        <f>IF(OR($E53="",G53=""),"",G53*IFERROR(INDEX(Bens!$D$6:$D$305,MATCH($E53,Bens!$A$6:$A$305,0)),0))</f>
        <v/>
      </c>
      <c r="I53" s="18" t="n"/>
      <c r="J53" s="18">
        <f>IF(OR($E53="",D53=""),"",IF(D53=$C$4,"5908","6908"))</f>
        <v/>
      </c>
      <c r="K53" s="17" t="n"/>
      <c r="L53" s="17" t="n"/>
      <c r="M53" s="19" t="n"/>
      <c r="N53" s="18" t="n"/>
      <c r="O53" s="19">
        <f>IF(OR($E53="",G53=""),"",G53-N(M53))</f>
        <v/>
      </c>
      <c r="P53" s="20">
        <f>IF(O53="","",O53*IFERROR(INDEX(Bens!$D$6:$D$305,MATCH($E53,Bens!$A$6:$A$305,0)),0))</f>
        <v/>
      </c>
      <c r="Q53" s="21">
        <f>IF(A53="","",IF(AND(O53&lt;=0,L53&lt;&gt;""),L53-A53,TODAY()-A53))</f>
        <v/>
      </c>
      <c r="R53" s="18">
        <f>IF(O53="","",IF(O53&lt;0,"CONFERIR",IF(O53=0,"DEVOLVIDO",IF(K53="","COM CLIENTE",IF(TODAY()&gt;K53,"VENCIDO",IF(K53-TODAY()&lt;=15,"VENCE EM 15 DIAS","COM CLIENTE"))))))</f>
        <v/>
      </c>
      <c r="S53" s="18">
        <f>IF(OR($E53="",D53=""),"",IF(D53=$C$4,"5909","6909"))</f>
        <v/>
      </c>
      <c r="T53" s="18" t="n"/>
    </row>
    <row r="54">
      <c r="A54" s="17" t="n"/>
      <c r="B54" s="18" t="n"/>
      <c r="C54" s="18" t="n"/>
      <c r="D54" s="18" t="n"/>
      <c r="E54" s="18" t="n"/>
      <c r="F54" s="18">
        <f>IF($E54="","",IFERROR(INDEX(Bens!$B$6:$B$305,MATCH($E54,Bens!$A$6:$A$305,0)),"Código não cadastrado"))</f>
        <v/>
      </c>
      <c r="G54" s="19" t="n"/>
      <c r="H54" s="20">
        <f>IF(OR($E54="",G54=""),"",G54*IFERROR(INDEX(Bens!$D$6:$D$305,MATCH($E54,Bens!$A$6:$A$305,0)),0))</f>
        <v/>
      </c>
      <c r="I54" s="18" t="n"/>
      <c r="J54" s="18">
        <f>IF(OR($E54="",D54=""),"",IF(D54=$C$4,"5908","6908"))</f>
        <v/>
      </c>
      <c r="K54" s="17" t="n"/>
      <c r="L54" s="17" t="n"/>
      <c r="M54" s="19" t="n"/>
      <c r="N54" s="18" t="n"/>
      <c r="O54" s="19">
        <f>IF(OR($E54="",G54=""),"",G54-N(M54))</f>
        <v/>
      </c>
      <c r="P54" s="20">
        <f>IF(O54="","",O54*IFERROR(INDEX(Bens!$D$6:$D$305,MATCH($E54,Bens!$A$6:$A$305,0)),0))</f>
        <v/>
      </c>
      <c r="Q54" s="21">
        <f>IF(A54="","",IF(AND(O54&lt;=0,L54&lt;&gt;""),L54-A54,TODAY()-A54))</f>
        <v/>
      </c>
      <c r="R54" s="18">
        <f>IF(O54="","",IF(O54&lt;0,"CONFERIR",IF(O54=0,"DEVOLVIDO",IF(K54="","COM CLIENTE",IF(TODAY()&gt;K54,"VENCIDO",IF(K54-TODAY()&lt;=15,"VENCE EM 15 DIAS","COM CLIENTE"))))))</f>
        <v/>
      </c>
      <c r="S54" s="18">
        <f>IF(OR($E54="",D54=""),"",IF(D54=$C$4,"5909","6909"))</f>
        <v/>
      </c>
      <c r="T54" s="18" t="n"/>
    </row>
    <row r="55">
      <c r="A55" s="17" t="n"/>
      <c r="B55" s="18" t="n"/>
      <c r="C55" s="18" t="n"/>
      <c r="D55" s="18" t="n"/>
      <c r="E55" s="18" t="n"/>
      <c r="F55" s="18">
        <f>IF($E55="","",IFERROR(INDEX(Bens!$B$6:$B$305,MATCH($E55,Bens!$A$6:$A$305,0)),"Código não cadastrado"))</f>
        <v/>
      </c>
      <c r="G55" s="19" t="n"/>
      <c r="H55" s="20">
        <f>IF(OR($E55="",G55=""),"",G55*IFERROR(INDEX(Bens!$D$6:$D$305,MATCH($E55,Bens!$A$6:$A$305,0)),0))</f>
        <v/>
      </c>
      <c r="I55" s="18" t="n"/>
      <c r="J55" s="18">
        <f>IF(OR($E55="",D55=""),"",IF(D55=$C$4,"5908","6908"))</f>
        <v/>
      </c>
      <c r="K55" s="17" t="n"/>
      <c r="L55" s="17" t="n"/>
      <c r="M55" s="19" t="n"/>
      <c r="N55" s="18" t="n"/>
      <c r="O55" s="19">
        <f>IF(OR($E55="",G55=""),"",G55-N(M55))</f>
        <v/>
      </c>
      <c r="P55" s="20">
        <f>IF(O55="","",O55*IFERROR(INDEX(Bens!$D$6:$D$305,MATCH($E55,Bens!$A$6:$A$305,0)),0))</f>
        <v/>
      </c>
      <c r="Q55" s="21">
        <f>IF(A55="","",IF(AND(O55&lt;=0,L55&lt;&gt;""),L55-A55,TODAY()-A55))</f>
        <v/>
      </c>
      <c r="R55" s="18">
        <f>IF(O55="","",IF(O55&lt;0,"CONFERIR",IF(O55=0,"DEVOLVIDO",IF(K55="","COM CLIENTE",IF(TODAY()&gt;K55,"VENCIDO",IF(K55-TODAY()&lt;=15,"VENCE EM 15 DIAS","COM CLIENTE"))))))</f>
        <v/>
      </c>
      <c r="S55" s="18">
        <f>IF(OR($E55="",D55=""),"",IF(D55=$C$4,"5909","6909"))</f>
        <v/>
      </c>
      <c r="T55" s="18" t="n"/>
    </row>
    <row r="56">
      <c r="A56" s="17" t="n"/>
      <c r="B56" s="18" t="n"/>
      <c r="C56" s="18" t="n"/>
      <c r="D56" s="18" t="n"/>
      <c r="E56" s="18" t="n"/>
      <c r="F56" s="18">
        <f>IF($E56="","",IFERROR(INDEX(Bens!$B$6:$B$305,MATCH($E56,Bens!$A$6:$A$305,0)),"Código não cadastrado"))</f>
        <v/>
      </c>
      <c r="G56" s="19" t="n"/>
      <c r="H56" s="20">
        <f>IF(OR($E56="",G56=""),"",G56*IFERROR(INDEX(Bens!$D$6:$D$305,MATCH($E56,Bens!$A$6:$A$305,0)),0))</f>
        <v/>
      </c>
      <c r="I56" s="18" t="n"/>
      <c r="J56" s="18">
        <f>IF(OR($E56="",D56=""),"",IF(D56=$C$4,"5908","6908"))</f>
        <v/>
      </c>
      <c r="K56" s="17" t="n"/>
      <c r="L56" s="17" t="n"/>
      <c r="M56" s="19" t="n"/>
      <c r="N56" s="18" t="n"/>
      <c r="O56" s="19">
        <f>IF(OR($E56="",G56=""),"",G56-N(M56))</f>
        <v/>
      </c>
      <c r="P56" s="20">
        <f>IF(O56="","",O56*IFERROR(INDEX(Bens!$D$6:$D$305,MATCH($E56,Bens!$A$6:$A$305,0)),0))</f>
        <v/>
      </c>
      <c r="Q56" s="21">
        <f>IF(A56="","",IF(AND(O56&lt;=0,L56&lt;&gt;""),L56-A56,TODAY()-A56))</f>
        <v/>
      </c>
      <c r="R56" s="18">
        <f>IF(O56="","",IF(O56&lt;0,"CONFERIR",IF(O56=0,"DEVOLVIDO",IF(K56="","COM CLIENTE",IF(TODAY()&gt;K56,"VENCIDO",IF(K56-TODAY()&lt;=15,"VENCE EM 15 DIAS","COM CLIENTE"))))))</f>
        <v/>
      </c>
      <c r="S56" s="18">
        <f>IF(OR($E56="",D56=""),"",IF(D56=$C$4,"5909","6909"))</f>
        <v/>
      </c>
      <c r="T56" s="18" t="n"/>
    </row>
    <row r="57">
      <c r="A57" s="17" t="n"/>
      <c r="B57" s="18" t="n"/>
      <c r="C57" s="18" t="n"/>
      <c r="D57" s="18" t="n"/>
      <c r="E57" s="18" t="n"/>
      <c r="F57" s="18">
        <f>IF($E57="","",IFERROR(INDEX(Bens!$B$6:$B$305,MATCH($E57,Bens!$A$6:$A$305,0)),"Código não cadastrado"))</f>
        <v/>
      </c>
      <c r="G57" s="19" t="n"/>
      <c r="H57" s="20">
        <f>IF(OR($E57="",G57=""),"",G57*IFERROR(INDEX(Bens!$D$6:$D$305,MATCH($E57,Bens!$A$6:$A$305,0)),0))</f>
        <v/>
      </c>
      <c r="I57" s="18" t="n"/>
      <c r="J57" s="18">
        <f>IF(OR($E57="",D57=""),"",IF(D57=$C$4,"5908","6908"))</f>
        <v/>
      </c>
      <c r="K57" s="17" t="n"/>
      <c r="L57" s="17" t="n"/>
      <c r="M57" s="19" t="n"/>
      <c r="N57" s="18" t="n"/>
      <c r="O57" s="19">
        <f>IF(OR($E57="",G57=""),"",G57-N(M57))</f>
        <v/>
      </c>
      <c r="P57" s="20">
        <f>IF(O57="","",O57*IFERROR(INDEX(Bens!$D$6:$D$305,MATCH($E57,Bens!$A$6:$A$305,0)),0))</f>
        <v/>
      </c>
      <c r="Q57" s="21">
        <f>IF(A57="","",IF(AND(O57&lt;=0,L57&lt;&gt;""),L57-A57,TODAY()-A57))</f>
        <v/>
      </c>
      <c r="R57" s="18">
        <f>IF(O57="","",IF(O57&lt;0,"CONFERIR",IF(O57=0,"DEVOLVIDO",IF(K57="","COM CLIENTE",IF(TODAY()&gt;K57,"VENCIDO",IF(K57-TODAY()&lt;=15,"VENCE EM 15 DIAS","COM CLIENTE"))))))</f>
        <v/>
      </c>
      <c r="S57" s="18">
        <f>IF(OR($E57="",D57=""),"",IF(D57=$C$4,"5909","6909"))</f>
        <v/>
      </c>
      <c r="T57" s="18" t="n"/>
    </row>
    <row r="58">
      <c r="A58" s="17" t="n"/>
      <c r="B58" s="18" t="n"/>
      <c r="C58" s="18" t="n"/>
      <c r="D58" s="18" t="n"/>
      <c r="E58" s="18" t="n"/>
      <c r="F58" s="18">
        <f>IF($E58="","",IFERROR(INDEX(Bens!$B$6:$B$305,MATCH($E58,Bens!$A$6:$A$305,0)),"Código não cadastrado"))</f>
        <v/>
      </c>
      <c r="G58" s="19" t="n"/>
      <c r="H58" s="20">
        <f>IF(OR($E58="",G58=""),"",G58*IFERROR(INDEX(Bens!$D$6:$D$305,MATCH($E58,Bens!$A$6:$A$305,0)),0))</f>
        <v/>
      </c>
      <c r="I58" s="18" t="n"/>
      <c r="J58" s="18">
        <f>IF(OR($E58="",D58=""),"",IF(D58=$C$4,"5908","6908"))</f>
        <v/>
      </c>
      <c r="K58" s="17" t="n"/>
      <c r="L58" s="17" t="n"/>
      <c r="M58" s="19" t="n"/>
      <c r="N58" s="18" t="n"/>
      <c r="O58" s="19">
        <f>IF(OR($E58="",G58=""),"",G58-N(M58))</f>
        <v/>
      </c>
      <c r="P58" s="20">
        <f>IF(O58="","",O58*IFERROR(INDEX(Bens!$D$6:$D$305,MATCH($E58,Bens!$A$6:$A$305,0)),0))</f>
        <v/>
      </c>
      <c r="Q58" s="21">
        <f>IF(A58="","",IF(AND(O58&lt;=0,L58&lt;&gt;""),L58-A58,TODAY()-A58))</f>
        <v/>
      </c>
      <c r="R58" s="18">
        <f>IF(O58="","",IF(O58&lt;0,"CONFERIR",IF(O58=0,"DEVOLVIDO",IF(K58="","COM CLIENTE",IF(TODAY()&gt;K58,"VENCIDO",IF(K58-TODAY()&lt;=15,"VENCE EM 15 DIAS","COM CLIENTE"))))))</f>
        <v/>
      </c>
      <c r="S58" s="18">
        <f>IF(OR($E58="",D58=""),"",IF(D58=$C$4,"5909","6909"))</f>
        <v/>
      </c>
      <c r="T58" s="18" t="n"/>
    </row>
    <row r="59">
      <c r="A59" s="17" t="n"/>
      <c r="B59" s="18" t="n"/>
      <c r="C59" s="18" t="n"/>
      <c r="D59" s="18" t="n"/>
      <c r="E59" s="18" t="n"/>
      <c r="F59" s="18">
        <f>IF($E59="","",IFERROR(INDEX(Bens!$B$6:$B$305,MATCH($E59,Bens!$A$6:$A$305,0)),"Código não cadastrado"))</f>
        <v/>
      </c>
      <c r="G59" s="19" t="n"/>
      <c r="H59" s="20">
        <f>IF(OR($E59="",G59=""),"",G59*IFERROR(INDEX(Bens!$D$6:$D$305,MATCH($E59,Bens!$A$6:$A$305,0)),0))</f>
        <v/>
      </c>
      <c r="I59" s="18" t="n"/>
      <c r="J59" s="18">
        <f>IF(OR($E59="",D59=""),"",IF(D59=$C$4,"5908","6908"))</f>
        <v/>
      </c>
      <c r="K59" s="17" t="n"/>
      <c r="L59" s="17" t="n"/>
      <c r="M59" s="19" t="n"/>
      <c r="N59" s="18" t="n"/>
      <c r="O59" s="19">
        <f>IF(OR($E59="",G59=""),"",G59-N(M59))</f>
        <v/>
      </c>
      <c r="P59" s="20">
        <f>IF(O59="","",O59*IFERROR(INDEX(Bens!$D$6:$D$305,MATCH($E59,Bens!$A$6:$A$305,0)),0))</f>
        <v/>
      </c>
      <c r="Q59" s="21">
        <f>IF(A59="","",IF(AND(O59&lt;=0,L59&lt;&gt;""),L59-A59,TODAY()-A59))</f>
        <v/>
      </c>
      <c r="R59" s="18">
        <f>IF(O59="","",IF(O59&lt;0,"CONFERIR",IF(O59=0,"DEVOLVIDO",IF(K59="","COM CLIENTE",IF(TODAY()&gt;K59,"VENCIDO",IF(K59-TODAY()&lt;=15,"VENCE EM 15 DIAS","COM CLIENTE"))))))</f>
        <v/>
      </c>
      <c r="S59" s="18">
        <f>IF(OR($E59="",D59=""),"",IF(D59=$C$4,"5909","6909"))</f>
        <v/>
      </c>
      <c r="T59" s="18" t="n"/>
    </row>
    <row r="60">
      <c r="A60" s="17" t="n"/>
      <c r="B60" s="18" t="n"/>
      <c r="C60" s="18" t="n"/>
      <c r="D60" s="18" t="n"/>
      <c r="E60" s="18" t="n"/>
      <c r="F60" s="18">
        <f>IF($E60="","",IFERROR(INDEX(Bens!$B$6:$B$305,MATCH($E60,Bens!$A$6:$A$305,0)),"Código não cadastrado"))</f>
        <v/>
      </c>
      <c r="G60" s="19" t="n"/>
      <c r="H60" s="20">
        <f>IF(OR($E60="",G60=""),"",G60*IFERROR(INDEX(Bens!$D$6:$D$305,MATCH($E60,Bens!$A$6:$A$305,0)),0))</f>
        <v/>
      </c>
      <c r="I60" s="18" t="n"/>
      <c r="J60" s="18">
        <f>IF(OR($E60="",D60=""),"",IF(D60=$C$4,"5908","6908"))</f>
        <v/>
      </c>
      <c r="K60" s="17" t="n"/>
      <c r="L60" s="17" t="n"/>
      <c r="M60" s="19" t="n"/>
      <c r="N60" s="18" t="n"/>
      <c r="O60" s="19">
        <f>IF(OR($E60="",G60=""),"",G60-N(M60))</f>
        <v/>
      </c>
      <c r="P60" s="20">
        <f>IF(O60="","",O60*IFERROR(INDEX(Bens!$D$6:$D$305,MATCH($E60,Bens!$A$6:$A$305,0)),0))</f>
        <v/>
      </c>
      <c r="Q60" s="21">
        <f>IF(A60="","",IF(AND(O60&lt;=0,L60&lt;&gt;""),L60-A60,TODAY()-A60))</f>
        <v/>
      </c>
      <c r="R60" s="18">
        <f>IF(O60="","",IF(O60&lt;0,"CONFERIR",IF(O60=0,"DEVOLVIDO",IF(K60="","COM CLIENTE",IF(TODAY()&gt;K60,"VENCIDO",IF(K60-TODAY()&lt;=15,"VENCE EM 15 DIAS","COM CLIENTE"))))))</f>
        <v/>
      </c>
      <c r="S60" s="18">
        <f>IF(OR($E60="",D60=""),"",IF(D60=$C$4,"5909","6909"))</f>
        <v/>
      </c>
      <c r="T60" s="18" t="n"/>
    </row>
    <row r="61">
      <c r="A61" s="17" t="n"/>
      <c r="B61" s="18" t="n"/>
      <c r="C61" s="18" t="n"/>
      <c r="D61" s="18" t="n"/>
      <c r="E61" s="18" t="n"/>
      <c r="F61" s="18">
        <f>IF($E61="","",IFERROR(INDEX(Bens!$B$6:$B$305,MATCH($E61,Bens!$A$6:$A$305,0)),"Código não cadastrado"))</f>
        <v/>
      </c>
      <c r="G61" s="19" t="n"/>
      <c r="H61" s="20">
        <f>IF(OR($E61="",G61=""),"",G61*IFERROR(INDEX(Bens!$D$6:$D$305,MATCH($E61,Bens!$A$6:$A$305,0)),0))</f>
        <v/>
      </c>
      <c r="I61" s="18" t="n"/>
      <c r="J61" s="18">
        <f>IF(OR($E61="",D61=""),"",IF(D61=$C$4,"5908","6908"))</f>
        <v/>
      </c>
      <c r="K61" s="17" t="n"/>
      <c r="L61" s="17" t="n"/>
      <c r="M61" s="19" t="n"/>
      <c r="N61" s="18" t="n"/>
      <c r="O61" s="19">
        <f>IF(OR($E61="",G61=""),"",G61-N(M61))</f>
        <v/>
      </c>
      <c r="P61" s="20">
        <f>IF(O61="","",O61*IFERROR(INDEX(Bens!$D$6:$D$305,MATCH($E61,Bens!$A$6:$A$305,0)),0))</f>
        <v/>
      </c>
      <c r="Q61" s="21">
        <f>IF(A61="","",IF(AND(O61&lt;=0,L61&lt;&gt;""),L61-A61,TODAY()-A61))</f>
        <v/>
      </c>
      <c r="R61" s="18">
        <f>IF(O61="","",IF(O61&lt;0,"CONFERIR",IF(O61=0,"DEVOLVIDO",IF(K61="","COM CLIENTE",IF(TODAY()&gt;K61,"VENCIDO",IF(K61-TODAY()&lt;=15,"VENCE EM 15 DIAS","COM CLIENTE"))))))</f>
        <v/>
      </c>
      <c r="S61" s="18">
        <f>IF(OR($E61="",D61=""),"",IF(D61=$C$4,"5909","6909"))</f>
        <v/>
      </c>
      <c r="T61" s="18" t="n"/>
    </row>
    <row r="62">
      <c r="A62" s="17" t="n"/>
      <c r="B62" s="18" t="n"/>
      <c r="C62" s="18" t="n"/>
      <c r="D62" s="18" t="n"/>
      <c r="E62" s="18" t="n"/>
      <c r="F62" s="18">
        <f>IF($E62="","",IFERROR(INDEX(Bens!$B$6:$B$305,MATCH($E62,Bens!$A$6:$A$305,0)),"Código não cadastrado"))</f>
        <v/>
      </c>
      <c r="G62" s="19" t="n"/>
      <c r="H62" s="20">
        <f>IF(OR($E62="",G62=""),"",G62*IFERROR(INDEX(Bens!$D$6:$D$305,MATCH($E62,Bens!$A$6:$A$305,0)),0))</f>
        <v/>
      </c>
      <c r="I62" s="18" t="n"/>
      <c r="J62" s="18">
        <f>IF(OR($E62="",D62=""),"",IF(D62=$C$4,"5908","6908"))</f>
        <v/>
      </c>
      <c r="K62" s="17" t="n"/>
      <c r="L62" s="17" t="n"/>
      <c r="M62" s="19" t="n"/>
      <c r="N62" s="18" t="n"/>
      <c r="O62" s="19">
        <f>IF(OR($E62="",G62=""),"",G62-N(M62))</f>
        <v/>
      </c>
      <c r="P62" s="20">
        <f>IF(O62="","",O62*IFERROR(INDEX(Bens!$D$6:$D$305,MATCH($E62,Bens!$A$6:$A$305,0)),0))</f>
        <v/>
      </c>
      <c r="Q62" s="21">
        <f>IF(A62="","",IF(AND(O62&lt;=0,L62&lt;&gt;""),L62-A62,TODAY()-A62))</f>
        <v/>
      </c>
      <c r="R62" s="18">
        <f>IF(O62="","",IF(O62&lt;0,"CONFERIR",IF(O62=0,"DEVOLVIDO",IF(K62="","COM CLIENTE",IF(TODAY()&gt;K62,"VENCIDO",IF(K62-TODAY()&lt;=15,"VENCE EM 15 DIAS","COM CLIENTE"))))))</f>
        <v/>
      </c>
      <c r="S62" s="18">
        <f>IF(OR($E62="",D62=""),"",IF(D62=$C$4,"5909","6909"))</f>
        <v/>
      </c>
      <c r="T62" s="18" t="n"/>
    </row>
    <row r="63">
      <c r="A63" s="17" t="n"/>
      <c r="B63" s="18" t="n"/>
      <c r="C63" s="18" t="n"/>
      <c r="D63" s="18" t="n"/>
      <c r="E63" s="18" t="n"/>
      <c r="F63" s="18">
        <f>IF($E63="","",IFERROR(INDEX(Bens!$B$6:$B$305,MATCH($E63,Bens!$A$6:$A$305,0)),"Código não cadastrado"))</f>
        <v/>
      </c>
      <c r="G63" s="19" t="n"/>
      <c r="H63" s="20">
        <f>IF(OR($E63="",G63=""),"",G63*IFERROR(INDEX(Bens!$D$6:$D$305,MATCH($E63,Bens!$A$6:$A$305,0)),0))</f>
        <v/>
      </c>
      <c r="I63" s="18" t="n"/>
      <c r="J63" s="18">
        <f>IF(OR($E63="",D63=""),"",IF(D63=$C$4,"5908","6908"))</f>
        <v/>
      </c>
      <c r="K63" s="17" t="n"/>
      <c r="L63" s="17" t="n"/>
      <c r="M63" s="19" t="n"/>
      <c r="N63" s="18" t="n"/>
      <c r="O63" s="19">
        <f>IF(OR($E63="",G63=""),"",G63-N(M63))</f>
        <v/>
      </c>
      <c r="P63" s="20">
        <f>IF(O63="","",O63*IFERROR(INDEX(Bens!$D$6:$D$305,MATCH($E63,Bens!$A$6:$A$305,0)),0))</f>
        <v/>
      </c>
      <c r="Q63" s="21">
        <f>IF(A63="","",IF(AND(O63&lt;=0,L63&lt;&gt;""),L63-A63,TODAY()-A63))</f>
        <v/>
      </c>
      <c r="R63" s="18">
        <f>IF(O63="","",IF(O63&lt;0,"CONFERIR",IF(O63=0,"DEVOLVIDO",IF(K63="","COM CLIENTE",IF(TODAY()&gt;K63,"VENCIDO",IF(K63-TODAY()&lt;=15,"VENCE EM 15 DIAS","COM CLIENTE"))))))</f>
        <v/>
      </c>
      <c r="S63" s="18">
        <f>IF(OR($E63="",D63=""),"",IF(D63=$C$4,"5909","6909"))</f>
        <v/>
      </c>
      <c r="T63" s="18" t="n"/>
    </row>
    <row r="64">
      <c r="A64" s="17" t="n"/>
      <c r="B64" s="18" t="n"/>
      <c r="C64" s="18" t="n"/>
      <c r="D64" s="18" t="n"/>
      <c r="E64" s="18" t="n"/>
      <c r="F64" s="18">
        <f>IF($E64="","",IFERROR(INDEX(Bens!$B$6:$B$305,MATCH($E64,Bens!$A$6:$A$305,0)),"Código não cadastrado"))</f>
        <v/>
      </c>
      <c r="G64" s="19" t="n"/>
      <c r="H64" s="20">
        <f>IF(OR($E64="",G64=""),"",G64*IFERROR(INDEX(Bens!$D$6:$D$305,MATCH($E64,Bens!$A$6:$A$305,0)),0))</f>
        <v/>
      </c>
      <c r="I64" s="18" t="n"/>
      <c r="J64" s="18">
        <f>IF(OR($E64="",D64=""),"",IF(D64=$C$4,"5908","6908"))</f>
        <v/>
      </c>
      <c r="K64" s="17" t="n"/>
      <c r="L64" s="17" t="n"/>
      <c r="M64" s="19" t="n"/>
      <c r="N64" s="18" t="n"/>
      <c r="O64" s="19">
        <f>IF(OR($E64="",G64=""),"",G64-N(M64))</f>
        <v/>
      </c>
      <c r="P64" s="20">
        <f>IF(O64="","",O64*IFERROR(INDEX(Bens!$D$6:$D$305,MATCH($E64,Bens!$A$6:$A$305,0)),0))</f>
        <v/>
      </c>
      <c r="Q64" s="21">
        <f>IF(A64="","",IF(AND(O64&lt;=0,L64&lt;&gt;""),L64-A64,TODAY()-A64))</f>
        <v/>
      </c>
      <c r="R64" s="18">
        <f>IF(O64="","",IF(O64&lt;0,"CONFERIR",IF(O64=0,"DEVOLVIDO",IF(K64="","COM CLIENTE",IF(TODAY()&gt;K64,"VENCIDO",IF(K64-TODAY()&lt;=15,"VENCE EM 15 DIAS","COM CLIENTE"))))))</f>
        <v/>
      </c>
      <c r="S64" s="18">
        <f>IF(OR($E64="",D64=""),"",IF(D64=$C$4,"5909","6909"))</f>
        <v/>
      </c>
      <c r="T64" s="18" t="n"/>
    </row>
    <row r="65">
      <c r="A65" s="17" t="n"/>
      <c r="B65" s="18" t="n"/>
      <c r="C65" s="18" t="n"/>
      <c r="D65" s="18" t="n"/>
      <c r="E65" s="18" t="n"/>
      <c r="F65" s="18">
        <f>IF($E65="","",IFERROR(INDEX(Bens!$B$6:$B$305,MATCH($E65,Bens!$A$6:$A$305,0)),"Código não cadastrado"))</f>
        <v/>
      </c>
      <c r="G65" s="19" t="n"/>
      <c r="H65" s="20">
        <f>IF(OR($E65="",G65=""),"",G65*IFERROR(INDEX(Bens!$D$6:$D$305,MATCH($E65,Bens!$A$6:$A$305,0)),0))</f>
        <v/>
      </c>
      <c r="I65" s="18" t="n"/>
      <c r="J65" s="18">
        <f>IF(OR($E65="",D65=""),"",IF(D65=$C$4,"5908","6908"))</f>
        <v/>
      </c>
      <c r="K65" s="17" t="n"/>
      <c r="L65" s="17" t="n"/>
      <c r="M65" s="19" t="n"/>
      <c r="N65" s="18" t="n"/>
      <c r="O65" s="19">
        <f>IF(OR($E65="",G65=""),"",G65-N(M65))</f>
        <v/>
      </c>
      <c r="P65" s="20">
        <f>IF(O65="","",O65*IFERROR(INDEX(Bens!$D$6:$D$305,MATCH($E65,Bens!$A$6:$A$305,0)),0))</f>
        <v/>
      </c>
      <c r="Q65" s="21">
        <f>IF(A65="","",IF(AND(O65&lt;=0,L65&lt;&gt;""),L65-A65,TODAY()-A65))</f>
        <v/>
      </c>
      <c r="R65" s="18">
        <f>IF(O65="","",IF(O65&lt;0,"CONFERIR",IF(O65=0,"DEVOLVIDO",IF(K65="","COM CLIENTE",IF(TODAY()&gt;K65,"VENCIDO",IF(K65-TODAY()&lt;=15,"VENCE EM 15 DIAS","COM CLIENTE"))))))</f>
        <v/>
      </c>
      <c r="S65" s="18">
        <f>IF(OR($E65="",D65=""),"",IF(D65=$C$4,"5909","6909"))</f>
        <v/>
      </c>
      <c r="T65" s="18" t="n"/>
    </row>
    <row r="66">
      <c r="A66" s="17" t="n"/>
      <c r="B66" s="18" t="n"/>
      <c r="C66" s="18" t="n"/>
      <c r="D66" s="18" t="n"/>
      <c r="E66" s="18" t="n"/>
      <c r="F66" s="18">
        <f>IF($E66="","",IFERROR(INDEX(Bens!$B$6:$B$305,MATCH($E66,Bens!$A$6:$A$305,0)),"Código não cadastrado"))</f>
        <v/>
      </c>
      <c r="G66" s="19" t="n"/>
      <c r="H66" s="20">
        <f>IF(OR($E66="",G66=""),"",G66*IFERROR(INDEX(Bens!$D$6:$D$305,MATCH($E66,Bens!$A$6:$A$305,0)),0))</f>
        <v/>
      </c>
      <c r="I66" s="18" t="n"/>
      <c r="J66" s="18">
        <f>IF(OR($E66="",D66=""),"",IF(D66=$C$4,"5908","6908"))</f>
        <v/>
      </c>
      <c r="K66" s="17" t="n"/>
      <c r="L66" s="17" t="n"/>
      <c r="M66" s="19" t="n"/>
      <c r="N66" s="18" t="n"/>
      <c r="O66" s="19">
        <f>IF(OR($E66="",G66=""),"",G66-N(M66))</f>
        <v/>
      </c>
      <c r="P66" s="20">
        <f>IF(O66="","",O66*IFERROR(INDEX(Bens!$D$6:$D$305,MATCH($E66,Bens!$A$6:$A$305,0)),0))</f>
        <v/>
      </c>
      <c r="Q66" s="21">
        <f>IF(A66="","",IF(AND(O66&lt;=0,L66&lt;&gt;""),L66-A66,TODAY()-A66))</f>
        <v/>
      </c>
      <c r="R66" s="18">
        <f>IF(O66="","",IF(O66&lt;0,"CONFERIR",IF(O66=0,"DEVOLVIDO",IF(K66="","COM CLIENTE",IF(TODAY()&gt;K66,"VENCIDO",IF(K66-TODAY()&lt;=15,"VENCE EM 15 DIAS","COM CLIENTE"))))))</f>
        <v/>
      </c>
      <c r="S66" s="18">
        <f>IF(OR($E66="",D66=""),"",IF(D66=$C$4,"5909","6909"))</f>
        <v/>
      </c>
      <c r="T66" s="18" t="n"/>
    </row>
    <row r="67">
      <c r="A67" s="17" t="n"/>
      <c r="B67" s="18" t="n"/>
      <c r="C67" s="18" t="n"/>
      <c r="D67" s="18" t="n"/>
      <c r="E67" s="18" t="n"/>
      <c r="F67" s="18">
        <f>IF($E67="","",IFERROR(INDEX(Bens!$B$6:$B$305,MATCH($E67,Bens!$A$6:$A$305,0)),"Código não cadastrado"))</f>
        <v/>
      </c>
      <c r="G67" s="19" t="n"/>
      <c r="H67" s="20">
        <f>IF(OR($E67="",G67=""),"",G67*IFERROR(INDEX(Bens!$D$6:$D$305,MATCH($E67,Bens!$A$6:$A$305,0)),0))</f>
        <v/>
      </c>
      <c r="I67" s="18" t="n"/>
      <c r="J67" s="18">
        <f>IF(OR($E67="",D67=""),"",IF(D67=$C$4,"5908","6908"))</f>
        <v/>
      </c>
      <c r="K67" s="17" t="n"/>
      <c r="L67" s="17" t="n"/>
      <c r="M67" s="19" t="n"/>
      <c r="N67" s="18" t="n"/>
      <c r="O67" s="19">
        <f>IF(OR($E67="",G67=""),"",G67-N(M67))</f>
        <v/>
      </c>
      <c r="P67" s="20">
        <f>IF(O67="","",O67*IFERROR(INDEX(Bens!$D$6:$D$305,MATCH($E67,Bens!$A$6:$A$305,0)),0))</f>
        <v/>
      </c>
      <c r="Q67" s="21">
        <f>IF(A67="","",IF(AND(O67&lt;=0,L67&lt;&gt;""),L67-A67,TODAY()-A67))</f>
        <v/>
      </c>
      <c r="R67" s="18">
        <f>IF(O67="","",IF(O67&lt;0,"CONFERIR",IF(O67=0,"DEVOLVIDO",IF(K67="","COM CLIENTE",IF(TODAY()&gt;K67,"VENCIDO",IF(K67-TODAY()&lt;=15,"VENCE EM 15 DIAS","COM CLIENTE"))))))</f>
        <v/>
      </c>
      <c r="S67" s="18">
        <f>IF(OR($E67="",D67=""),"",IF(D67=$C$4,"5909","6909"))</f>
        <v/>
      </c>
      <c r="T67" s="18" t="n"/>
    </row>
    <row r="68">
      <c r="A68" s="17" t="n"/>
      <c r="B68" s="18" t="n"/>
      <c r="C68" s="18" t="n"/>
      <c r="D68" s="18" t="n"/>
      <c r="E68" s="18" t="n"/>
      <c r="F68" s="18">
        <f>IF($E68="","",IFERROR(INDEX(Bens!$B$6:$B$305,MATCH($E68,Bens!$A$6:$A$305,0)),"Código não cadastrado"))</f>
        <v/>
      </c>
      <c r="G68" s="19" t="n"/>
      <c r="H68" s="20">
        <f>IF(OR($E68="",G68=""),"",G68*IFERROR(INDEX(Bens!$D$6:$D$305,MATCH($E68,Bens!$A$6:$A$305,0)),0))</f>
        <v/>
      </c>
      <c r="I68" s="18" t="n"/>
      <c r="J68" s="18">
        <f>IF(OR($E68="",D68=""),"",IF(D68=$C$4,"5908","6908"))</f>
        <v/>
      </c>
      <c r="K68" s="17" t="n"/>
      <c r="L68" s="17" t="n"/>
      <c r="M68" s="19" t="n"/>
      <c r="N68" s="18" t="n"/>
      <c r="O68" s="19">
        <f>IF(OR($E68="",G68=""),"",G68-N(M68))</f>
        <v/>
      </c>
      <c r="P68" s="20">
        <f>IF(O68="","",O68*IFERROR(INDEX(Bens!$D$6:$D$305,MATCH($E68,Bens!$A$6:$A$305,0)),0))</f>
        <v/>
      </c>
      <c r="Q68" s="21">
        <f>IF(A68="","",IF(AND(O68&lt;=0,L68&lt;&gt;""),L68-A68,TODAY()-A68))</f>
        <v/>
      </c>
      <c r="R68" s="18">
        <f>IF(O68="","",IF(O68&lt;0,"CONFERIR",IF(O68=0,"DEVOLVIDO",IF(K68="","COM CLIENTE",IF(TODAY()&gt;K68,"VENCIDO",IF(K68-TODAY()&lt;=15,"VENCE EM 15 DIAS","COM CLIENTE"))))))</f>
        <v/>
      </c>
      <c r="S68" s="18">
        <f>IF(OR($E68="",D68=""),"",IF(D68=$C$4,"5909","6909"))</f>
        <v/>
      </c>
      <c r="T68" s="18" t="n"/>
    </row>
    <row r="69">
      <c r="A69" s="17" t="n"/>
      <c r="B69" s="18" t="n"/>
      <c r="C69" s="18" t="n"/>
      <c r="D69" s="18" t="n"/>
      <c r="E69" s="18" t="n"/>
      <c r="F69" s="18">
        <f>IF($E69="","",IFERROR(INDEX(Bens!$B$6:$B$305,MATCH($E69,Bens!$A$6:$A$305,0)),"Código não cadastrado"))</f>
        <v/>
      </c>
      <c r="G69" s="19" t="n"/>
      <c r="H69" s="20">
        <f>IF(OR($E69="",G69=""),"",G69*IFERROR(INDEX(Bens!$D$6:$D$305,MATCH($E69,Bens!$A$6:$A$305,0)),0))</f>
        <v/>
      </c>
      <c r="I69" s="18" t="n"/>
      <c r="J69" s="18">
        <f>IF(OR($E69="",D69=""),"",IF(D69=$C$4,"5908","6908"))</f>
        <v/>
      </c>
      <c r="K69" s="17" t="n"/>
      <c r="L69" s="17" t="n"/>
      <c r="M69" s="19" t="n"/>
      <c r="N69" s="18" t="n"/>
      <c r="O69" s="19">
        <f>IF(OR($E69="",G69=""),"",G69-N(M69))</f>
        <v/>
      </c>
      <c r="P69" s="20">
        <f>IF(O69="","",O69*IFERROR(INDEX(Bens!$D$6:$D$305,MATCH($E69,Bens!$A$6:$A$305,0)),0))</f>
        <v/>
      </c>
      <c r="Q69" s="21">
        <f>IF(A69="","",IF(AND(O69&lt;=0,L69&lt;&gt;""),L69-A69,TODAY()-A69))</f>
        <v/>
      </c>
      <c r="R69" s="18">
        <f>IF(O69="","",IF(O69&lt;0,"CONFERIR",IF(O69=0,"DEVOLVIDO",IF(K69="","COM CLIENTE",IF(TODAY()&gt;K69,"VENCIDO",IF(K69-TODAY()&lt;=15,"VENCE EM 15 DIAS","COM CLIENTE"))))))</f>
        <v/>
      </c>
      <c r="S69" s="18">
        <f>IF(OR($E69="",D69=""),"",IF(D69=$C$4,"5909","6909"))</f>
        <v/>
      </c>
      <c r="T69" s="18" t="n"/>
    </row>
    <row r="70">
      <c r="A70" s="17" t="n"/>
      <c r="B70" s="18" t="n"/>
      <c r="C70" s="18" t="n"/>
      <c r="D70" s="18" t="n"/>
      <c r="E70" s="18" t="n"/>
      <c r="F70" s="18">
        <f>IF($E70="","",IFERROR(INDEX(Bens!$B$6:$B$305,MATCH($E70,Bens!$A$6:$A$305,0)),"Código não cadastrado"))</f>
        <v/>
      </c>
      <c r="G70" s="19" t="n"/>
      <c r="H70" s="20">
        <f>IF(OR($E70="",G70=""),"",G70*IFERROR(INDEX(Bens!$D$6:$D$305,MATCH($E70,Bens!$A$6:$A$305,0)),0))</f>
        <v/>
      </c>
      <c r="I70" s="18" t="n"/>
      <c r="J70" s="18">
        <f>IF(OR($E70="",D70=""),"",IF(D70=$C$4,"5908","6908"))</f>
        <v/>
      </c>
      <c r="K70" s="17" t="n"/>
      <c r="L70" s="17" t="n"/>
      <c r="M70" s="19" t="n"/>
      <c r="N70" s="18" t="n"/>
      <c r="O70" s="19">
        <f>IF(OR($E70="",G70=""),"",G70-N(M70))</f>
        <v/>
      </c>
      <c r="P70" s="20">
        <f>IF(O70="","",O70*IFERROR(INDEX(Bens!$D$6:$D$305,MATCH($E70,Bens!$A$6:$A$305,0)),0))</f>
        <v/>
      </c>
      <c r="Q70" s="21">
        <f>IF(A70="","",IF(AND(O70&lt;=0,L70&lt;&gt;""),L70-A70,TODAY()-A70))</f>
        <v/>
      </c>
      <c r="R70" s="18">
        <f>IF(O70="","",IF(O70&lt;0,"CONFERIR",IF(O70=0,"DEVOLVIDO",IF(K70="","COM CLIENTE",IF(TODAY()&gt;K70,"VENCIDO",IF(K70-TODAY()&lt;=15,"VENCE EM 15 DIAS","COM CLIENTE"))))))</f>
        <v/>
      </c>
      <c r="S70" s="18">
        <f>IF(OR($E70="",D70=""),"",IF(D70=$C$4,"5909","6909"))</f>
        <v/>
      </c>
      <c r="T70" s="18" t="n"/>
    </row>
    <row r="71">
      <c r="A71" s="17" t="n"/>
      <c r="B71" s="18" t="n"/>
      <c r="C71" s="18" t="n"/>
      <c r="D71" s="18" t="n"/>
      <c r="E71" s="18" t="n"/>
      <c r="F71" s="18">
        <f>IF($E71="","",IFERROR(INDEX(Bens!$B$6:$B$305,MATCH($E71,Bens!$A$6:$A$305,0)),"Código não cadastrado"))</f>
        <v/>
      </c>
      <c r="G71" s="19" t="n"/>
      <c r="H71" s="20">
        <f>IF(OR($E71="",G71=""),"",G71*IFERROR(INDEX(Bens!$D$6:$D$305,MATCH($E71,Bens!$A$6:$A$305,0)),0))</f>
        <v/>
      </c>
      <c r="I71" s="18" t="n"/>
      <c r="J71" s="18">
        <f>IF(OR($E71="",D71=""),"",IF(D71=$C$4,"5908","6908"))</f>
        <v/>
      </c>
      <c r="K71" s="17" t="n"/>
      <c r="L71" s="17" t="n"/>
      <c r="M71" s="19" t="n"/>
      <c r="N71" s="18" t="n"/>
      <c r="O71" s="19">
        <f>IF(OR($E71="",G71=""),"",G71-N(M71))</f>
        <v/>
      </c>
      <c r="P71" s="20">
        <f>IF(O71="","",O71*IFERROR(INDEX(Bens!$D$6:$D$305,MATCH($E71,Bens!$A$6:$A$305,0)),0))</f>
        <v/>
      </c>
      <c r="Q71" s="21">
        <f>IF(A71="","",IF(AND(O71&lt;=0,L71&lt;&gt;""),L71-A71,TODAY()-A71))</f>
        <v/>
      </c>
      <c r="R71" s="18">
        <f>IF(O71="","",IF(O71&lt;0,"CONFERIR",IF(O71=0,"DEVOLVIDO",IF(K71="","COM CLIENTE",IF(TODAY()&gt;K71,"VENCIDO",IF(K71-TODAY()&lt;=15,"VENCE EM 15 DIAS","COM CLIENTE"))))))</f>
        <v/>
      </c>
      <c r="S71" s="18">
        <f>IF(OR($E71="",D71=""),"",IF(D71=$C$4,"5909","6909"))</f>
        <v/>
      </c>
      <c r="T71" s="18" t="n"/>
    </row>
    <row r="72">
      <c r="A72" s="17" t="n"/>
      <c r="B72" s="18" t="n"/>
      <c r="C72" s="18" t="n"/>
      <c r="D72" s="18" t="n"/>
      <c r="E72" s="18" t="n"/>
      <c r="F72" s="18">
        <f>IF($E72="","",IFERROR(INDEX(Bens!$B$6:$B$305,MATCH($E72,Bens!$A$6:$A$305,0)),"Código não cadastrado"))</f>
        <v/>
      </c>
      <c r="G72" s="19" t="n"/>
      <c r="H72" s="20">
        <f>IF(OR($E72="",G72=""),"",G72*IFERROR(INDEX(Bens!$D$6:$D$305,MATCH($E72,Bens!$A$6:$A$305,0)),0))</f>
        <v/>
      </c>
      <c r="I72" s="18" t="n"/>
      <c r="J72" s="18">
        <f>IF(OR($E72="",D72=""),"",IF(D72=$C$4,"5908","6908"))</f>
        <v/>
      </c>
      <c r="K72" s="17" t="n"/>
      <c r="L72" s="17" t="n"/>
      <c r="M72" s="19" t="n"/>
      <c r="N72" s="18" t="n"/>
      <c r="O72" s="19">
        <f>IF(OR($E72="",G72=""),"",G72-N(M72))</f>
        <v/>
      </c>
      <c r="P72" s="20">
        <f>IF(O72="","",O72*IFERROR(INDEX(Bens!$D$6:$D$305,MATCH($E72,Bens!$A$6:$A$305,0)),0))</f>
        <v/>
      </c>
      <c r="Q72" s="21">
        <f>IF(A72="","",IF(AND(O72&lt;=0,L72&lt;&gt;""),L72-A72,TODAY()-A72))</f>
        <v/>
      </c>
      <c r="R72" s="18">
        <f>IF(O72="","",IF(O72&lt;0,"CONFERIR",IF(O72=0,"DEVOLVIDO",IF(K72="","COM CLIENTE",IF(TODAY()&gt;K72,"VENCIDO",IF(K72-TODAY()&lt;=15,"VENCE EM 15 DIAS","COM CLIENTE"))))))</f>
        <v/>
      </c>
      <c r="S72" s="18">
        <f>IF(OR($E72="",D72=""),"",IF(D72=$C$4,"5909","6909"))</f>
        <v/>
      </c>
      <c r="T72" s="18" t="n"/>
    </row>
    <row r="73">
      <c r="A73" s="17" t="n"/>
      <c r="B73" s="18" t="n"/>
      <c r="C73" s="18" t="n"/>
      <c r="D73" s="18" t="n"/>
      <c r="E73" s="18" t="n"/>
      <c r="F73" s="18">
        <f>IF($E73="","",IFERROR(INDEX(Bens!$B$6:$B$305,MATCH($E73,Bens!$A$6:$A$305,0)),"Código não cadastrado"))</f>
        <v/>
      </c>
      <c r="G73" s="19" t="n"/>
      <c r="H73" s="20">
        <f>IF(OR($E73="",G73=""),"",G73*IFERROR(INDEX(Bens!$D$6:$D$305,MATCH($E73,Bens!$A$6:$A$305,0)),0))</f>
        <v/>
      </c>
      <c r="I73" s="18" t="n"/>
      <c r="J73" s="18">
        <f>IF(OR($E73="",D73=""),"",IF(D73=$C$4,"5908","6908"))</f>
        <v/>
      </c>
      <c r="K73" s="17" t="n"/>
      <c r="L73" s="17" t="n"/>
      <c r="M73" s="19" t="n"/>
      <c r="N73" s="18" t="n"/>
      <c r="O73" s="19">
        <f>IF(OR($E73="",G73=""),"",G73-N(M73))</f>
        <v/>
      </c>
      <c r="P73" s="20">
        <f>IF(O73="","",O73*IFERROR(INDEX(Bens!$D$6:$D$305,MATCH($E73,Bens!$A$6:$A$305,0)),0))</f>
        <v/>
      </c>
      <c r="Q73" s="21">
        <f>IF(A73="","",IF(AND(O73&lt;=0,L73&lt;&gt;""),L73-A73,TODAY()-A73))</f>
        <v/>
      </c>
      <c r="R73" s="18">
        <f>IF(O73="","",IF(O73&lt;0,"CONFERIR",IF(O73=0,"DEVOLVIDO",IF(K73="","COM CLIENTE",IF(TODAY()&gt;K73,"VENCIDO",IF(K73-TODAY()&lt;=15,"VENCE EM 15 DIAS","COM CLIENTE"))))))</f>
        <v/>
      </c>
      <c r="S73" s="18">
        <f>IF(OR($E73="",D73=""),"",IF(D73=$C$4,"5909","6909"))</f>
        <v/>
      </c>
      <c r="T73" s="18" t="n"/>
    </row>
    <row r="74">
      <c r="A74" s="17" t="n"/>
      <c r="B74" s="18" t="n"/>
      <c r="C74" s="18" t="n"/>
      <c r="D74" s="18" t="n"/>
      <c r="E74" s="18" t="n"/>
      <c r="F74" s="18">
        <f>IF($E74="","",IFERROR(INDEX(Bens!$B$6:$B$305,MATCH($E74,Bens!$A$6:$A$305,0)),"Código não cadastrado"))</f>
        <v/>
      </c>
      <c r="G74" s="19" t="n"/>
      <c r="H74" s="20">
        <f>IF(OR($E74="",G74=""),"",G74*IFERROR(INDEX(Bens!$D$6:$D$305,MATCH($E74,Bens!$A$6:$A$305,0)),0))</f>
        <v/>
      </c>
      <c r="I74" s="18" t="n"/>
      <c r="J74" s="18">
        <f>IF(OR($E74="",D74=""),"",IF(D74=$C$4,"5908","6908"))</f>
        <v/>
      </c>
      <c r="K74" s="17" t="n"/>
      <c r="L74" s="17" t="n"/>
      <c r="M74" s="19" t="n"/>
      <c r="N74" s="18" t="n"/>
      <c r="O74" s="19">
        <f>IF(OR($E74="",G74=""),"",G74-N(M74))</f>
        <v/>
      </c>
      <c r="P74" s="20">
        <f>IF(O74="","",O74*IFERROR(INDEX(Bens!$D$6:$D$305,MATCH($E74,Bens!$A$6:$A$305,0)),0))</f>
        <v/>
      </c>
      <c r="Q74" s="21">
        <f>IF(A74="","",IF(AND(O74&lt;=0,L74&lt;&gt;""),L74-A74,TODAY()-A74))</f>
        <v/>
      </c>
      <c r="R74" s="18">
        <f>IF(O74="","",IF(O74&lt;0,"CONFERIR",IF(O74=0,"DEVOLVIDO",IF(K74="","COM CLIENTE",IF(TODAY()&gt;K74,"VENCIDO",IF(K74-TODAY()&lt;=15,"VENCE EM 15 DIAS","COM CLIENTE"))))))</f>
        <v/>
      </c>
      <c r="S74" s="18">
        <f>IF(OR($E74="",D74=""),"",IF(D74=$C$4,"5909","6909"))</f>
        <v/>
      </c>
      <c r="T74" s="18" t="n"/>
    </row>
    <row r="75">
      <c r="A75" s="17" t="n"/>
      <c r="B75" s="18" t="n"/>
      <c r="C75" s="18" t="n"/>
      <c r="D75" s="18" t="n"/>
      <c r="E75" s="18" t="n"/>
      <c r="F75" s="18">
        <f>IF($E75="","",IFERROR(INDEX(Bens!$B$6:$B$305,MATCH($E75,Bens!$A$6:$A$305,0)),"Código não cadastrado"))</f>
        <v/>
      </c>
      <c r="G75" s="19" t="n"/>
      <c r="H75" s="20">
        <f>IF(OR($E75="",G75=""),"",G75*IFERROR(INDEX(Bens!$D$6:$D$305,MATCH($E75,Bens!$A$6:$A$305,0)),0))</f>
        <v/>
      </c>
      <c r="I75" s="18" t="n"/>
      <c r="J75" s="18">
        <f>IF(OR($E75="",D75=""),"",IF(D75=$C$4,"5908","6908"))</f>
        <v/>
      </c>
      <c r="K75" s="17" t="n"/>
      <c r="L75" s="17" t="n"/>
      <c r="M75" s="19" t="n"/>
      <c r="N75" s="18" t="n"/>
      <c r="O75" s="19">
        <f>IF(OR($E75="",G75=""),"",G75-N(M75))</f>
        <v/>
      </c>
      <c r="P75" s="20">
        <f>IF(O75="","",O75*IFERROR(INDEX(Bens!$D$6:$D$305,MATCH($E75,Bens!$A$6:$A$305,0)),0))</f>
        <v/>
      </c>
      <c r="Q75" s="21">
        <f>IF(A75="","",IF(AND(O75&lt;=0,L75&lt;&gt;""),L75-A75,TODAY()-A75))</f>
        <v/>
      </c>
      <c r="R75" s="18">
        <f>IF(O75="","",IF(O75&lt;0,"CONFERIR",IF(O75=0,"DEVOLVIDO",IF(K75="","COM CLIENTE",IF(TODAY()&gt;K75,"VENCIDO",IF(K75-TODAY()&lt;=15,"VENCE EM 15 DIAS","COM CLIENTE"))))))</f>
        <v/>
      </c>
      <c r="S75" s="18">
        <f>IF(OR($E75="",D75=""),"",IF(D75=$C$4,"5909","6909"))</f>
        <v/>
      </c>
      <c r="T75" s="18" t="n"/>
    </row>
    <row r="76">
      <c r="A76" s="17" t="n"/>
      <c r="B76" s="18" t="n"/>
      <c r="C76" s="18" t="n"/>
      <c r="D76" s="18" t="n"/>
      <c r="E76" s="18" t="n"/>
      <c r="F76" s="18">
        <f>IF($E76="","",IFERROR(INDEX(Bens!$B$6:$B$305,MATCH($E76,Bens!$A$6:$A$305,0)),"Código não cadastrado"))</f>
        <v/>
      </c>
      <c r="G76" s="19" t="n"/>
      <c r="H76" s="20">
        <f>IF(OR($E76="",G76=""),"",G76*IFERROR(INDEX(Bens!$D$6:$D$305,MATCH($E76,Bens!$A$6:$A$305,0)),0))</f>
        <v/>
      </c>
      <c r="I76" s="18" t="n"/>
      <c r="J76" s="18">
        <f>IF(OR($E76="",D76=""),"",IF(D76=$C$4,"5908","6908"))</f>
        <v/>
      </c>
      <c r="K76" s="17" t="n"/>
      <c r="L76" s="17" t="n"/>
      <c r="M76" s="19" t="n"/>
      <c r="N76" s="18" t="n"/>
      <c r="O76" s="19">
        <f>IF(OR($E76="",G76=""),"",G76-N(M76))</f>
        <v/>
      </c>
      <c r="P76" s="20">
        <f>IF(O76="","",O76*IFERROR(INDEX(Bens!$D$6:$D$305,MATCH($E76,Bens!$A$6:$A$305,0)),0))</f>
        <v/>
      </c>
      <c r="Q76" s="21">
        <f>IF(A76="","",IF(AND(O76&lt;=0,L76&lt;&gt;""),L76-A76,TODAY()-A76))</f>
        <v/>
      </c>
      <c r="R76" s="18">
        <f>IF(O76="","",IF(O76&lt;0,"CONFERIR",IF(O76=0,"DEVOLVIDO",IF(K76="","COM CLIENTE",IF(TODAY()&gt;K76,"VENCIDO",IF(K76-TODAY()&lt;=15,"VENCE EM 15 DIAS","COM CLIENTE"))))))</f>
        <v/>
      </c>
      <c r="S76" s="18">
        <f>IF(OR($E76="",D76=""),"",IF(D76=$C$4,"5909","6909"))</f>
        <v/>
      </c>
      <c r="T76" s="18" t="n"/>
    </row>
    <row r="77">
      <c r="A77" s="17" t="n"/>
      <c r="B77" s="18" t="n"/>
      <c r="C77" s="18" t="n"/>
      <c r="D77" s="18" t="n"/>
      <c r="E77" s="18" t="n"/>
      <c r="F77" s="18">
        <f>IF($E77="","",IFERROR(INDEX(Bens!$B$6:$B$305,MATCH($E77,Bens!$A$6:$A$305,0)),"Código não cadastrado"))</f>
        <v/>
      </c>
      <c r="G77" s="19" t="n"/>
      <c r="H77" s="20">
        <f>IF(OR($E77="",G77=""),"",G77*IFERROR(INDEX(Bens!$D$6:$D$305,MATCH($E77,Bens!$A$6:$A$305,0)),0))</f>
        <v/>
      </c>
      <c r="I77" s="18" t="n"/>
      <c r="J77" s="18">
        <f>IF(OR($E77="",D77=""),"",IF(D77=$C$4,"5908","6908"))</f>
        <v/>
      </c>
      <c r="K77" s="17" t="n"/>
      <c r="L77" s="17" t="n"/>
      <c r="M77" s="19" t="n"/>
      <c r="N77" s="18" t="n"/>
      <c r="O77" s="19">
        <f>IF(OR($E77="",G77=""),"",G77-N(M77))</f>
        <v/>
      </c>
      <c r="P77" s="20">
        <f>IF(O77="","",O77*IFERROR(INDEX(Bens!$D$6:$D$305,MATCH($E77,Bens!$A$6:$A$305,0)),0))</f>
        <v/>
      </c>
      <c r="Q77" s="21">
        <f>IF(A77="","",IF(AND(O77&lt;=0,L77&lt;&gt;""),L77-A77,TODAY()-A77))</f>
        <v/>
      </c>
      <c r="R77" s="18">
        <f>IF(O77="","",IF(O77&lt;0,"CONFERIR",IF(O77=0,"DEVOLVIDO",IF(K77="","COM CLIENTE",IF(TODAY()&gt;K77,"VENCIDO",IF(K77-TODAY()&lt;=15,"VENCE EM 15 DIAS","COM CLIENTE"))))))</f>
        <v/>
      </c>
      <c r="S77" s="18">
        <f>IF(OR($E77="",D77=""),"",IF(D77=$C$4,"5909","6909"))</f>
        <v/>
      </c>
      <c r="T77" s="18" t="n"/>
    </row>
    <row r="78">
      <c r="A78" s="17" t="n"/>
      <c r="B78" s="18" t="n"/>
      <c r="C78" s="18" t="n"/>
      <c r="D78" s="18" t="n"/>
      <c r="E78" s="18" t="n"/>
      <c r="F78" s="18">
        <f>IF($E78="","",IFERROR(INDEX(Bens!$B$6:$B$305,MATCH($E78,Bens!$A$6:$A$305,0)),"Código não cadastrado"))</f>
        <v/>
      </c>
      <c r="G78" s="19" t="n"/>
      <c r="H78" s="20">
        <f>IF(OR($E78="",G78=""),"",G78*IFERROR(INDEX(Bens!$D$6:$D$305,MATCH($E78,Bens!$A$6:$A$305,0)),0))</f>
        <v/>
      </c>
      <c r="I78" s="18" t="n"/>
      <c r="J78" s="18">
        <f>IF(OR($E78="",D78=""),"",IF(D78=$C$4,"5908","6908"))</f>
        <v/>
      </c>
      <c r="K78" s="17" t="n"/>
      <c r="L78" s="17" t="n"/>
      <c r="M78" s="19" t="n"/>
      <c r="N78" s="18" t="n"/>
      <c r="O78" s="19">
        <f>IF(OR($E78="",G78=""),"",G78-N(M78))</f>
        <v/>
      </c>
      <c r="P78" s="20">
        <f>IF(O78="","",O78*IFERROR(INDEX(Bens!$D$6:$D$305,MATCH($E78,Bens!$A$6:$A$305,0)),0))</f>
        <v/>
      </c>
      <c r="Q78" s="21">
        <f>IF(A78="","",IF(AND(O78&lt;=0,L78&lt;&gt;""),L78-A78,TODAY()-A78))</f>
        <v/>
      </c>
      <c r="R78" s="18">
        <f>IF(O78="","",IF(O78&lt;0,"CONFERIR",IF(O78=0,"DEVOLVIDO",IF(K78="","COM CLIENTE",IF(TODAY()&gt;K78,"VENCIDO",IF(K78-TODAY()&lt;=15,"VENCE EM 15 DIAS","COM CLIENTE"))))))</f>
        <v/>
      </c>
      <c r="S78" s="18">
        <f>IF(OR($E78="",D78=""),"",IF(D78=$C$4,"5909","6909"))</f>
        <v/>
      </c>
      <c r="T78" s="18" t="n"/>
    </row>
    <row r="79">
      <c r="A79" s="17" t="n"/>
      <c r="B79" s="18" t="n"/>
      <c r="C79" s="18" t="n"/>
      <c r="D79" s="18" t="n"/>
      <c r="E79" s="18" t="n"/>
      <c r="F79" s="18">
        <f>IF($E79="","",IFERROR(INDEX(Bens!$B$6:$B$305,MATCH($E79,Bens!$A$6:$A$305,0)),"Código não cadastrado"))</f>
        <v/>
      </c>
      <c r="G79" s="19" t="n"/>
      <c r="H79" s="20">
        <f>IF(OR($E79="",G79=""),"",G79*IFERROR(INDEX(Bens!$D$6:$D$305,MATCH($E79,Bens!$A$6:$A$305,0)),0))</f>
        <v/>
      </c>
      <c r="I79" s="18" t="n"/>
      <c r="J79" s="18">
        <f>IF(OR($E79="",D79=""),"",IF(D79=$C$4,"5908","6908"))</f>
        <v/>
      </c>
      <c r="K79" s="17" t="n"/>
      <c r="L79" s="17" t="n"/>
      <c r="M79" s="19" t="n"/>
      <c r="N79" s="18" t="n"/>
      <c r="O79" s="19">
        <f>IF(OR($E79="",G79=""),"",G79-N(M79))</f>
        <v/>
      </c>
      <c r="P79" s="20">
        <f>IF(O79="","",O79*IFERROR(INDEX(Bens!$D$6:$D$305,MATCH($E79,Bens!$A$6:$A$305,0)),0))</f>
        <v/>
      </c>
      <c r="Q79" s="21">
        <f>IF(A79="","",IF(AND(O79&lt;=0,L79&lt;&gt;""),L79-A79,TODAY()-A79))</f>
        <v/>
      </c>
      <c r="R79" s="18">
        <f>IF(O79="","",IF(O79&lt;0,"CONFERIR",IF(O79=0,"DEVOLVIDO",IF(K79="","COM CLIENTE",IF(TODAY()&gt;K79,"VENCIDO",IF(K79-TODAY()&lt;=15,"VENCE EM 15 DIAS","COM CLIENTE"))))))</f>
        <v/>
      </c>
      <c r="S79" s="18">
        <f>IF(OR($E79="",D79=""),"",IF(D79=$C$4,"5909","6909"))</f>
        <v/>
      </c>
      <c r="T79" s="18" t="n"/>
    </row>
    <row r="80">
      <c r="A80" s="17" t="n"/>
      <c r="B80" s="18" t="n"/>
      <c r="C80" s="18" t="n"/>
      <c r="D80" s="18" t="n"/>
      <c r="E80" s="18" t="n"/>
      <c r="F80" s="18">
        <f>IF($E80="","",IFERROR(INDEX(Bens!$B$6:$B$305,MATCH($E80,Bens!$A$6:$A$305,0)),"Código não cadastrado"))</f>
        <v/>
      </c>
      <c r="G80" s="19" t="n"/>
      <c r="H80" s="20">
        <f>IF(OR($E80="",G80=""),"",G80*IFERROR(INDEX(Bens!$D$6:$D$305,MATCH($E80,Bens!$A$6:$A$305,0)),0))</f>
        <v/>
      </c>
      <c r="I80" s="18" t="n"/>
      <c r="J80" s="18">
        <f>IF(OR($E80="",D80=""),"",IF(D80=$C$4,"5908","6908"))</f>
        <v/>
      </c>
      <c r="K80" s="17" t="n"/>
      <c r="L80" s="17" t="n"/>
      <c r="M80" s="19" t="n"/>
      <c r="N80" s="18" t="n"/>
      <c r="O80" s="19">
        <f>IF(OR($E80="",G80=""),"",G80-N(M80))</f>
        <v/>
      </c>
      <c r="P80" s="20">
        <f>IF(O80="","",O80*IFERROR(INDEX(Bens!$D$6:$D$305,MATCH($E80,Bens!$A$6:$A$305,0)),0))</f>
        <v/>
      </c>
      <c r="Q80" s="21">
        <f>IF(A80="","",IF(AND(O80&lt;=0,L80&lt;&gt;""),L80-A80,TODAY()-A80))</f>
        <v/>
      </c>
      <c r="R80" s="18">
        <f>IF(O80="","",IF(O80&lt;0,"CONFERIR",IF(O80=0,"DEVOLVIDO",IF(K80="","COM CLIENTE",IF(TODAY()&gt;K80,"VENCIDO",IF(K80-TODAY()&lt;=15,"VENCE EM 15 DIAS","COM CLIENTE"))))))</f>
        <v/>
      </c>
      <c r="S80" s="18">
        <f>IF(OR($E80="",D80=""),"",IF(D80=$C$4,"5909","6909"))</f>
        <v/>
      </c>
      <c r="T80" s="18" t="n"/>
    </row>
    <row r="81">
      <c r="A81" s="17" t="n"/>
      <c r="B81" s="18" t="n"/>
      <c r="C81" s="18" t="n"/>
      <c r="D81" s="18" t="n"/>
      <c r="E81" s="18" t="n"/>
      <c r="F81" s="18">
        <f>IF($E81="","",IFERROR(INDEX(Bens!$B$6:$B$305,MATCH($E81,Bens!$A$6:$A$305,0)),"Código não cadastrado"))</f>
        <v/>
      </c>
      <c r="G81" s="19" t="n"/>
      <c r="H81" s="20">
        <f>IF(OR($E81="",G81=""),"",G81*IFERROR(INDEX(Bens!$D$6:$D$305,MATCH($E81,Bens!$A$6:$A$305,0)),0))</f>
        <v/>
      </c>
      <c r="I81" s="18" t="n"/>
      <c r="J81" s="18">
        <f>IF(OR($E81="",D81=""),"",IF(D81=$C$4,"5908","6908"))</f>
        <v/>
      </c>
      <c r="K81" s="17" t="n"/>
      <c r="L81" s="17" t="n"/>
      <c r="M81" s="19" t="n"/>
      <c r="N81" s="18" t="n"/>
      <c r="O81" s="19">
        <f>IF(OR($E81="",G81=""),"",G81-N(M81))</f>
        <v/>
      </c>
      <c r="P81" s="20">
        <f>IF(O81="","",O81*IFERROR(INDEX(Bens!$D$6:$D$305,MATCH($E81,Bens!$A$6:$A$305,0)),0))</f>
        <v/>
      </c>
      <c r="Q81" s="21">
        <f>IF(A81="","",IF(AND(O81&lt;=0,L81&lt;&gt;""),L81-A81,TODAY()-A81))</f>
        <v/>
      </c>
      <c r="R81" s="18">
        <f>IF(O81="","",IF(O81&lt;0,"CONFERIR",IF(O81=0,"DEVOLVIDO",IF(K81="","COM CLIENTE",IF(TODAY()&gt;K81,"VENCIDO",IF(K81-TODAY()&lt;=15,"VENCE EM 15 DIAS","COM CLIENTE"))))))</f>
        <v/>
      </c>
      <c r="S81" s="18">
        <f>IF(OR($E81="",D81=""),"",IF(D81=$C$4,"5909","6909"))</f>
        <v/>
      </c>
      <c r="T81" s="18" t="n"/>
    </row>
    <row r="82">
      <c r="A82" s="17" t="n"/>
      <c r="B82" s="18" t="n"/>
      <c r="C82" s="18" t="n"/>
      <c r="D82" s="18" t="n"/>
      <c r="E82" s="18" t="n"/>
      <c r="F82" s="18">
        <f>IF($E82="","",IFERROR(INDEX(Bens!$B$6:$B$305,MATCH($E82,Bens!$A$6:$A$305,0)),"Código não cadastrado"))</f>
        <v/>
      </c>
      <c r="G82" s="19" t="n"/>
      <c r="H82" s="20">
        <f>IF(OR($E82="",G82=""),"",G82*IFERROR(INDEX(Bens!$D$6:$D$305,MATCH($E82,Bens!$A$6:$A$305,0)),0))</f>
        <v/>
      </c>
      <c r="I82" s="18" t="n"/>
      <c r="J82" s="18">
        <f>IF(OR($E82="",D82=""),"",IF(D82=$C$4,"5908","6908"))</f>
        <v/>
      </c>
      <c r="K82" s="17" t="n"/>
      <c r="L82" s="17" t="n"/>
      <c r="M82" s="19" t="n"/>
      <c r="N82" s="18" t="n"/>
      <c r="O82" s="19">
        <f>IF(OR($E82="",G82=""),"",G82-N(M82))</f>
        <v/>
      </c>
      <c r="P82" s="20">
        <f>IF(O82="","",O82*IFERROR(INDEX(Bens!$D$6:$D$305,MATCH($E82,Bens!$A$6:$A$305,0)),0))</f>
        <v/>
      </c>
      <c r="Q82" s="21">
        <f>IF(A82="","",IF(AND(O82&lt;=0,L82&lt;&gt;""),L82-A82,TODAY()-A82))</f>
        <v/>
      </c>
      <c r="R82" s="18">
        <f>IF(O82="","",IF(O82&lt;0,"CONFERIR",IF(O82=0,"DEVOLVIDO",IF(K82="","COM CLIENTE",IF(TODAY()&gt;K82,"VENCIDO",IF(K82-TODAY()&lt;=15,"VENCE EM 15 DIAS","COM CLIENTE"))))))</f>
        <v/>
      </c>
      <c r="S82" s="18">
        <f>IF(OR($E82="",D82=""),"",IF(D82=$C$4,"5909","6909"))</f>
        <v/>
      </c>
      <c r="T82" s="18" t="n"/>
    </row>
    <row r="83">
      <c r="A83" s="17" t="n"/>
      <c r="B83" s="18" t="n"/>
      <c r="C83" s="18" t="n"/>
      <c r="D83" s="18" t="n"/>
      <c r="E83" s="18" t="n"/>
      <c r="F83" s="18">
        <f>IF($E83="","",IFERROR(INDEX(Bens!$B$6:$B$305,MATCH($E83,Bens!$A$6:$A$305,0)),"Código não cadastrado"))</f>
        <v/>
      </c>
      <c r="G83" s="19" t="n"/>
      <c r="H83" s="20">
        <f>IF(OR($E83="",G83=""),"",G83*IFERROR(INDEX(Bens!$D$6:$D$305,MATCH($E83,Bens!$A$6:$A$305,0)),0))</f>
        <v/>
      </c>
      <c r="I83" s="18" t="n"/>
      <c r="J83" s="18">
        <f>IF(OR($E83="",D83=""),"",IF(D83=$C$4,"5908","6908"))</f>
        <v/>
      </c>
      <c r="K83" s="17" t="n"/>
      <c r="L83" s="17" t="n"/>
      <c r="M83" s="19" t="n"/>
      <c r="N83" s="18" t="n"/>
      <c r="O83" s="19">
        <f>IF(OR($E83="",G83=""),"",G83-N(M83))</f>
        <v/>
      </c>
      <c r="P83" s="20">
        <f>IF(O83="","",O83*IFERROR(INDEX(Bens!$D$6:$D$305,MATCH($E83,Bens!$A$6:$A$305,0)),0))</f>
        <v/>
      </c>
      <c r="Q83" s="21">
        <f>IF(A83="","",IF(AND(O83&lt;=0,L83&lt;&gt;""),L83-A83,TODAY()-A83))</f>
        <v/>
      </c>
      <c r="R83" s="18">
        <f>IF(O83="","",IF(O83&lt;0,"CONFERIR",IF(O83=0,"DEVOLVIDO",IF(K83="","COM CLIENTE",IF(TODAY()&gt;K83,"VENCIDO",IF(K83-TODAY()&lt;=15,"VENCE EM 15 DIAS","COM CLIENTE"))))))</f>
        <v/>
      </c>
      <c r="S83" s="18">
        <f>IF(OR($E83="",D83=""),"",IF(D83=$C$4,"5909","6909"))</f>
        <v/>
      </c>
      <c r="T83" s="18" t="n"/>
    </row>
    <row r="84">
      <c r="A84" s="17" t="n"/>
      <c r="B84" s="18" t="n"/>
      <c r="C84" s="18" t="n"/>
      <c r="D84" s="18" t="n"/>
      <c r="E84" s="18" t="n"/>
      <c r="F84" s="18">
        <f>IF($E84="","",IFERROR(INDEX(Bens!$B$6:$B$305,MATCH($E84,Bens!$A$6:$A$305,0)),"Código não cadastrado"))</f>
        <v/>
      </c>
      <c r="G84" s="19" t="n"/>
      <c r="H84" s="20">
        <f>IF(OR($E84="",G84=""),"",G84*IFERROR(INDEX(Bens!$D$6:$D$305,MATCH($E84,Bens!$A$6:$A$305,0)),0))</f>
        <v/>
      </c>
      <c r="I84" s="18" t="n"/>
      <c r="J84" s="18">
        <f>IF(OR($E84="",D84=""),"",IF(D84=$C$4,"5908","6908"))</f>
        <v/>
      </c>
      <c r="K84" s="17" t="n"/>
      <c r="L84" s="17" t="n"/>
      <c r="M84" s="19" t="n"/>
      <c r="N84" s="18" t="n"/>
      <c r="O84" s="19">
        <f>IF(OR($E84="",G84=""),"",G84-N(M84))</f>
        <v/>
      </c>
      <c r="P84" s="20">
        <f>IF(O84="","",O84*IFERROR(INDEX(Bens!$D$6:$D$305,MATCH($E84,Bens!$A$6:$A$305,0)),0))</f>
        <v/>
      </c>
      <c r="Q84" s="21">
        <f>IF(A84="","",IF(AND(O84&lt;=0,L84&lt;&gt;""),L84-A84,TODAY()-A84))</f>
        <v/>
      </c>
      <c r="R84" s="18">
        <f>IF(O84="","",IF(O84&lt;0,"CONFERIR",IF(O84=0,"DEVOLVIDO",IF(K84="","COM CLIENTE",IF(TODAY()&gt;K84,"VENCIDO",IF(K84-TODAY()&lt;=15,"VENCE EM 15 DIAS","COM CLIENTE"))))))</f>
        <v/>
      </c>
      <c r="S84" s="18">
        <f>IF(OR($E84="",D84=""),"",IF(D84=$C$4,"5909","6909"))</f>
        <v/>
      </c>
      <c r="T84" s="18" t="n"/>
    </row>
    <row r="85">
      <c r="A85" s="17" t="n"/>
      <c r="B85" s="18" t="n"/>
      <c r="C85" s="18" t="n"/>
      <c r="D85" s="18" t="n"/>
      <c r="E85" s="18" t="n"/>
      <c r="F85" s="18">
        <f>IF($E85="","",IFERROR(INDEX(Bens!$B$6:$B$305,MATCH($E85,Bens!$A$6:$A$305,0)),"Código não cadastrado"))</f>
        <v/>
      </c>
      <c r="G85" s="19" t="n"/>
      <c r="H85" s="20">
        <f>IF(OR($E85="",G85=""),"",G85*IFERROR(INDEX(Bens!$D$6:$D$305,MATCH($E85,Bens!$A$6:$A$305,0)),0))</f>
        <v/>
      </c>
      <c r="I85" s="18" t="n"/>
      <c r="J85" s="18">
        <f>IF(OR($E85="",D85=""),"",IF(D85=$C$4,"5908","6908"))</f>
        <v/>
      </c>
      <c r="K85" s="17" t="n"/>
      <c r="L85" s="17" t="n"/>
      <c r="M85" s="19" t="n"/>
      <c r="N85" s="18" t="n"/>
      <c r="O85" s="19">
        <f>IF(OR($E85="",G85=""),"",G85-N(M85))</f>
        <v/>
      </c>
      <c r="P85" s="20">
        <f>IF(O85="","",O85*IFERROR(INDEX(Bens!$D$6:$D$305,MATCH($E85,Bens!$A$6:$A$305,0)),0))</f>
        <v/>
      </c>
      <c r="Q85" s="21">
        <f>IF(A85="","",IF(AND(O85&lt;=0,L85&lt;&gt;""),L85-A85,TODAY()-A85))</f>
        <v/>
      </c>
      <c r="R85" s="18">
        <f>IF(O85="","",IF(O85&lt;0,"CONFERIR",IF(O85=0,"DEVOLVIDO",IF(K85="","COM CLIENTE",IF(TODAY()&gt;K85,"VENCIDO",IF(K85-TODAY()&lt;=15,"VENCE EM 15 DIAS","COM CLIENTE"))))))</f>
        <v/>
      </c>
      <c r="S85" s="18">
        <f>IF(OR($E85="",D85=""),"",IF(D85=$C$4,"5909","6909"))</f>
        <v/>
      </c>
      <c r="T85" s="18" t="n"/>
    </row>
    <row r="86">
      <c r="A86" s="17" t="n"/>
      <c r="B86" s="18" t="n"/>
      <c r="C86" s="18" t="n"/>
      <c r="D86" s="18" t="n"/>
      <c r="E86" s="18" t="n"/>
      <c r="F86" s="18">
        <f>IF($E86="","",IFERROR(INDEX(Bens!$B$6:$B$305,MATCH($E86,Bens!$A$6:$A$305,0)),"Código não cadastrado"))</f>
        <v/>
      </c>
      <c r="G86" s="19" t="n"/>
      <c r="H86" s="20">
        <f>IF(OR($E86="",G86=""),"",G86*IFERROR(INDEX(Bens!$D$6:$D$305,MATCH($E86,Bens!$A$6:$A$305,0)),0))</f>
        <v/>
      </c>
      <c r="I86" s="18" t="n"/>
      <c r="J86" s="18">
        <f>IF(OR($E86="",D86=""),"",IF(D86=$C$4,"5908","6908"))</f>
        <v/>
      </c>
      <c r="K86" s="17" t="n"/>
      <c r="L86" s="17" t="n"/>
      <c r="M86" s="19" t="n"/>
      <c r="N86" s="18" t="n"/>
      <c r="O86" s="19">
        <f>IF(OR($E86="",G86=""),"",G86-N(M86))</f>
        <v/>
      </c>
      <c r="P86" s="20">
        <f>IF(O86="","",O86*IFERROR(INDEX(Bens!$D$6:$D$305,MATCH($E86,Bens!$A$6:$A$305,0)),0))</f>
        <v/>
      </c>
      <c r="Q86" s="21">
        <f>IF(A86="","",IF(AND(O86&lt;=0,L86&lt;&gt;""),L86-A86,TODAY()-A86))</f>
        <v/>
      </c>
      <c r="R86" s="18">
        <f>IF(O86="","",IF(O86&lt;0,"CONFERIR",IF(O86=0,"DEVOLVIDO",IF(K86="","COM CLIENTE",IF(TODAY()&gt;K86,"VENCIDO",IF(K86-TODAY()&lt;=15,"VENCE EM 15 DIAS","COM CLIENTE"))))))</f>
        <v/>
      </c>
      <c r="S86" s="18">
        <f>IF(OR($E86="",D86=""),"",IF(D86=$C$4,"5909","6909"))</f>
        <v/>
      </c>
      <c r="T86" s="18" t="n"/>
    </row>
    <row r="87">
      <c r="A87" s="17" t="n"/>
      <c r="B87" s="18" t="n"/>
      <c r="C87" s="18" t="n"/>
      <c r="D87" s="18" t="n"/>
      <c r="E87" s="18" t="n"/>
      <c r="F87" s="18">
        <f>IF($E87="","",IFERROR(INDEX(Bens!$B$6:$B$305,MATCH($E87,Bens!$A$6:$A$305,0)),"Código não cadastrado"))</f>
        <v/>
      </c>
      <c r="G87" s="19" t="n"/>
      <c r="H87" s="20">
        <f>IF(OR($E87="",G87=""),"",G87*IFERROR(INDEX(Bens!$D$6:$D$305,MATCH($E87,Bens!$A$6:$A$305,0)),0))</f>
        <v/>
      </c>
      <c r="I87" s="18" t="n"/>
      <c r="J87" s="18">
        <f>IF(OR($E87="",D87=""),"",IF(D87=$C$4,"5908","6908"))</f>
        <v/>
      </c>
      <c r="K87" s="17" t="n"/>
      <c r="L87" s="17" t="n"/>
      <c r="M87" s="19" t="n"/>
      <c r="N87" s="18" t="n"/>
      <c r="O87" s="19">
        <f>IF(OR($E87="",G87=""),"",G87-N(M87))</f>
        <v/>
      </c>
      <c r="P87" s="20">
        <f>IF(O87="","",O87*IFERROR(INDEX(Bens!$D$6:$D$305,MATCH($E87,Bens!$A$6:$A$305,0)),0))</f>
        <v/>
      </c>
      <c r="Q87" s="21">
        <f>IF(A87="","",IF(AND(O87&lt;=0,L87&lt;&gt;""),L87-A87,TODAY()-A87))</f>
        <v/>
      </c>
      <c r="R87" s="18">
        <f>IF(O87="","",IF(O87&lt;0,"CONFERIR",IF(O87=0,"DEVOLVIDO",IF(K87="","COM CLIENTE",IF(TODAY()&gt;K87,"VENCIDO",IF(K87-TODAY()&lt;=15,"VENCE EM 15 DIAS","COM CLIENTE"))))))</f>
        <v/>
      </c>
      <c r="S87" s="18">
        <f>IF(OR($E87="",D87=""),"",IF(D87=$C$4,"5909","6909"))</f>
        <v/>
      </c>
      <c r="T87" s="18" t="n"/>
    </row>
    <row r="88">
      <c r="A88" s="17" t="n"/>
      <c r="B88" s="18" t="n"/>
      <c r="C88" s="18" t="n"/>
      <c r="D88" s="18" t="n"/>
      <c r="E88" s="18" t="n"/>
      <c r="F88" s="18">
        <f>IF($E88="","",IFERROR(INDEX(Bens!$B$6:$B$305,MATCH($E88,Bens!$A$6:$A$305,0)),"Código não cadastrado"))</f>
        <v/>
      </c>
      <c r="G88" s="19" t="n"/>
      <c r="H88" s="20">
        <f>IF(OR($E88="",G88=""),"",G88*IFERROR(INDEX(Bens!$D$6:$D$305,MATCH($E88,Bens!$A$6:$A$305,0)),0))</f>
        <v/>
      </c>
      <c r="I88" s="18" t="n"/>
      <c r="J88" s="18">
        <f>IF(OR($E88="",D88=""),"",IF(D88=$C$4,"5908","6908"))</f>
        <v/>
      </c>
      <c r="K88" s="17" t="n"/>
      <c r="L88" s="17" t="n"/>
      <c r="M88" s="19" t="n"/>
      <c r="N88" s="18" t="n"/>
      <c r="O88" s="19">
        <f>IF(OR($E88="",G88=""),"",G88-N(M88))</f>
        <v/>
      </c>
      <c r="P88" s="20">
        <f>IF(O88="","",O88*IFERROR(INDEX(Bens!$D$6:$D$305,MATCH($E88,Bens!$A$6:$A$305,0)),0))</f>
        <v/>
      </c>
      <c r="Q88" s="21">
        <f>IF(A88="","",IF(AND(O88&lt;=0,L88&lt;&gt;""),L88-A88,TODAY()-A88))</f>
        <v/>
      </c>
      <c r="R88" s="18">
        <f>IF(O88="","",IF(O88&lt;0,"CONFERIR",IF(O88=0,"DEVOLVIDO",IF(K88="","COM CLIENTE",IF(TODAY()&gt;K88,"VENCIDO",IF(K88-TODAY()&lt;=15,"VENCE EM 15 DIAS","COM CLIENTE"))))))</f>
        <v/>
      </c>
      <c r="S88" s="18">
        <f>IF(OR($E88="",D88=""),"",IF(D88=$C$4,"5909","6909"))</f>
        <v/>
      </c>
      <c r="T88" s="18" t="n"/>
    </row>
    <row r="89">
      <c r="A89" s="17" t="n"/>
      <c r="B89" s="18" t="n"/>
      <c r="C89" s="18" t="n"/>
      <c r="D89" s="18" t="n"/>
      <c r="E89" s="18" t="n"/>
      <c r="F89" s="18">
        <f>IF($E89="","",IFERROR(INDEX(Bens!$B$6:$B$305,MATCH($E89,Bens!$A$6:$A$305,0)),"Código não cadastrado"))</f>
        <v/>
      </c>
      <c r="G89" s="19" t="n"/>
      <c r="H89" s="20">
        <f>IF(OR($E89="",G89=""),"",G89*IFERROR(INDEX(Bens!$D$6:$D$305,MATCH($E89,Bens!$A$6:$A$305,0)),0))</f>
        <v/>
      </c>
      <c r="I89" s="18" t="n"/>
      <c r="J89" s="18">
        <f>IF(OR($E89="",D89=""),"",IF(D89=$C$4,"5908","6908"))</f>
        <v/>
      </c>
      <c r="K89" s="17" t="n"/>
      <c r="L89" s="17" t="n"/>
      <c r="M89" s="19" t="n"/>
      <c r="N89" s="18" t="n"/>
      <c r="O89" s="19">
        <f>IF(OR($E89="",G89=""),"",G89-N(M89))</f>
        <v/>
      </c>
      <c r="P89" s="20">
        <f>IF(O89="","",O89*IFERROR(INDEX(Bens!$D$6:$D$305,MATCH($E89,Bens!$A$6:$A$305,0)),0))</f>
        <v/>
      </c>
      <c r="Q89" s="21">
        <f>IF(A89="","",IF(AND(O89&lt;=0,L89&lt;&gt;""),L89-A89,TODAY()-A89))</f>
        <v/>
      </c>
      <c r="R89" s="18">
        <f>IF(O89="","",IF(O89&lt;0,"CONFERIR",IF(O89=0,"DEVOLVIDO",IF(K89="","COM CLIENTE",IF(TODAY()&gt;K89,"VENCIDO",IF(K89-TODAY()&lt;=15,"VENCE EM 15 DIAS","COM CLIENTE"))))))</f>
        <v/>
      </c>
      <c r="S89" s="18">
        <f>IF(OR($E89="",D89=""),"",IF(D89=$C$4,"5909","6909"))</f>
        <v/>
      </c>
      <c r="T89" s="18" t="n"/>
    </row>
    <row r="90">
      <c r="A90" s="17" t="n"/>
      <c r="B90" s="18" t="n"/>
      <c r="C90" s="18" t="n"/>
      <c r="D90" s="18" t="n"/>
      <c r="E90" s="18" t="n"/>
      <c r="F90" s="18">
        <f>IF($E90="","",IFERROR(INDEX(Bens!$B$6:$B$305,MATCH($E90,Bens!$A$6:$A$305,0)),"Código não cadastrado"))</f>
        <v/>
      </c>
      <c r="G90" s="19" t="n"/>
      <c r="H90" s="20">
        <f>IF(OR($E90="",G90=""),"",G90*IFERROR(INDEX(Bens!$D$6:$D$305,MATCH($E90,Bens!$A$6:$A$305,0)),0))</f>
        <v/>
      </c>
      <c r="I90" s="18" t="n"/>
      <c r="J90" s="18">
        <f>IF(OR($E90="",D90=""),"",IF(D90=$C$4,"5908","6908"))</f>
        <v/>
      </c>
      <c r="K90" s="17" t="n"/>
      <c r="L90" s="17" t="n"/>
      <c r="M90" s="19" t="n"/>
      <c r="N90" s="18" t="n"/>
      <c r="O90" s="19">
        <f>IF(OR($E90="",G90=""),"",G90-N(M90))</f>
        <v/>
      </c>
      <c r="P90" s="20">
        <f>IF(O90="","",O90*IFERROR(INDEX(Bens!$D$6:$D$305,MATCH($E90,Bens!$A$6:$A$305,0)),0))</f>
        <v/>
      </c>
      <c r="Q90" s="21">
        <f>IF(A90="","",IF(AND(O90&lt;=0,L90&lt;&gt;""),L90-A90,TODAY()-A90))</f>
        <v/>
      </c>
      <c r="R90" s="18">
        <f>IF(O90="","",IF(O90&lt;0,"CONFERIR",IF(O90=0,"DEVOLVIDO",IF(K90="","COM CLIENTE",IF(TODAY()&gt;K90,"VENCIDO",IF(K90-TODAY()&lt;=15,"VENCE EM 15 DIAS","COM CLIENTE"))))))</f>
        <v/>
      </c>
      <c r="S90" s="18">
        <f>IF(OR($E90="",D90=""),"",IF(D90=$C$4,"5909","6909"))</f>
        <v/>
      </c>
      <c r="T90" s="18" t="n"/>
    </row>
    <row r="91">
      <c r="A91" s="17" t="n"/>
      <c r="B91" s="18" t="n"/>
      <c r="C91" s="18" t="n"/>
      <c r="D91" s="18" t="n"/>
      <c r="E91" s="18" t="n"/>
      <c r="F91" s="18">
        <f>IF($E91="","",IFERROR(INDEX(Bens!$B$6:$B$305,MATCH($E91,Bens!$A$6:$A$305,0)),"Código não cadastrado"))</f>
        <v/>
      </c>
      <c r="G91" s="19" t="n"/>
      <c r="H91" s="20">
        <f>IF(OR($E91="",G91=""),"",G91*IFERROR(INDEX(Bens!$D$6:$D$305,MATCH($E91,Bens!$A$6:$A$305,0)),0))</f>
        <v/>
      </c>
      <c r="I91" s="18" t="n"/>
      <c r="J91" s="18">
        <f>IF(OR($E91="",D91=""),"",IF(D91=$C$4,"5908","6908"))</f>
        <v/>
      </c>
      <c r="K91" s="17" t="n"/>
      <c r="L91" s="17" t="n"/>
      <c r="M91" s="19" t="n"/>
      <c r="N91" s="18" t="n"/>
      <c r="O91" s="19">
        <f>IF(OR($E91="",G91=""),"",G91-N(M91))</f>
        <v/>
      </c>
      <c r="P91" s="20">
        <f>IF(O91="","",O91*IFERROR(INDEX(Bens!$D$6:$D$305,MATCH($E91,Bens!$A$6:$A$305,0)),0))</f>
        <v/>
      </c>
      <c r="Q91" s="21">
        <f>IF(A91="","",IF(AND(O91&lt;=0,L91&lt;&gt;""),L91-A91,TODAY()-A91))</f>
        <v/>
      </c>
      <c r="R91" s="18">
        <f>IF(O91="","",IF(O91&lt;0,"CONFERIR",IF(O91=0,"DEVOLVIDO",IF(K91="","COM CLIENTE",IF(TODAY()&gt;K91,"VENCIDO",IF(K91-TODAY()&lt;=15,"VENCE EM 15 DIAS","COM CLIENTE"))))))</f>
        <v/>
      </c>
      <c r="S91" s="18">
        <f>IF(OR($E91="",D91=""),"",IF(D91=$C$4,"5909","6909"))</f>
        <v/>
      </c>
      <c r="T91" s="18" t="n"/>
    </row>
    <row r="92">
      <c r="A92" s="17" t="n"/>
      <c r="B92" s="18" t="n"/>
      <c r="C92" s="18" t="n"/>
      <c r="D92" s="18" t="n"/>
      <c r="E92" s="18" t="n"/>
      <c r="F92" s="18">
        <f>IF($E92="","",IFERROR(INDEX(Bens!$B$6:$B$305,MATCH($E92,Bens!$A$6:$A$305,0)),"Código não cadastrado"))</f>
        <v/>
      </c>
      <c r="G92" s="19" t="n"/>
      <c r="H92" s="20">
        <f>IF(OR($E92="",G92=""),"",G92*IFERROR(INDEX(Bens!$D$6:$D$305,MATCH($E92,Bens!$A$6:$A$305,0)),0))</f>
        <v/>
      </c>
      <c r="I92" s="18" t="n"/>
      <c r="J92" s="18">
        <f>IF(OR($E92="",D92=""),"",IF(D92=$C$4,"5908","6908"))</f>
        <v/>
      </c>
      <c r="K92" s="17" t="n"/>
      <c r="L92" s="17" t="n"/>
      <c r="M92" s="19" t="n"/>
      <c r="N92" s="18" t="n"/>
      <c r="O92" s="19">
        <f>IF(OR($E92="",G92=""),"",G92-N(M92))</f>
        <v/>
      </c>
      <c r="P92" s="20">
        <f>IF(O92="","",O92*IFERROR(INDEX(Bens!$D$6:$D$305,MATCH($E92,Bens!$A$6:$A$305,0)),0))</f>
        <v/>
      </c>
      <c r="Q92" s="21">
        <f>IF(A92="","",IF(AND(O92&lt;=0,L92&lt;&gt;""),L92-A92,TODAY()-A92))</f>
        <v/>
      </c>
      <c r="R92" s="18">
        <f>IF(O92="","",IF(O92&lt;0,"CONFERIR",IF(O92=0,"DEVOLVIDO",IF(K92="","COM CLIENTE",IF(TODAY()&gt;K92,"VENCIDO",IF(K92-TODAY()&lt;=15,"VENCE EM 15 DIAS","COM CLIENTE"))))))</f>
        <v/>
      </c>
      <c r="S92" s="18">
        <f>IF(OR($E92="",D92=""),"",IF(D92=$C$4,"5909","6909"))</f>
        <v/>
      </c>
      <c r="T92" s="18" t="n"/>
    </row>
    <row r="93">
      <c r="A93" s="17" t="n"/>
      <c r="B93" s="18" t="n"/>
      <c r="C93" s="18" t="n"/>
      <c r="D93" s="18" t="n"/>
      <c r="E93" s="18" t="n"/>
      <c r="F93" s="18">
        <f>IF($E93="","",IFERROR(INDEX(Bens!$B$6:$B$305,MATCH($E93,Bens!$A$6:$A$305,0)),"Código não cadastrado"))</f>
        <v/>
      </c>
      <c r="G93" s="19" t="n"/>
      <c r="H93" s="20">
        <f>IF(OR($E93="",G93=""),"",G93*IFERROR(INDEX(Bens!$D$6:$D$305,MATCH($E93,Bens!$A$6:$A$305,0)),0))</f>
        <v/>
      </c>
      <c r="I93" s="18" t="n"/>
      <c r="J93" s="18">
        <f>IF(OR($E93="",D93=""),"",IF(D93=$C$4,"5908","6908"))</f>
        <v/>
      </c>
      <c r="K93" s="17" t="n"/>
      <c r="L93" s="17" t="n"/>
      <c r="M93" s="19" t="n"/>
      <c r="N93" s="18" t="n"/>
      <c r="O93" s="19">
        <f>IF(OR($E93="",G93=""),"",G93-N(M93))</f>
        <v/>
      </c>
      <c r="P93" s="20">
        <f>IF(O93="","",O93*IFERROR(INDEX(Bens!$D$6:$D$305,MATCH($E93,Bens!$A$6:$A$305,0)),0))</f>
        <v/>
      </c>
      <c r="Q93" s="21">
        <f>IF(A93="","",IF(AND(O93&lt;=0,L93&lt;&gt;""),L93-A93,TODAY()-A93))</f>
        <v/>
      </c>
      <c r="R93" s="18">
        <f>IF(O93="","",IF(O93&lt;0,"CONFERIR",IF(O93=0,"DEVOLVIDO",IF(K93="","COM CLIENTE",IF(TODAY()&gt;K93,"VENCIDO",IF(K93-TODAY()&lt;=15,"VENCE EM 15 DIAS","COM CLIENTE"))))))</f>
        <v/>
      </c>
      <c r="S93" s="18">
        <f>IF(OR($E93="",D93=""),"",IF(D93=$C$4,"5909","6909"))</f>
        <v/>
      </c>
      <c r="T93" s="18" t="n"/>
    </row>
    <row r="94">
      <c r="A94" s="17" t="n"/>
      <c r="B94" s="18" t="n"/>
      <c r="C94" s="18" t="n"/>
      <c r="D94" s="18" t="n"/>
      <c r="E94" s="18" t="n"/>
      <c r="F94" s="18">
        <f>IF($E94="","",IFERROR(INDEX(Bens!$B$6:$B$305,MATCH($E94,Bens!$A$6:$A$305,0)),"Código não cadastrado"))</f>
        <v/>
      </c>
      <c r="G94" s="19" t="n"/>
      <c r="H94" s="20">
        <f>IF(OR($E94="",G94=""),"",G94*IFERROR(INDEX(Bens!$D$6:$D$305,MATCH($E94,Bens!$A$6:$A$305,0)),0))</f>
        <v/>
      </c>
      <c r="I94" s="18" t="n"/>
      <c r="J94" s="18">
        <f>IF(OR($E94="",D94=""),"",IF(D94=$C$4,"5908","6908"))</f>
        <v/>
      </c>
      <c r="K94" s="17" t="n"/>
      <c r="L94" s="17" t="n"/>
      <c r="M94" s="19" t="n"/>
      <c r="N94" s="18" t="n"/>
      <c r="O94" s="19">
        <f>IF(OR($E94="",G94=""),"",G94-N(M94))</f>
        <v/>
      </c>
      <c r="P94" s="20">
        <f>IF(O94="","",O94*IFERROR(INDEX(Bens!$D$6:$D$305,MATCH($E94,Bens!$A$6:$A$305,0)),0))</f>
        <v/>
      </c>
      <c r="Q94" s="21">
        <f>IF(A94="","",IF(AND(O94&lt;=0,L94&lt;&gt;""),L94-A94,TODAY()-A94))</f>
        <v/>
      </c>
      <c r="R94" s="18">
        <f>IF(O94="","",IF(O94&lt;0,"CONFERIR",IF(O94=0,"DEVOLVIDO",IF(K94="","COM CLIENTE",IF(TODAY()&gt;K94,"VENCIDO",IF(K94-TODAY()&lt;=15,"VENCE EM 15 DIAS","COM CLIENTE"))))))</f>
        <v/>
      </c>
      <c r="S94" s="18">
        <f>IF(OR($E94="",D94=""),"",IF(D94=$C$4,"5909","6909"))</f>
        <v/>
      </c>
      <c r="T94" s="18" t="n"/>
    </row>
    <row r="95">
      <c r="A95" s="17" t="n"/>
      <c r="B95" s="18" t="n"/>
      <c r="C95" s="18" t="n"/>
      <c r="D95" s="18" t="n"/>
      <c r="E95" s="18" t="n"/>
      <c r="F95" s="18">
        <f>IF($E95="","",IFERROR(INDEX(Bens!$B$6:$B$305,MATCH($E95,Bens!$A$6:$A$305,0)),"Código não cadastrado"))</f>
        <v/>
      </c>
      <c r="G95" s="19" t="n"/>
      <c r="H95" s="20">
        <f>IF(OR($E95="",G95=""),"",G95*IFERROR(INDEX(Bens!$D$6:$D$305,MATCH($E95,Bens!$A$6:$A$305,0)),0))</f>
        <v/>
      </c>
      <c r="I95" s="18" t="n"/>
      <c r="J95" s="18">
        <f>IF(OR($E95="",D95=""),"",IF(D95=$C$4,"5908","6908"))</f>
        <v/>
      </c>
      <c r="K95" s="17" t="n"/>
      <c r="L95" s="17" t="n"/>
      <c r="M95" s="19" t="n"/>
      <c r="N95" s="18" t="n"/>
      <c r="O95" s="19">
        <f>IF(OR($E95="",G95=""),"",G95-N(M95))</f>
        <v/>
      </c>
      <c r="P95" s="20">
        <f>IF(O95="","",O95*IFERROR(INDEX(Bens!$D$6:$D$305,MATCH($E95,Bens!$A$6:$A$305,0)),0))</f>
        <v/>
      </c>
      <c r="Q95" s="21">
        <f>IF(A95="","",IF(AND(O95&lt;=0,L95&lt;&gt;""),L95-A95,TODAY()-A95))</f>
        <v/>
      </c>
      <c r="R95" s="18">
        <f>IF(O95="","",IF(O95&lt;0,"CONFERIR",IF(O95=0,"DEVOLVIDO",IF(K95="","COM CLIENTE",IF(TODAY()&gt;K95,"VENCIDO",IF(K95-TODAY()&lt;=15,"VENCE EM 15 DIAS","COM CLIENTE"))))))</f>
        <v/>
      </c>
      <c r="S95" s="18">
        <f>IF(OR($E95="",D95=""),"",IF(D95=$C$4,"5909","6909"))</f>
        <v/>
      </c>
      <c r="T95" s="18" t="n"/>
    </row>
    <row r="96">
      <c r="A96" s="17" t="n"/>
      <c r="B96" s="18" t="n"/>
      <c r="C96" s="18" t="n"/>
      <c r="D96" s="18" t="n"/>
      <c r="E96" s="18" t="n"/>
      <c r="F96" s="18">
        <f>IF($E96="","",IFERROR(INDEX(Bens!$B$6:$B$305,MATCH($E96,Bens!$A$6:$A$305,0)),"Código não cadastrado"))</f>
        <v/>
      </c>
      <c r="G96" s="19" t="n"/>
      <c r="H96" s="20">
        <f>IF(OR($E96="",G96=""),"",G96*IFERROR(INDEX(Bens!$D$6:$D$305,MATCH($E96,Bens!$A$6:$A$305,0)),0))</f>
        <v/>
      </c>
      <c r="I96" s="18" t="n"/>
      <c r="J96" s="18">
        <f>IF(OR($E96="",D96=""),"",IF(D96=$C$4,"5908","6908"))</f>
        <v/>
      </c>
      <c r="K96" s="17" t="n"/>
      <c r="L96" s="17" t="n"/>
      <c r="M96" s="19" t="n"/>
      <c r="N96" s="18" t="n"/>
      <c r="O96" s="19">
        <f>IF(OR($E96="",G96=""),"",G96-N(M96))</f>
        <v/>
      </c>
      <c r="P96" s="20">
        <f>IF(O96="","",O96*IFERROR(INDEX(Bens!$D$6:$D$305,MATCH($E96,Bens!$A$6:$A$305,0)),0))</f>
        <v/>
      </c>
      <c r="Q96" s="21">
        <f>IF(A96="","",IF(AND(O96&lt;=0,L96&lt;&gt;""),L96-A96,TODAY()-A96))</f>
        <v/>
      </c>
      <c r="R96" s="18">
        <f>IF(O96="","",IF(O96&lt;0,"CONFERIR",IF(O96=0,"DEVOLVIDO",IF(K96="","COM CLIENTE",IF(TODAY()&gt;K96,"VENCIDO",IF(K96-TODAY()&lt;=15,"VENCE EM 15 DIAS","COM CLIENTE"))))))</f>
        <v/>
      </c>
      <c r="S96" s="18">
        <f>IF(OR($E96="",D96=""),"",IF(D96=$C$4,"5909","6909"))</f>
        <v/>
      </c>
      <c r="T96" s="18" t="n"/>
    </row>
    <row r="97">
      <c r="A97" s="17" t="n"/>
      <c r="B97" s="18" t="n"/>
      <c r="C97" s="18" t="n"/>
      <c r="D97" s="18" t="n"/>
      <c r="E97" s="18" t="n"/>
      <c r="F97" s="18">
        <f>IF($E97="","",IFERROR(INDEX(Bens!$B$6:$B$305,MATCH($E97,Bens!$A$6:$A$305,0)),"Código não cadastrado"))</f>
        <v/>
      </c>
      <c r="G97" s="19" t="n"/>
      <c r="H97" s="20">
        <f>IF(OR($E97="",G97=""),"",G97*IFERROR(INDEX(Bens!$D$6:$D$305,MATCH($E97,Bens!$A$6:$A$305,0)),0))</f>
        <v/>
      </c>
      <c r="I97" s="18" t="n"/>
      <c r="J97" s="18">
        <f>IF(OR($E97="",D97=""),"",IF(D97=$C$4,"5908","6908"))</f>
        <v/>
      </c>
      <c r="K97" s="17" t="n"/>
      <c r="L97" s="17" t="n"/>
      <c r="M97" s="19" t="n"/>
      <c r="N97" s="18" t="n"/>
      <c r="O97" s="19">
        <f>IF(OR($E97="",G97=""),"",G97-N(M97))</f>
        <v/>
      </c>
      <c r="P97" s="20">
        <f>IF(O97="","",O97*IFERROR(INDEX(Bens!$D$6:$D$305,MATCH($E97,Bens!$A$6:$A$305,0)),0))</f>
        <v/>
      </c>
      <c r="Q97" s="21">
        <f>IF(A97="","",IF(AND(O97&lt;=0,L97&lt;&gt;""),L97-A97,TODAY()-A97))</f>
        <v/>
      </c>
      <c r="R97" s="18">
        <f>IF(O97="","",IF(O97&lt;0,"CONFERIR",IF(O97=0,"DEVOLVIDO",IF(K97="","COM CLIENTE",IF(TODAY()&gt;K97,"VENCIDO",IF(K97-TODAY()&lt;=15,"VENCE EM 15 DIAS","COM CLIENTE"))))))</f>
        <v/>
      </c>
      <c r="S97" s="18">
        <f>IF(OR($E97="",D97=""),"",IF(D97=$C$4,"5909","6909"))</f>
        <v/>
      </c>
      <c r="T97" s="18" t="n"/>
    </row>
    <row r="98">
      <c r="A98" s="17" t="n"/>
      <c r="B98" s="18" t="n"/>
      <c r="C98" s="18" t="n"/>
      <c r="D98" s="18" t="n"/>
      <c r="E98" s="18" t="n"/>
      <c r="F98" s="18">
        <f>IF($E98="","",IFERROR(INDEX(Bens!$B$6:$B$305,MATCH($E98,Bens!$A$6:$A$305,0)),"Código não cadastrado"))</f>
        <v/>
      </c>
      <c r="G98" s="19" t="n"/>
      <c r="H98" s="20">
        <f>IF(OR($E98="",G98=""),"",G98*IFERROR(INDEX(Bens!$D$6:$D$305,MATCH($E98,Bens!$A$6:$A$305,0)),0))</f>
        <v/>
      </c>
      <c r="I98" s="18" t="n"/>
      <c r="J98" s="18">
        <f>IF(OR($E98="",D98=""),"",IF(D98=$C$4,"5908","6908"))</f>
        <v/>
      </c>
      <c r="K98" s="17" t="n"/>
      <c r="L98" s="17" t="n"/>
      <c r="M98" s="19" t="n"/>
      <c r="N98" s="18" t="n"/>
      <c r="O98" s="19">
        <f>IF(OR($E98="",G98=""),"",G98-N(M98))</f>
        <v/>
      </c>
      <c r="P98" s="20">
        <f>IF(O98="","",O98*IFERROR(INDEX(Bens!$D$6:$D$305,MATCH($E98,Bens!$A$6:$A$305,0)),0))</f>
        <v/>
      </c>
      <c r="Q98" s="21">
        <f>IF(A98="","",IF(AND(O98&lt;=0,L98&lt;&gt;""),L98-A98,TODAY()-A98))</f>
        <v/>
      </c>
      <c r="R98" s="18">
        <f>IF(O98="","",IF(O98&lt;0,"CONFERIR",IF(O98=0,"DEVOLVIDO",IF(K98="","COM CLIENTE",IF(TODAY()&gt;K98,"VENCIDO",IF(K98-TODAY()&lt;=15,"VENCE EM 15 DIAS","COM CLIENTE"))))))</f>
        <v/>
      </c>
      <c r="S98" s="18">
        <f>IF(OR($E98="",D98=""),"",IF(D98=$C$4,"5909","6909"))</f>
        <v/>
      </c>
      <c r="T98" s="18" t="n"/>
    </row>
    <row r="99">
      <c r="A99" s="17" t="n"/>
      <c r="B99" s="18" t="n"/>
      <c r="C99" s="18" t="n"/>
      <c r="D99" s="18" t="n"/>
      <c r="E99" s="18" t="n"/>
      <c r="F99" s="18">
        <f>IF($E99="","",IFERROR(INDEX(Bens!$B$6:$B$305,MATCH($E99,Bens!$A$6:$A$305,0)),"Código não cadastrado"))</f>
        <v/>
      </c>
      <c r="G99" s="19" t="n"/>
      <c r="H99" s="20">
        <f>IF(OR($E99="",G99=""),"",G99*IFERROR(INDEX(Bens!$D$6:$D$305,MATCH($E99,Bens!$A$6:$A$305,0)),0))</f>
        <v/>
      </c>
      <c r="I99" s="18" t="n"/>
      <c r="J99" s="18">
        <f>IF(OR($E99="",D99=""),"",IF(D99=$C$4,"5908","6908"))</f>
        <v/>
      </c>
      <c r="K99" s="17" t="n"/>
      <c r="L99" s="17" t="n"/>
      <c r="M99" s="19" t="n"/>
      <c r="N99" s="18" t="n"/>
      <c r="O99" s="19">
        <f>IF(OR($E99="",G99=""),"",G99-N(M99))</f>
        <v/>
      </c>
      <c r="P99" s="20">
        <f>IF(O99="","",O99*IFERROR(INDEX(Bens!$D$6:$D$305,MATCH($E99,Bens!$A$6:$A$305,0)),0))</f>
        <v/>
      </c>
      <c r="Q99" s="21">
        <f>IF(A99="","",IF(AND(O99&lt;=0,L99&lt;&gt;""),L99-A99,TODAY()-A99))</f>
        <v/>
      </c>
      <c r="R99" s="18">
        <f>IF(O99="","",IF(O99&lt;0,"CONFERIR",IF(O99=0,"DEVOLVIDO",IF(K99="","COM CLIENTE",IF(TODAY()&gt;K99,"VENCIDO",IF(K99-TODAY()&lt;=15,"VENCE EM 15 DIAS","COM CLIENTE"))))))</f>
        <v/>
      </c>
      <c r="S99" s="18">
        <f>IF(OR($E99="",D99=""),"",IF(D99=$C$4,"5909","6909"))</f>
        <v/>
      </c>
      <c r="T99" s="18" t="n"/>
    </row>
    <row r="100">
      <c r="A100" s="17" t="n"/>
      <c r="B100" s="18" t="n"/>
      <c r="C100" s="18" t="n"/>
      <c r="D100" s="18" t="n"/>
      <c r="E100" s="18" t="n"/>
      <c r="F100" s="18">
        <f>IF($E100="","",IFERROR(INDEX(Bens!$B$6:$B$305,MATCH($E100,Bens!$A$6:$A$305,0)),"Código não cadastrado"))</f>
        <v/>
      </c>
      <c r="G100" s="19" t="n"/>
      <c r="H100" s="20">
        <f>IF(OR($E100="",G100=""),"",G100*IFERROR(INDEX(Bens!$D$6:$D$305,MATCH($E100,Bens!$A$6:$A$305,0)),0))</f>
        <v/>
      </c>
      <c r="I100" s="18" t="n"/>
      <c r="J100" s="18">
        <f>IF(OR($E100="",D100=""),"",IF(D100=$C$4,"5908","6908"))</f>
        <v/>
      </c>
      <c r="K100" s="17" t="n"/>
      <c r="L100" s="17" t="n"/>
      <c r="M100" s="19" t="n"/>
      <c r="N100" s="18" t="n"/>
      <c r="O100" s="19">
        <f>IF(OR($E100="",G100=""),"",G100-N(M100))</f>
        <v/>
      </c>
      <c r="P100" s="20">
        <f>IF(O100="","",O100*IFERROR(INDEX(Bens!$D$6:$D$305,MATCH($E100,Bens!$A$6:$A$305,0)),0))</f>
        <v/>
      </c>
      <c r="Q100" s="21">
        <f>IF(A100="","",IF(AND(O100&lt;=0,L100&lt;&gt;""),L100-A100,TODAY()-A100))</f>
        <v/>
      </c>
      <c r="R100" s="18">
        <f>IF(O100="","",IF(O100&lt;0,"CONFERIR",IF(O100=0,"DEVOLVIDO",IF(K100="","COM CLIENTE",IF(TODAY()&gt;K100,"VENCIDO",IF(K100-TODAY()&lt;=15,"VENCE EM 15 DIAS","COM CLIENTE"))))))</f>
        <v/>
      </c>
      <c r="S100" s="18">
        <f>IF(OR($E100="",D100=""),"",IF(D100=$C$4,"5909","6909"))</f>
        <v/>
      </c>
      <c r="T100" s="18" t="n"/>
    </row>
    <row r="101">
      <c r="A101" s="17" t="n"/>
      <c r="B101" s="18" t="n"/>
      <c r="C101" s="18" t="n"/>
      <c r="D101" s="18" t="n"/>
      <c r="E101" s="18" t="n"/>
      <c r="F101" s="18">
        <f>IF($E101="","",IFERROR(INDEX(Bens!$B$6:$B$305,MATCH($E101,Bens!$A$6:$A$305,0)),"Código não cadastrado"))</f>
        <v/>
      </c>
      <c r="G101" s="19" t="n"/>
      <c r="H101" s="20">
        <f>IF(OR($E101="",G101=""),"",G101*IFERROR(INDEX(Bens!$D$6:$D$305,MATCH($E101,Bens!$A$6:$A$305,0)),0))</f>
        <v/>
      </c>
      <c r="I101" s="18" t="n"/>
      <c r="J101" s="18">
        <f>IF(OR($E101="",D101=""),"",IF(D101=$C$4,"5908","6908"))</f>
        <v/>
      </c>
      <c r="K101" s="17" t="n"/>
      <c r="L101" s="17" t="n"/>
      <c r="M101" s="19" t="n"/>
      <c r="N101" s="18" t="n"/>
      <c r="O101" s="19">
        <f>IF(OR($E101="",G101=""),"",G101-N(M101))</f>
        <v/>
      </c>
      <c r="P101" s="20">
        <f>IF(O101="","",O101*IFERROR(INDEX(Bens!$D$6:$D$305,MATCH($E101,Bens!$A$6:$A$305,0)),0))</f>
        <v/>
      </c>
      <c r="Q101" s="21">
        <f>IF(A101="","",IF(AND(O101&lt;=0,L101&lt;&gt;""),L101-A101,TODAY()-A101))</f>
        <v/>
      </c>
      <c r="R101" s="18">
        <f>IF(O101="","",IF(O101&lt;0,"CONFERIR",IF(O101=0,"DEVOLVIDO",IF(K101="","COM CLIENTE",IF(TODAY()&gt;K101,"VENCIDO",IF(K101-TODAY()&lt;=15,"VENCE EM 15 DIAS","COM CLIENTE"))))))</f>
        <v/>
      </c>
      <c r="S101" s="18">
        <f>IF(OR($E101="",D101=""),"",IF(D101=$C$4,"5909","6909"))</f>
        <v/>
      </c>
      <c r="T101" s="18" t="n"/>
    </row>
    <row r="102">
      <c r="A102" s="17" t="n"/>
      <c r="B102" s="18" t="n"/>
      <c r="C102" s="18" t="n"/>
      <c r="D102" s="18" t="n"/>
      <c r="E102" s="18" t="n"/>
      <c r="F102" s="18">
        <f>IF($E102="","",IFERROR(INDEX(Bens!$B$6:$B$305,MATCH($E102,Bens!$A$6:$A$305,0)),"Código não cadastrado"))</f>
        <v/>
      </c>
      <c r="G102" s="19" t="n"/>
      <c r="H102" s="20">
        <f>IF(OR($E102="",G102=""),"",G102*IFERROR(INDEX(Bens!$D$6:$D$305,MATCH($E102,Bens!$A$6:$A$305,0)),0))</f>
        <v/>
      </c>
      <c r="I102" s="18" t="n"/>
      <c r="J102" s="18">
        <f>IF(OR($E102="",D102=""),"",IF(D102=$C$4,"5908","6908"))</f>
        <v/>
      </c>
      <c r="K102" s="17" t="n"/>
      <c r="L102" s="17" t="n"/>
      <c r="M102" s="19" t="n"/>
      <c r="N102" s="18" t="n"/>
      <c r="O102" s="19">
        <f>IF(OR($E102="",G102=""),"",G102-N(M102))</f>
        <v/>
      </c>
      <c r="P102" s="20">
        <f>IF(O102="","",O102*IFERROR(INDEX(Bens!$D$6:$D$305,MATCH($E102,Bens!$A$6:$A$305,0)),0))</f>
        <v/>
      </c>
      <c r="Q102" s="21">
        <f>IF(A102="","",IF(AND(O102&lt;=0,L102&lt;&gt;""),L102-A102,TODAY()-A102))</f>
        <v/>
      </c>
      <c r="R102" s="18">
        <f>IF(O102="","",IF(O102&lt;0,"CONFERIR",IF(O102=0,"DEVOLVIDO",IF(K102="","COM CLIENTE",IF(TODAY()&gt;K102,"VENCIDO",IF(K102-TODAY()&lt;=15,"VENCE EM 15 DIAS","COM CLIENTE"))))))</f>
        <v/>
      </c>
      <c r="S102" s="18">
        <f>IF(OR($E102="",D102=""),"",IF(D102=$C$4,"5909","6909"))</f>
        <v/>
      </c>
      <c r="T102" s="18" t="n"/>
    </row>
    <row r="103">
      <c r="A103" s="17" t="n"/>
      <c r="B103" s="18" t="n"/>
      <c r="C103" s="18" t="n"/>
      <c r="D103" s="18" t="n"/>
      <c r="E103" s="18" t="n"/>
      <c r="F103" s="18">
        <f>IF($E103="","",IFERROR(INDEX(Bens!$B$6:$B$305,MATCH($E103,Bens!$A$6:$A$305,0)),"Código não cadastrado"))</f>
        <v/>
      </c>
      <c r="G103" s="19" t="n"/>
      <c r="H103" s="20">
        <f>IF(OR($E103="",G103=""),"",G103*IFERROR(INDEX(Bens!$D$6:$D$305,MATCH($E103,Bens!$A$6:$A$305,0)),0))</f>
        <v/>
      </c>
      <c r="I103" s="18" t="n"/>
      <c r="J103" s="18">
        <f>IF(OR($E103="",D103=""),"",IF(D103=$C$4,"5908","6908"))</f>
        <v/>
      </c>
      <c r="K103" s="17" t="n"/>
      <c r="L103" s="17" t="n"/>
      <c r="M103" s="19" t="n"/>
      <c r="N103" s="18" t="n"/>
      <c r="O103" s="19">
        <f>IF(OR($E103="",G103=""),"",G103-N(M103))</f>
        <v/>
      </c>
      <c r="P103" s="20">
        <f>IF(O103="","",O103*IFERROR(INDEX(Bens!$D$6:$D$305,MATCH($E103,Bens!$A$6:$A$305,0)),0))</f>
        <v/>
      </c>
      <c r="Q103" s="21">
        <f>IF(A103="","",IF(AND(O103&lt;=0,L103&lt;&gt;""),L103-A103,TODAY()-A103))</f>
        <v/>
      </c>
      <c r="R103" s="18">
        <f>IF(O103="","",IF(O103&lt;0,"CONFERIR",IF(O103=0,"DEVOLVIDO",IF(K103="","COM CLIENTE",IF(TODAY()&gt;K103,"VENCIDO",IF(K103-TODAY()&lt;=15,"VENCE EM 15 DIAS","COM CLIENTE"))))))</f>
        <v/>
      </c>
      <c r="S103" s="18">
        <f>IF(OR($E103="",D103=""),"",IF(D103=$C$4,"5909","6909"))</f>
        <v/>
      </c>
      <c r="T103" s="18" t="n"/>
    </row>
    <row r="104">
      <c r="A104" s="17" t="n"/>
      <c r="B104" s="18" t="n"/>
      <c r="C104" s="18" t="n"/>
      <c r="D104" s="18" t="n"/>
      <c r="E104" s="18" t="n"/>
      <c r="F104" s="18">
        <f>IF($E104="","",IFERROR(INDEX(Bens!$B$6:$B$305,MATCH($E104,Bens!$A$6:$A$305,0)),"Código não cadastrado"))</f>
        <v/>
      </c>
      <c r="G104" s="19" t="n"/>
      <c r="H104" s="20">
        <f>IF(OR($E104="",G104=""),"",G104*IFERROR(INDEX(Bens!$D$6:$D$305,MATCH($E104,Bens!$A$6:$A$305,0)),0))</f>
        <v/>
      </c>
      <c r="I104" s="18" t="n"/>
      <c r="J104" s="18">
        <f>IF(OR($E104="",D104=""),"",IF(D104=$C$4,"5908","6908"))</f>
        <v/>
      </c>
      <c r="K104" s="17" t="n"/>
      <c r="L104" s="17" t="n"/>
      <c r="M104" s="19" t="n"/>
      <c r="N104" s="18" t="n"/>
      <c r="O104" s="19">
        <f>IF(OR($E104="",G104=""),"",G104-N(M104))</f>
        <v/>
      </c>
      <c r="P104" s="20">
        <f>IF(O104="","",O104*IFERROR(INDEX(Bens!$D$6:$D$305,MATCH($E104,Bens!$A$6:$A$305,0)),0))</f>
        <v/>
      </c>
      <c r="Q104" s="21">
        <f>IF(A104="","",IF(AND(O104&lt;=0,L104&lt;&gt;""),L104-A104,TODAY()-A104))</f>
        <v/>
      </c>
      <c r="R104" s="18">
        <f>IF(O104="","",IF(O104&lt;0,"CONFERIR",IF(O104=0,"DEVOLVIDO",IF(K104="","COM CLIENTE",IF(TODAY()&gt;K104,"VENCIDO",IF(K104-TODAY()&lt;=15,"VENCE EM 15 DIAS","COM CLIENTE"))))))</f>
        <v/>
      </c>
      <c r="S104" s="18">
        <f>IF(OR($E104="",D104=""),"",IF(D104=$C$4,"5909","6909"))</f>
        <v/>
      </c>
      <c r="T104" s="18" t="n"/>
    </row>
    <row r="105">
      <c r="A105" s="17" t="n"/>
      <c r="B105" s="18" t="n"/>
      <c r="C105" s="18" t="n"/>
      <c r="D105" s="18" t="n"/>
      <c r="E105" s="18" t="n"/>
      <c r="F105" s="18">
        <f>IF($E105="","",IFERROR(INDEX(Bens!$B$6:$B$305,MATCH($E105,Bens!$A$6:$A$305,0)),"Código não cadastrado"))</f>
        <v/>
      </c>
      <c r="G105" s="19" t="n"/>
      <c r="H105" s="20">
        <f>IF(OR($E105="",G105=""),"",G105*IFERROR(INDEX(Bens!$D$6:$D$305,MATCH($E105,Bens!$A$6:$A$305,0)),0))</f>
        <v/>
      </c>
      <c r="I105" s="18" t="n"/>
      <c r="J105" s="18">
        <f>IF(OR($E105="",D105=""),"",IF(D105=$C$4,"5908","6908"))</f>
        <v/>
      </c>
      <c r="K105" s="17" t="n"/>
      <c r="L105" s="17" t="n"/>
      <c r="M105" s="19" t="n"/>
      <c r="N105" s="18" t="n"/>
      <c r="O105" s="19">
        <f>IF(OR($E105="",G105=""),"",G105-N(M105))</f>
        <v/>
      </c>
      <c r="P105" s="20">
        <f>IF(O105="","",O105*IFERROR(INDEX(Bens!$D$6:$D$305,MATCH($E105,Bens!$A$6:$A$305,0)),0))</f>
        <v/>
      </c>
      <c r="Q105" s="21">
        <f>IF(A105="","",IF(AND(O105&lt;=0,L105&lt;&gt;""),L105-A105,TODAY()-A105))</f>
        <v/>
      </c>
      <c r="R105" s="18">
        <f>IF(O105="","",IF(O105&lt;0,"CONFERIR",IF(O105=0,"DEVOLVIDO",IF(K105="","COM CLIENTE",IF(TODAY()&gt;K105,"VENCIDO",IF(K105-TODAY()&lt;=15,"VENCE EM 15 DIAS","COM CLIENTE"))))))</f>
        <v/>
      </c>
      <c r="S105" s="18">
        <f>IF(OR($E105="",D105=""),"",IF(D105=$C$4,"5909","6909"))</f>
        <v/>
      </c>
      <c r="T105" s="18" t="n"/>
    </row>
    <row r="106">
      <c r="A106" s="17" t="n"/>
      <c r="B106" s="18" t="n"/>
      <c r="C106" s="18" t="n"/>
      <c r="D106" s="18" t="n"/>
      <c r="E106" s="18" t="n"/>
      <c r="F106" s="18">
        <f>IF($E106="","",IFERROR(INDEX(Bens!$B$6:$B$305,MATCH($E106,Bens!$A$6:$A$305,0)),"Código não cadastrado"))</f>
        <v/>
      </c>
      <c r="G106" s="19" t="n"/>
      <c r="H106" s="20">
        <f>IF(OR($E106="",G106=""),"",G106*IFERROR(INDEX(Bens!$D$6:$D$305,MATCH($E106,Bens!$A$6:$A$305,0)),0))</f>
        <v/>
      </c>
      <c r="I106" s="18" t="n"/>
      <c r="J106" s="18">
        <f>IF(OR($E106="",D106=""),"",IF(D106=$C$4,"5908","6908"))</f>
        <v/>
      </c>
      <c r="K106" s="17" t="n"/>
      <c r="L106" s="17" t="n"/>
      <c r="M106" s="19" t="n"/>
      <c r="N106" s="18" t="n"/>
      <c r="O106" s="19">
        <f>IF(OR($E106="",G106=""),"",G106-N(M106))</f>
        <v/>
      </c>
      <c r="P106" s="20">
        <f>IF(O106="","",O106*IFERROR(INDEX(Bens!$D$6:$D$305,MATCH($E106,Bens!$A$6:$A$305,0)),0))</f>
        <v/>
      </c>
      <c r="Q106" s="21">
        <f>IF(A106="","",IF(AND(O106&lt;=0,L106&lt;&gt;""),L106-A106,TODAY()-A106))</f>
        <v/>
      </c>
      <c r="R106" s="18">
        <f>IF(O106="","",IF(O106&lt;0,"CONFERIR",IF(O106=0,"DEVOLVIDO",IF(K106="","COM CLIENTE",IF(TODAY()&gt;K106,"VENCIDO",IF(K106-TODAY()&lt;=15,"VENCE EM 15 DIAS","COM CLIENTE"))))))</f>
        <v/>
      </c>
      <c r="S106" s="18">
        <f>IF(OR($E106="",D106=""),"",IF(D106=$C$4,"5909","6909"))</f>
        <v/>
      </c>
      <c r="T106" s="18" t="n"/>
    </row>
    <row r="107">
      <c r="A107" s="17" t="n"/>
      <c r="B107" s="18" t="n"/>
      <c r="C107" s="18" t="n"/>
      <c r="D107" s="18" t="n"/>
      <c r="E107" s="18" t="n"/>
      <c r="F107" s="18">
        <f>IF($E107="","",IFERROR(INDEX(Bens!$B$6:$B$305,MATCH($E107,Bens!$A$6:$A$305,0)),"Código não cadastrado"))</f>
        <v/>
      </c>
      <c r="G107" s="19" t="n"/>
      <c r="H107" s="20">
        <f>IF(OR($E107="",G107=""),"",G107*IFERROR(INDEX(Bens!$D$6:$D$305,MATCH($E107,Bens!$A$6:$A$305,0)),0))</f>
        <v/>
      </c>
      <c r="I107" s="18" t="n"/>
      <c r="J107" s="18">
        <f>IF(OR($E107="",D107=""),"",IF(D107=$C$4,"5908","6908"))</f>
        <v/>
      </c>
      <c r="K107" s="17" t="n"/>
      <c r="L107" s="17" t="n"/>
      <c r="M107" s="19" t="n"/>
      <c r="N107" s="18" t="n"/>
      <c r="O107" s="19">
        <f>IF(OR($E107="",G107=""),"",G107-N(M107))</f>
        <v/>
      </c>
      <c r="P107" s="20">
        <f>IF(O107="","",O107*IFERROR(INDEX(Bens!$D$6:$D$305,MATCH($E107,Bens!$A$6:$A$305,0)),0))</f>
        <v/>
      </c>
      <c r="Q107" s="21">
        <f>IF(A107="","",IF(AND(O107&lt;=0,L107&lt;&gt;""),L107-A107,TODAY()-A107))</f>
        <v/>
      </c>
      <c r="R107" s="18">
        <f>IF(O107="","",IF(O107&lt;0,"CONFERIR",IF(O107=0,"DEVOLVIDO",IF(K107="","COM CLIENTE",IF(TODAY()&gt;K107,"VENCIDO",IF(K107-TODAY()&lt;=15,"VENCE EM 15 DIAS","COM CLIENTE"))))))</f>
        <v/>
      </c>
      <c r="S107" s="18">
        <f>IF(OR($E107="",D107=""),"",IF(D107=$C$4,"5909","6909"))</f>
        <v/>
      </c>
      <c r="T107" s="18" t="n"/>
    </row>
    <row r="108">
      <c r="A108" s="17" t="n"/>
      <c r="B108" s="18" t="n"/>
      <c r="C108" s="18" t="n"/>
      <c r="D108" s="18" t="n"/>
      <c r="E108" s="18" t="n"/>
      <c r="F108" s="18">
        <f>IF($E108="","",IFERROR(INDEX(Bens!$B$6:$B$305,MATCH($E108,Bens!$A$6:$A$305,0)),"Código não cadastrado"))</f>
        <v/>
      </c>
      <c r="G108" s="19" t="n"/>
      <c r="H108" s="20">
        <f>IF(OR($E108="",G108=""),"",G108*IFERROR(INDEX(Bens!$D$6:$D$305,MATCH($E108,Bens!$A$6:$A$305,0)),0))</f>
        <v/>
      </c>
      <c r="I108" s="18" t="n"/>
      <c r="J108" s="18">
        <f>IF(OR($E108="",D108=""),"",IF(D108=$C$4,"5908","6908"))</f>
        <v/>
      </c>
      <c r="K108" s="17" t="n"/>
      <c r="L108" s="17" t="n"/>
      <c r="M108" s="19" t="n"/>
      <c r="N108" s="18" t="n"/>
      <c r="O108" s="19">
        <f>IF(OR($E108="",G108=""),"",G108-N(M108))</f>
        <v/>
      </c>
      <c r="P108" s="20">
        <f>IF(O108="","",O108*IFERROR(INDEX(Bens!$D$6:$D$305,MATCH($E108,Bens!$A$6:$A$305,0)),0))</f>
        <v/>
      </c>
      <c r="Q108" s="21">
        <f>IF(A108="","",IF(AND(O108&lt;=0,L108&lt;&gt;""),L108-A108,TODAY()-A108))</f>
        <v/>
      </c>
      <c r="R108" s="18">
        <f>IF(O108="","",IF(O108&lt;0,"CONFERIR",IF(O108=0,"DEVOLVIDO",IF(K108="","COM CLIENTE",IF(TODAY()&gt;K108,"VENCIDO",IF(K108-TODAY()&lt;=15,"VENCE EM 15 DIAS","COM CLIENTE"))))))</f>
        <v/>
      </c>
      <c r="S108" s="18">
        <f>IF(OR($E108="",D108=""),"",IF(D108=$C$4,"5909","6909"))</f>
        <v/>
      </c>
      <c r="T108" s="18" t="n"/>
    </row>
    <row r="109">
      <c r="A109" s="17" t="n"/>
      <c r="B109" s="18" t="n"/>
      <c r="C109" s="18" t="n"/>
      <c r="D109" s="18" t="n"/>
      <c r="E109" s="18" t="n"/>
      <c r="F109" s="18">
        <f>IF($E109="","",IFERROR(INDEX(Bens!$B$6:$B$305,MATCH($E109,Bens!$A$6:$A$305,0)),"Código não cadastrado"))</f>
        <v/>
      </c>
      <c r="G109" s="19" t="n"/>
      <c r="H109" s="20">
        <f>IF(OR($E109="",G109=""),"",G109*IFERROR(INDEX(Bens!$D$6:$D$305,MATCH($E109,Bens!$A$6:$A$305,0)),0))</f>
        <v/>
      </c>
      <c r="I109" s="18" t="n"/>
      <c r="J109" s="18">
        <f>IF(OR($E109="",D109=""),"",IF(D109=$C$4,"5908","6908"))</f>
        <v/>
      </c>
      <c r="K109" s="17" t="n"/>
      <c r="L109" s="17" t="n"/>
      <c r="M109" s="19" t="n"/>
      <c r="N109" s="18" t="n"/>
      <c r="O109" s="19">
        <f>IF(OR($E109="",G109=""),"",G109-N(M109))</f>
        <v/>
      </c>
      <c r="P109" s="20">
        <f>IF(O109="","",O109*IFERROR(INDEX(Bens!$D$6:$D$305,MATCH($E109,Bens!$A$6:$A$305,0)),0))</f>
        <v/>
      </c>
      <c r="Q109" s="21">
        <f>IF(A109="","",IF(AND(O109&lt;=0,L109&lt;&gt;""),L109-A109,TODAY()-A109))</f>
        <v/>
      </c>
      <c r="R109" s="18">
        <f>IF(O109="","",IF(O109&lt;0,"CONFERIR",IF(O109=0,"DEVOLVIDO",IF(K109="","COM CLIENTE",IF(TODAY()&gt;K109,"VENCIDO",IF(K109-TODAY()&lt;=15,"VENCE EM 15 DIAS","COM CLIENTE"))))))</f>
        <v/>
      </c>
      <c r="S109" s="18">
        <f>IF(OR($E109="",D109=""),"",IF(D109=$C$4,"5909","6909"))</f>
        <v/>
      </c>
      <c r="T109" s="18" t="n"/>
    </row>
    <row r="110">
      <c r="A110" s="17" t="n"/>
      <c r="B110" s="18" t="n"/>
      <c r="C110" s="18" t="n"/>
      <c r="D110" s="18" t="n"/>
      <c r="E110" s="18" t="n"/>
      <c r="F110" s="18">
        <f>IF($E110="","",IFERROR(INDEX(Bens!$B$6:$B$305,MATCH($E110,Bens!$A$6:$A$305,0)),"Código não cadastrado"))</f>
        <v/>
      </c>
      <c r="G110" s="19" t="n"/>
      <c r="H110" s="20">
        <f>IF(OR($E110="",G110=""),"",G110*IFERROR(INDEX(Bens!$D$6:$D$305,MATCH($E110,Bens!$A$6:$A$305,0)),0))</f>
        <v/>
      </c>
      <c r="I110" s="18" t="n"/>
      <c r="J110" s="18">
        <f>IF(OR($E110="",D110=""),"",IF(D110=$C$4,"5908","6908"))</f>
        <v/>
      </c>
      <c r="K110" s="17" t="n"/>
      <c r="L110" s="17" t="n"/>
      <c r="M110" s="19" t="n"/>
      <c r="N110" s="18" t="n"/>
      <c r="O110" s="19">
        <f>IF(OR($E110="",G110=""),"",G110-N(M110))</f>
        <v/>
      </c>
      <c r="P110" s="20">
        <f>IF(O110="","",O110*IFERROR(INDEX(Bens!$D$6:$D$305,MATCH($E110,Bens!$A$6:$A$305,0)),0))</f>
        <v/>
      </c>
      <c r="Q110" s="21">
        <f>IF(A110="","",IF(AND(O110&lt;=0,L110&lt;&gt;""),L110-A110,TODAY()-A110))</f>
        <v/>
      </c>
      <c r="R110" s="18">
        <f>IF(O110="","",IF(O110&lt;0,"CONFERIR",IF(O110=0,"DEVOLVIDO",IF(K110="","COM CLIENTE",IF(TODAY()&gt;K110,"VENCIDO",IF(K110-TODAY()&lt;=15,"VENCE EM 15 DIAS","COM CLIENTE"))))))</f>
        <v/>
      </c>
      <c r="S110" s="18">
        <f>IF(OR($E110="",D110=""),"",IF(D110=$C$4,"5909","6909"))</f>
        <v/>
      </c>
      <c r="T110" s="18" t="n"/>
    </row>
    <row r="111">
      <c r="A111" s="17" t="n"/>
      <c r="B111" s="18" t="n"/>
      <c r="C111" s="18" t="n"/>
      <c r="D111" s="18" t="n"/>
      <c r="E111" s="18" t="n"/>
      <c r="F111" s="18">
        <f>IF($E111="","",IFERROR(INDEX(Bens!$B$6:$B$305,MATCH($E111,Bens!$A$6:$A$305,0)),"Código não cadastrado"))</f>
        <v/>
      </c>
      <c r="G111" s="19" t="n"/>
      <c r="H111" s="20">
        <f>IF(OR($E111="",G111=""),"",G111*IFERROR(INDEX(Bens!$D$6:$D$305,MATCH($E111,Bens!$A$6:$A$305,0)),0))</f>
        <v/>
      </c>
      <c r="I111" s="18" t="n"/>
      <c r="J111" s="18">
        <f>IF(OR($E111="",D111=""),"",IF(D111=$C$4,"5908","6908"))</f>
        <v/>
      </c>
      <c r="K111" s="17" t="n"/>
      <c r="L111" s="17" t="n"/>
      <c r="M111" s="19" t="n"/>
      <c r="N111" s="18" t="n"/>
      <c r="O111" s="19">
        <f>IF(OR($E111="",G111=""),"",G111-N(M111))</f>
        <v/>
      </c>
      <c r="P111" s="20">
        <f>IF(O111="","",O111*IFERROR(INDEX(Bens!$D$6:$D$305,MATCH($E111,Bens!$A$6:$A$305,0)),0))</f>
        <v/>
      </c>
      <c r="Q111" s="21">
        <f>IF(A111="","",IF(AND(O111&lt;=0,L111&lt;&gt;""),L111-A111,TODAY()-A111))</f>
        <v/>
      </c>
      <c r="R111" s="18">
        <f>IF(O111="","",IF(O111&lt;0,"CONFERIR",IF(O111=0,"DEVOLVIDO",IF(K111="","COM CLIENTE",IF(TODAY()&gt;K111,"VENCIDO",IF(K111-TODAY()&lt;=15,"VENCE EM 15 DIAS","COM CLIENTE"))))))</f>
        <v/>
      </c>
      <c r="S111" s="18">
        <f>IF(OR($E111="",D111=""),"",IF(D111=$C$4,"5909","6909"))</f>
        <v/>
      </c>
      <c r="T111" s="18" t="n"/>
    </row>
    <row r="112">
      <c r="A112" s="17" t="n"/>
      <c r="B112" s="18" t="n"/>
      <c r="C112" s="18" t="n"/>
      <c r="D112" s="18" t="n"/>
      <c r="E112" s="18" t="n"/>
      <c r="F112" s="18">
        <f>IF($E112="","",IFERROR(INDEX(Bens!$B$6:$B$305,MATCH($E112,Bens!$A$6:$A$305,0)),"Código não cadastrado"))</f>
        <v/>
      </c>
      <c r="G112" s="19" t="n"/>
      <c r="H112" s="20">
        <f>IF(OR($E112="",G112=""),"",G112*IFERROR(INDEX(Bens!$D$6:$D$305,MATCH($E112,Bens!$A$6:$A$305,0)),0))</f>
        <v/>
      </c>
      <c r="I112" s="18" t="n"/>
      <c r="J112" s="18">
        <f>IF(OR($E112="",D112=""),"",IF(D112=$C$4,"5908","6908"))</f>
        <v/>
      </c>
      <c r="K112" s="17" t="n"/>
      <c r="L112" s="17" t="n"/>
      <c r="M112" s="19" t="n"/>
      <c r="N112" s="18" t="n"/>
      <c r="O112" s="19">
        <f>IF(OR($E112="",G112=""),"",G112-N(M112))</f>
        <v/>
      </c>
      <c r="P112" s="20">
        <f>IF(O112="","",O112*IFERROR(INDEX(Bens!$D$6:$D$305,MATCH($E112,Bens!$A$6:$A$305,0)),0))</f>
        <v/>
      </c>
      <c r="Q112" s="21">
        <f>IF(A112="","",IF(AND(O112&lt;=0,L112&lt;&gt;""),L112-A112,TODAY()-A112))</f>
        <v/>
      </c>
      <c r="R112" s="18">
        <f>IF(O112="","",IF(O112&lt;0,"CONFERIR",IF(O112=0,"DEVOLVIDO",IF(K112="","COM CLIENTE",IF(TODAY()&gt;K112,"VENCIDO",IF(K112-TODAY()&lt;=15,"VENCE EM 15 DIAS","COM CLIENTE"))))))</f>
        <v/>
      </c>
      <c r="S112" s="18">
        <f>IF(OR($E112="",D112=""),"",IF(D112=$C$4,"5909","6909"))</f>
        <v/>
      </c>
      <c r="T112" s="18" t="n"/>
    </row>
    <row r="113">
      <c r="A113" s="17" t="n"/>
      <c r="B113" s="18" t="n"/>
      <c r="C113" s="18" t="n"/>
      <c r="D113" s="18" t="n"/>
      <c r="E113" s="18" t="n"/>
      <c r="F113" s="18">
        <f>IF($E113="","",IFERROR(INDEX(Bens!$B$6:$B$305,MATCH($E113,Bens!$A$6:$A$305,0)),"Código não cadastrado"))</f>
        <v/>
      </c>
      <c r="G113" s="19" t="n"/>
      <c r="H113" s="20">
        <f>IF(OR($E113="",G113=""),"",G113*IFERROR(INDEX(Bens!$D$6:$D$305,MATCH($E113,Bens!$A$6:$A$305,0)),0))</f>
        <v/>
      </c>
      <c r="I113" s="18" t="n"/>
      <c r="J113" s="18">
        <f>IF(OR($E113="",D113=""),"",IF(D113=$C$4,"5908","6908"))</f>
        <v/>
      </c>
      <c r="K113" s="17" t="n"/>
      <c r="L113" s="17" t="n"/>
      <c r="M113" s="19" t="n"/>
      <c r="N113" s="18" t="n"/>
      <c r="O113" s="19">
        <f>IF(OR($E113="",G113=""),"",G113-N(M113))</f>
        <v/>
      </c>
      <c r="P113" s="20">
        <f>IF(O113="","",O113*IFERROR(INDEX(Bens!$D$6:$D$305,MATCH($E113,Bens!$A$6:$A$305,0)),0))</f>
        <v/>
      </c>
      <c r="Q113" s="21">
        <f>IF(A113="","",IF(AND(O113&lt;=0,L113&lt;&gt;""),L113-A113,TODAY()-A113))</f>
        <v/>
      </c>
      <c r="R113" s="18">
        <f>IF(O113="","",IF(O113&lt;0,"CONFERIR",IF(O113=0,"DEVOLVIDO",IF(K113="","COM CLIENTE",IF(TODAY()&gt;K113,"VENCIDO",IF(K113-TODAY()&lt;=15,"VENCE EM 15 DIAS","COM CLIENTE"))))))</f>
        <v/>
      </c>
      <c r="S113" s="18">
        <f>IF(OR($E113="",D113=""),"",IF(D113=$C$4,"5909","6909"))</f>
        <v/>
      </c>
      <c r="T113" s="18" t="n"/>
    </row>
    <row r="114">
      <c r="A114" s="17" t="n"/>
      <c r="B114" s="18" t="n"/>
      <c r="C114" s="18" t="n"/>
      <c r="D114" s="18" t="n"/>
      <c r="E114" s="18" t="n"/>
      <c r="F114" s="18">
        <f>IF($E114="","",IFERROR(INDEX(Bens!$B$6:$B$305,MATCH($E114,Bens!$A$6:$A$305,0)),"Código não cadastrado"))</f>
        <v/>
      </c>
      <c r="G114" s="19" t="n"/>
      <c r="H114" s="20">
        <f>IF(OR($E114="",G114=""),"",G114*IFERROR(INDEX(Bens!$D$6:$D$305,MATCH($E114,Bens!$A$6:$A$305,0)),0))</f>
        <v/>
      </c>
      <c r="I114" s="18" t="n"/>
      <c r="J114" s="18">
        <f>IF(OR($E114="",D114=""),"",IF(D114=$C$4,"5908","6908"))</f>
        <v/>
      </c>
      <c r="K114" s="17" t="n"/>
      <c r="L114" s="17" t="n"/>
      <c r="M114" s="19" t="n"/>
      <c r="N114" s="18" t="n"/>
      <c r="O114" s="19">
        <f>IF(OR($E114="",G114=""),"",G114-N(M114))</f>
        <v/>
      </c>
      <c r="P114" s="20">
        <f>IF(O114="","",O114*IFERROR(INDEX(Bens!$D$6:$D$305,MATCH($E114,Bens!$A$6:$A$305,0)),0))</f>
        <v/>
      </c>
      <c r="Q114" s="21">
        <f>IF(A114="","",IF(AND(O114&lt;=0,L114&lt;&gt;""),L114-A114,TODAY()-A114))</f>
        <v/>
      </c>
      <c r="R114" s="18">
        <f>IF(O114="","",IF(O114&lt;0,"CONFERIR",IF(O114=0,"DEVOLVIDO",IF(K114="","COM CLIENTE",IF(TODAY()&gt;K114,"VENCIDO",IF(K114-TODAY()&lt;=15,"VENCE EM 15 DIAS","COM CLIENTE"))))))</f>
        <v/>
      </c>
      <c r="S114" s="18">
        <f>IF(OR($E114="",D114=""),"",IF(D114=$C$4,"5909","6909"))</f>
        <v/>
      </c>
      <c r="T114" s="18" t="n"/>
    </row>
    <row r="115">
      <c r="A115" s="17" t="n"/>
      <c r="B115" s="18" t="n"/>
      <c r="C115" s="18" t="n"/>
      <c r="D115" s="18" t="n"/>
      <c r="E115" s="18" t="n"/>
      <c r="F115" s="18">
        <f>IF($E115="","",IFERROR(INDEX(Bens!$B$6:$B$305,MATCH($E115,Bens!$A$6:$A$305,0)),"Código não cadastrado"))</f>
        <v/>
      </c>
      <c r="G115" s="19" t="n"/>
      <c r="H115" s="20">
        <f>IF(OR($E115="",G115=""),"",G115*IFERROR(INDEX(Bens!$D$6:$D$305,MATCH($E115,Bens!$A$6:$A$305,0)),0))</f>
        <v/>
      </c>
      <c r="I115" s="18" t="n"/>
      <c r="J115" s="18">
        <f>IF(OR($E115="",D115=""),"",IF(D115=$C$4,"5908","6908"))</f>
        <v/>
      </c>
      <c r="K115" s="17" t="n"/>
      <c r="L115" s="17" t="n"/>
      <c r="M115" s="19" t="n"/>
      <c r="N115" s="18" t="n"/>
      <c r="O115" s="19">
        <f>IF(OR($E115="",G115=""),"",G115-N(M115))</f>
        <v/>
      </c>
      <c r="P115" s="20">
        <f>IF(O115="","",O115*IFERROR(INDEX(Bens!$D$6:$D$305,MATCH($E115,Bens!$A$6:$A$305,0)),0))</f>
        <v/>
      </c>
      <c r="Q115" s="21">
        <f>IF(A115="","",IF(AND(O115&lt;=0,L115&lt;&gt;""),L115-A115,TODAY()-A115))</f>
        <v/>
      </c>
      <c r="R115" s="18">
        <f>IF(O115="","",IF(O115&lt;0,"CONFERIR",IF(O115=0,"DEVOLVIDO",IF(K115="","COM CLIENTE",IF(TODAY()&gt;K115,"VENCIDO",IF(K115-TODAY()&lt;=15,"VENCE EM 15 DIAS","COM CLIENTE"))))))</f>
        <v/>
      </c>
      <c r="S115" s="18">
        <f>IF(OR($E115="",D115=""),"",IF(D115=$C$4,"5909","6909"))</f>
        <v/>
      </c>
      <c r="T115" s="18" t="n"/>
    </row>
    <row r="116">
      <c r="A116" s="17" t="n"/>
      <c r="B116" s="18" t="n"/>
      <c r="C116" s="18" t="n"/>
      <c r="D116" s="18" t="n"/>
      <c r="E116" s="18" t="n"/>
      <c r="F116" s="18">
        <f>IF($E116="","",IFERROR(INDEX(Bens!$B$6:$B$305,MATCH($E116,Bens!$A$6:$A$305,0)),"Código não cadastrado"))</f>
        <v/>
      </c>
      <c r="G116" s="19" t="n"/>
      <c r="H116" s="20">
        <f>IF(OR($E116="",G116=""),"",G116*IFERROR(INDEX(Bens!$D$6:$D$305,MATCH($E116,Bens!$A$6:$A$305,0)),0))</f>
        <v/>
      </c>
      <c r="I116" s="18" t="n"/>
      <c r="J116" s="18">
        <f>IF(OR($E116="",D116=""),"",IF(D116=$C$4,"5908","6908"))</f>
        <v/>
      </c>
      <c r="K116" s="17" t="n"/>
      <c r="L116" s="17" t="n"/>
      <c r="M116" s="19" t="n"/>
      <c r="N116" s="18" t="n"/>
      <c r="O116" s="19">
        <f>IF(OR($E116="",G116=""),"",G116-N(M116))</f>
        <v/>
      </c>
      <c r="P116" s="20">
        <f>IF(O116="","",O116*IFERROR(INDEX(Bens!$D$6:$D$305,MATCH($E116,Bens!$A$6:$A$305,0)),0))</f>
        <v/>
      </c>
      <c r="Q116" s="21">
        <f>IF(A116="","",IF(AND(O116&lt;=0,L116&lt;&gt;""),L116-A116,TODAY()-A116))</f>
        <v/>
      </c>
      <c r="R116" s="18">
        <f>IF(O116="","",IF(O116&lt;0,"CONFERIR",IF(O116=0,"DEVOLVIDO",IF(K116="","COM CLIENTE",IF(TODAY()&gt;K116,"VENCIDO",IF(K116-TODAY()&lt;=15,"VENCE EM 15 DIAS","COM CLIENTE"))))))</f>
        <v/>
      </c>
      <c r="S116" s="18">
        <f>IF(OR($E116="",D116=""),"",IF(D116=$C$4,"5909","6909"))</f>
        <v/>
      </c>
      <c r="T116" s="18" t="n"/>
    </row>
    <row r="117">
      <c r="A117" s="17" t="n"/>
      <c r="B117" s="18" t="n"/>
      <c r="C117" s="18" t="n"/>
      <c r="D117" s="18" t="n"/>
      <c r="E117" s="18" t="n"/>
      <c r="F117" s="18">
        <f>IF($E117="","",IFERROR(INDEX(Bens!$B$6:$B$305,MATCH($E117,Bens!$A$6:$A$305,0)),"Código não cadastrado"))</f>
        <v/>
      </c>
      <c r="G117" s="19" t="n"/>
      <c r="H117" s="20">
        <f>IF(OR($E117="",G117=""),"",G117*IFERROR(INDEX(Bens!$D$6:$D$305,MATCH($E117,Bens!$A$6:$A$305,0)),0))</f>
        <v/>
      </c>
      <c r="I117" s="18" t="n"/>
      <c r="J117" s="18">
        <f>IF(OR($E117="",D117=""),"",IF(D117=$C$4,"5908","6908"))</f>
        <v/>
      </c>
      <c r="K117" s="17" t="n"/>
      <c r="L117" s="17" t="n"/>
      <c r="M117" s="19" t="n"/>
      <c r="N117" s="18" t="n"/>
      <c r="O117" s="19">
        <f>IF(OR($E117="",G117=""),"",G117-N(M117))</f>
        <v/>
      </c>
      <c r="P117" s="20">
        <f>IF(O117="","",O117*IFERROR(INDEX(Bens!$D$6:$D$305,MATCH($E117,Bens!$A$6:$A$305,0)),0))</f>
        <v/>
      </c>
      <c r="Q117" s="21">
        <f>IF(A117="","",IF(AND(O117&lt;=0,L117&lt;&gt;""),L117-A117,TODAY()-A117))</f>
        <v/>
      </c>
      <c r="R117" s="18">
        <f>IF(O117="","",IF(O117&lt;0,"CONFERIR",IF(O117=0,"DEVOLVIDO",IF(K117="","COM CLIENTE",IF(TODAY()&gt;K117,"VENCIDO",IF(K117-TODAY()&lt;=15,"VENCE EM 15 DIAS","COM CLIENTE"))))))</f>
        <v/>
      </c>
      <c r="S117" s="18">
        <f>IF(OR($E117="",D117=""),"",IF(D117=$C$4,"5909","6909"))</f>
        <v/>
      </c>
      <c r="T117" s="18" t="n"/>
    </row>
    <row r="118">
      <c r="A118" s="17" t="n"/>
      <c r="B118" s="18" t="n"/>
      <c r="C118" s="18" t="n"/>
      <c r="D118" s="18" t="n"/>
      <c r="E118" s="18" t="n"/>
      <c r="F118" s="18">
        <f>IF($E118="","",IFERROR(INDEX(Bens!$B$6:$B$305,MATCH($E118,Bens!$A$6:$A$305,0)),"Código não cadastrado"))</f>
        <v/>
      </c>
      <c r="G118" s="19" t="n"/>
      <c r="H118" s="20">
        <f>IF(OR($E118="",G118=""),"",G118*IFERROR(INDEX(Bens!$D$6:$D$305,MATCH($E118,Bens!$A$6:$A$305,0)),0))</f>
        <v/>
      </c>
      <c r="I118" s="18" t="n"/>
      <c r="J118" s="18">
        <f>IF(OR($E118="",D118=""),"",IF(D118=$C$4,"5908","6908"))</f>
        <v/>
      </c>
      <c r="K118" s="17" t="n"/>
      <c r="L118" s="17" t="n"/>
      <c r="M118" s="19" t="n"/>
      <c r="N118" s="18" t="n"/>
      <c r="O118" s="19">
        <f>IF(OR($E118="",G118=""),"",G118-N(M118))</f>
        <v/>
      </c>
      <c r="P118" s="20">
        <f>IF(O118="","",O118*IFERROR(INDEX(Bens!$D$6:$D$305,MATCH($E118,Bens!$A$6:$A$305,0)),0))</f>
        <v/>
      </c>
      <c r="Q118" s="21">
        <f>IF(A118="","",IF(AND(O118&lt;=0,L118&lt;&gt;""),L118-A118,TODAY()-A118))</f>
        <v/>
      </c>
      <c r="R118" s="18">
        <f>IF(O118="","",IF(O118&lt;0,"CONFERIR",IF(O118=0,"DEVOLVIDO",IF(K118="","COM CLIENTE",IF(TODAY()&gt;K118,"VENCIDO",IF(K118-TODAY()&lt;=15,"VENCE EM 15 DIAS","COM CLIENTE"))))))</f>
        <v/>
      </c>
      <c r="S118" s="18">
        <f>IF(OR($E118="",D118=""),"",IF(D118=$C$4,"5909","6909"))</f>
        <v/>
      </c>
      <c r="T118" s="18" t="n"/>
    </row>
    <row r="119">
      <c r="A119" s="17" t="n"/>
      <c r="B119" s="18" t="n"/>
      <c r="C119" s="18" t="n"/>
      <c r="D119" s="18" t="n"/>
      <c r="E119" s="18" t="n"/>
      <c r="F119" s="18">
        <f>IF($E119="","",IFERROR(INDEX(Bens!$B$6:$B$305,MATCH($E119,Bens!$A$6:$A$305,0)),"Código não cadastrado"))</f>
        <v/>
      </c>
      <c r="G119" s="19" t="n"/>
      <c r="H119" s="20">
        <f>IF(OR($E119="",G119=""),"",G119*IFERROR(INDEX(Bens!$D$6:$D$305,MATCH($E119,Bens!$A$6:$A$305,0)),0))</f>
        <v/>
      </c>
      <c r="I119" s="18" t="n"/>
      <c r="J119" s="18">
        <f>IF(OR($E119="",D119=""),"",IF(D119=$C$4,"5908","6908"))</f>
        <v/>
      </c>
      <c r="K119" s="17" t="n"/>
      <c r="L119" s="17" t="n"/>
      <c r="M119" s="19" t="n"/>
      <c r="N119" s="18" t="n"/>
      <c r="O119" s="19">
        <f>IF(OR($E119="",G119=""),"",G119-N(M119))</f>
        <v/>
      </c>
      <c r="P119" s="20">
        <f>IF(O119="","",O119*IFERROR(INDEX(Bens!$D$6:$D$305,MATCH($E119,Bens!$A$6:$A$305,0)),0))</f>
        <v/>
      </c>
      <c r="Q119" s="21">
        <f>IF(A119="","",IF(AND(O119&lt;=0,L119&lt;&gt;""),L119-A119,TODAY()-A119))</f>
        <v/>
      </c>
      <c r="R119" s="18">
        <f>IF(O119="","",IF(O119&lt;0,"CONFERIR",IF(O119=0,"DEVOLVIDO",IF(K119="","COM CLIENTE",IF(TODAY()&gt;K119,"VENCIDO",IF(K119-TODAY()&lt;=15,"VENCE EM 15 DIAS","COM CLIENTE"))))))</f>
        <v/>
      </c>
      <c r="S119" s="18">
        <f>IF(OR($E119="",D119=""),"",IF(D119=$C$4,"5909","6909"))</f>
        <v/>
      </c>
      <c r="T119" s="18" t="n"/>
    </row>
    <row r="120">
      <c r="A120" s="17" t="n"/>
      <c r="B120" s="18" t="n"/>
      <c r="C120" s="18" t="n"/>
      <c r="D120" s="18" t="n"/>
      <c r="E120" s="18" t="n"/>
      <c r="F120" s="18">
        <f>IF($E120="","",IFERROR(INDEX(Bens!$B$6:$B$305,MATCH($E120,Bens!$A$6:$A$305,0)),"Código não cadastrado"))</f>
        <v/>
      </c>
      <c r="G120" s="19" t="n"/>
      <c r="H120" s="20">
        <f>IF(OR($E120="",G120=""),"",G120*IFERROR(INDEX(Bens!$D$6:$D$305,MATCH($E120,Bens!$A$6:$A$305,0)),0))</f>
        <v/>
      </c>
      <c r="I120" s="18" t="n"/>
      <c r="J120" s="18">
        <f>IF(OR($E120="",D120=""),"",IF(D120=$C$4,"5908","6908"))</f>
        <v/>
      </c>
      <c r="K120" s="17" t="n"/>
      <c r="L120" s="17" t="n"/>
      <c r="M120" s="19" t="n"/>
      <c r="N120" s="18" t="n"/>
      <c r="O120" s="19">
        <f>IF(OR($E120="",G120=""),"",G120-N(M120))</f>
        <v/>
      </c>
      <c r="P120" s="20">
        <f>IF(O120="","",O120*IFERROR(INDEX(Bens!$D$6:$D$305,MATCH($E120,Bens!$A$6:$A$305,0)),0))</f>
        <v/>
      </c>
      <c r="Q120" s="21">
        <f>IF(A120="","",IF(AND(O120&lt;=0,L120&lt;&gt;""),L120-A120,TODAY()-A120))</f>
        <v/>
      </c>
      <c r="R120" s="18">
        <f>IF(O120="","",IF(O120&lt;0,"CONFERIR",IF(O120=0,"DEVOLVIDO",IF(K120="","COM CLIENTE",IF(TODAY()&gt;K120,"VENCIDO",IF(K120-TODAY()&lt;=15,"VENCE EM 15 DIAS","COM CLIENTE"))))))</f>
        <v/>
      </c>
      <c r="S120" s="18">
        <f>IF(OR($E120="",D120=""),"",IF(D120=$C$4,"5909","6909"))</f>
        <v/>
      </c>
      <c r="T120" s="18" t="n"/>
    </row>
    <row r="121">
      <c r="A121" s="17" t="n"/>
      <c r="B121" s="18" t="n"/>
      <c r="C121" s="18" t="n"/>
      <c r="D121" s="18" t="n"/>
      <c r="E121" s="18" t="n"/>
      <c r="F121" s="18">
        <f>IF($E121="","",IFERROR(INDEX(Bens!$B$6:$B$305,MATCH($E121,Bens!$A$6:$A$305,0)),"Código não cadastrado"))</f>
        <v/>
      </c>
      <c r="G121" s="19" t="n"/>
      <c r="H121" s="20">
        <f>IF(OR($E121="",G121=""),"",G121*IFERROR(INDEX(Bens!$D$6:$D$305,MATCH($E121,Bens!$A$6:$A$305,0)),0))</f>
        <v/>
      </c>
      <c r="I121" s="18" t="n"/>
      <c r="J121" s="18">
        <f>IF(OR($E121="",D121=""),"",IF(D121=$C$4,"5908","6908"))</f>
        <v/>
      </c>
      <c r="K121" s="17" t="n"/>
      <c r="L121" s="17" t="n"/>
      <c r="M121" s="19" t="n"/>
      <c r="N121" s="18" t="n"/>
      <c r="O121" s="19">
        <f>IF(OR($E121="",G121=""),"",G121-N(M121))</f>
        <v/>
      </c>
      <c r="P121" s="20">
        <f>IF(O121="","",O121*IFERROR(INDEX(Bens!$D$6:$D$305,MATCH($E121,Bens!$A$6:$A$305,0)),0))</f>
        <v/>
      </c>
      <c r="Q121" s="21">
        <f>IF(A121="","",IF(AND(O121&lt;=0,L121&lt;&gt;""),L121-A121,TODAY()-A121))</f>
        <v/>
      </c>
      <c r="R121" s="18">
        <f>IF(O121="","",IF(O121&lt;0,"CONFERIR",IF(O121=0,"DEVOLVIDO",IF(K121="","COM CLIENTE",IF(TODAY()&gt;K121,"VENCIDO",IF(K121-TODAY()&lt;=15,"VENCE EM 15 DIAS","COM CLIENTE"))))))</f>
        <v/>
      </c>
      <c r="S121" s="18">
        <f>IF(OR($E121="",D121=""),"",IF(D121=$C$4,"5909","6909"))</f>
        <v/>
      </c>
      <c r="T121" s="18" t="n"/>
    </row>
    <row r="122">
      <c r="A122" s="17" t="n"/>
      <c r="B122" s="18" t="n"/>
      <c r="C122" s="18" t="n"/>
      <c r="D122" s="18" t="n"/>
      <c r="E122" s="18" t="n"/>
      <c r="F122" s="18">
        <f>IF($E122="","",IFERROR(INDEX(Bens!$B$6:$B$305,MATCH($E122,Bens!$A$6:$A$305,0)),"Código não cadastrado"))</f>
        <v/>
      </c>
      <c r="G122" s="19" t="n"/>
      <c r="H122" s="20">
        <f>IF(OR($E122="",G122=""),"",G122*IFERROR(INDEX(Bens!$D$6:$D$305,MATCH($E122,Bens!$A$6:$A$305,0)),0))</f>
        <v/>
      </c>
      <c r="I122" s="18" t="n"/>
      <c r="J122" s="18">
        <f>IF(OR($E122="",D122=""),"",IF(D122=$C$4,"5908","6908"))</f>
        <v/>
      </c>
      <c r="K122" s="17" t="n"/>
      <c r="L122" s="17" t="n"/>
      <c r="M122" s="19" t="n"/>
      <c r="N122" s="18" t="n"/>
      <c r="O122" s="19">
        <f>IF(OR($E122="",G122=""),"",G122-N(M122))</f>
        <v/>
      </c>
      <c r="P122" s="20">
        <f>IF(O122="","",O122*IFERROR(INDEX(Bens!$D$6:$D$305,MATCH($E122,Bens!$A$6:$A$305,0)),0))</f>
        <v/>
      </c>
      <c r="Q122" s="21">
        <f>IF(A122="","",IF(AND(O122&lt;=0,L122&lt;&gt;""),L122-A122,TODAY()-A122))</f>
        <v/>
      </c>
      <c r="R122" s="18">
        <f>IF(O122="","",IF(O122&lt;0,"CONFERIR",IF(O122=0,"DEVOLVIDO",IF(K122="","COM CLIENTE",IF(TODAY()&gt;K122,"VENCIDO",IF(K122-TODAY()&lt;=15,"VENCE EM 15 DIAS","COM CLIENTE"))))))</f>
        <v/>
      </c>
      <c r="S122" s="18">
        <f>IF(OR($E122="",D122=""),"",IF(D122=$C$4,"5909","6909"))</f>
        <v/>
      </c>
      <c r="T122" s="18" t="n"/>
    </row>
    <row r="123">
      <c r="A123" s="17" t="n"/>
      <c r="B123" s="18" t="n"/>
      <c r="C123" s="18" t="n"/>
      <c r="D123" s="18" t="n"/>
      <c r="E123" s="18" t="n"/>
      <c r="F123" s="18">
        <f>IF($E123="","",IFERROR(INDEX(Bens!$B$6:$B$305,MATCH($E123,Bens!$A$6:$A$305,0)),"Código não cadastrado"))</f>
        <v/>
      </c>
      <c r="G123" s="19" t="n"/>
      <c r="H123" s="20">
        <f>IF(OR($E123="",G123=""),"",G123*IFERROR(INDEX(Bens!$D$6:$D$305,MATCH($E123,Bens!$A$6:$A$305,0)),0))</f>
        <v/>
      </c>
      <c r="I123" s="18" t="n"/>
      <c r="J123" s="18">
        <f>IF(OR($E123="",D123=""),"",IF(D123=$C$4,"5908","6908"))</f>
        <v/>
      </c>
      <c r="K123" s="17" t="n"/>
      <c r="L123" s="17" t="n"/>
      <c r="M123" s="19" t="n"/>
      <c r="N123" s="18" t="n"/>
      <c r="O123" s="19">
        <f>IF(OR($E123="",G123=""),"",G123-N(M123))</f>
        <v/>
      </c>
      <c r="P123" s="20">
        <f>IF(O123="","",O123*IFERROR(INDEX(Bens!$D$6:$D$305,MATCH($E123,Bens!$A$6:$A$305,0)),0))</f>
        <v/>
      </c>
      <c r="Q123" s="21">
        <f>IF(A123="","",IF(AND(O123&lt;=0,L123&lt;&gt;""),L123-A123,TODAY()-A123))</f>
        <v/>
      </c>
      <c r="R123" s="18">
        <f>IF(O123="","",IF(O123&lt;0,"CONFERIR",IF(O123=0,"DEVOLVIDO",IF(K123="","COM CLIENTE",IF(TODAY()&gt;K123,"VENCIDO",IF(K123-TODAY()&lt;=15,"VENCE EM 15 DIAS","COM CLIENTE"))))))</f>
        <v/>
      </c>
      <c r="S123" s="18">
        <f>IF(OR($E123="",D123=""),"",IF(D123=$C$4,"5909","6909"))</f>
        <v/>
      </c>
      <c r="T123" s="18" t="n"/>
    </row>
    <row r="124">
      <c r="A124" s="17" t="n"/>
      <c r="B124" s="18" t="n"/>
      <c r="C124" s="18" t="n"/>
      <c r="D124" s="18" t="n"/>
      <c r="E124" s="18" t="n"/>
      <c r="F124" s="18">
        <f>IF($E124="","",IFERROR(INDEX(Bens!$B$6:$B$305,MATCH($E124,Bens!$A$6:$A$305,0)),"Código não cadastrado"))</f>
        <v/>
      </c>
      <c r="G124" s="19" t="n"/>
      <c r="H124" s="20">
        <f>IF(OR($E124="",G124=""),"",G124*IFERROR(INDEX(Bens!$D$6:$D$305,MATCH($E124,Bens!$A$6:$A$305,0)),0))</f>
        <v/>
      </c>
      <c r="I124" s="18" t="n"/>
      <c r="J124" s="18">
        <f>IF(OR($E124="",D124=""),"",IF(D124=$C$4,"5908","6908"))</f>
        <v/>
      </c>
      <c r="K124" s="17" t="n"/>
      <c r="L124" s="17" t="n"/>
      <c r="M124" s="19" t="n"/>
      <c r="N124" s="18" t="n"/>
      <c r="O124" s="19">
        <f>IF(OR($E124="",G124=""),"",G124-N(M124))</f>
        <v/>
      </c>
      <c r="P124" s="20">
        <f>IF(O124="","",O124*IFERROR(INDEX(Bens!$D$6:$D$305,MATCH($E124,Bens!$A$6:$A$305,0)),0))</f>
        <v/>
      </c>
      <c r="Q124" s="21">
        <f>IF(A124="","",IF(AND(O124&lt;=0,L124&lt;&gt;""),L124-A124,TODAY()-A124))</f>
        <v/>
      </c>
      <c r="R124" s="18">
        <f>IF(O124="","",IF(O124&lt;0,"CONFERIR",IF(O124=0,"DEVOLVIDO",IF(K124="","COM CLIENTE",IF(TODAY()&gt;K124,"VENCIDO",IF(K124-TODAY()&lt;=15,"VENCE EM 15 DIAS","COM CLIENTE"))))))</f>
        <v/>
      </c>
      <c r="S124" s="18">
        <f>IF(OR($E124="",D124=""),"",IF(D124=$C$4,"5909","6909"))</f>
        <v/>
      </c>
      <c r="T124" s="18" t="n"/>
    </row>
    <row r="125">
      <c r="A125" s="17" t="n"/>
      <c r="B125" s="18" t="n"/>
      <c r="C125" s="18" t="n"/>
      <c r="D125" s="18" t="n"/>
      <c r="E125" s="18" t="n"/>
      <c r="F125" s="18">
        <f>IF($E125="","",IFERROR(INDEX(Bens!$B$6:$B$305,MATCH($E125,Bens!$A$6:$A$305,0)),"Código não cadastrado"))</f>
        <v/>
      </c>
      <c r="G125" s="19" t="n"/>
      <c r="H125" s="20">
        <f>IF(OR($E125="",G125=""),"",G125*IFERROR(INDEX(Bens!$D$6:$D$305,MATCH($E125,Bens!$A$6:$A$305,0)),0))</f>
        <v/>
      </c>
      <c r="I125" s="18" t="n"/>
      <c r="J125" s="18">
        <f>IF(OR($E125="",D125=""),"",IF(D125=$C$4,"5908","6908"))</f>
        <v/>
      </c>
      <c r="K125" s="17" t="n"/>
      <c r="L125" s="17" t="n"/>
      <c r="M125" s="19" t="n"/>
      <c r="N125" s="18" t="n"/>
      <c r="O125" s="19">
        <f>IF(OR($E125="",G125=""),"",G125-N(M125))</f>
        <v/>
      </c>
      <c r="P125" s="20">
        <f>IF(O125="","",O125*IFERROR(INDEX(Bens!$D$6:$D$305,MATCH($E125,Bens!$A$6:$A$305,0)),0))</f>
        <v/>
      </c>
      <c r="Q125" s="21">
        <f>IF(A125="","",IF(AND(O125&lt;=0,L125&lt;&gt;""),L125-A125,TODAY()-A125))</f>
        <v/>
      </c>
      <c r="R125" s="18">
        <f>IF(O125="","",IF(O125&lt;0,"CONFERIR",IF(O125=0,"DEVOLVIDO",IF(K125="","COM CLIENTE",IF(TODAY()&gt;K125,"VENCIDO",IF(K125-TODAY()&lt;=15,"VENCE EM 15 DIAS","COM CLIENTE"))))))</f>
        <v/>
      </c>
      <c r="S125" s="18">
        <f>IF(OR($E125="",D125=""),"",IF(D125=$C$4,"5909","6909"))</f>
        <v/>
      </c>
      <c r="T125" s="18" t="n"/>
    </row>
    <row r="126">
      <c r="A126" s="17" t="n"/>
      <c r="B126" s="18" t="n"/>
      <c r="C126" s="18" t="n"/>
      <c r="D126" s="18" t="n"/>
      <c r="E126" s="18" t="n"/>
      <c r="F126" s="18">
        <f>IF($E126="","",IFERROR(INDEX(Bens!$B$6:$B$305,MATCH($E126,Bens!$A$6:$A$305,0)),"Código não cadastrado"))</f>
        <v/>
      </c>
      <c r="G126" s="19" t="n"/>
      <c r="H126" s="20">
        <f>IF(OR($E126="",G126=""),"",G126*IFERROR(INDEX(Bens!$D$6:$D$305,MATCH($E126,Bens!$A$6:$A$305,0)),0))</f>
        <v/>
      </c>
      <c r="I126" s="18" t="n"/>
      <c r="J126" s="18">
        <f>IF(OR($E126="",D126=""),"",IF(D126=$C$4,"5908","6908"))</f>
        <v/>
      </c>
      <c r="K126" s="17" t="n"/>
      <c r="L126" s="17" t="n"/>
      <c r="M126" s="19" t="n"/>
      <c r="N126" s="18" t="n"/>
      <c r="O126" s="19">
        <f>IF(OR($E126="",G126=""),"",G126-N(M126))</f>
        <v/>
      </c>
      <c r="P126" s="20">
        <f>IF(O126="","",O126*IFERROR(INDEX(Bens!$D$6:$D$305,MATCH($E126,Bens!$A$6:$A$305,0)),0))</f>
        <v/>
      </c>
      <c r="Q126" s="21">
        <f>IF(A126="","",IF(AND(O126&lt;=0,L126&lt;&gt;""),L126-A126,TODAY()-A126))</f>
        <v/>
      </c>
      <c r="R126" s="18">
        <f>IF(O126="","",IF(O126&lt;0,"CONFERIR",IF(O126=0,"DEVOLVIDO",IF(K126="","COM CLIENTE",IF(TODAY()&gt;K126,"VENCIDO",IF(K126-TODAY()&lt;=15,"VENCE EM 15 DIAS","COM CLIENTE"))))))</f>
        <v/>
      </c>
      <c r="S126" s="18">
        <f>IF(OR($E126="",D126=""),"",IF(D126=$C$4,"5909","6909"))</f>
        <v/>
      </c>
      <c r="T126" s="18" t="n"/>
    </row>
    <row r="127">
      <c r="A127" s="17" t="n"/>
      <c r="B127" s="18" t="n"/>
      <c r="C127" s="18" t="n"/>
      <c r="D127" s="18" t="n"/>
      <c r="E127" s="18" t="n"/>
      <c r="F127" s="18">
        <f>IF($E127="","",IFERROR(INDEX(Bens!$B$6:$B$305,MATCH($E127,Bens!$A$6:$A$305,0)),"Código não cadastrado"))</f>
        <v/>
      </c>
      <c r="G127" s="19" t="n"/>
      <c r="H127" s="20">
        <f>IF(OR($E127="",G127=""),"",G127*IFERROR(INDEX(Bens!$D$6:$D$305,MATCH($E127,Bens!$A$6:$A$305,0)),0))</f>
        <v/>
      </c>
      <c r="I127" s="18" t="n"/>
      <c r="J127" s="18">
        <f>IF(OR($E127="",D127=""),"",IF(D127=$C$4,"5908","6908"))</f>
        <v/>
      </c>
      <c r="K127" s="17" t="n"/>
      <c r="L127" s="17" t="n"/>
      <c r="M127" s="19" t="n"/>
      <c r="N127" s="18" t="n"/>
      <c r="O127" s="19">
        <f>IF(OR($E127="",G127=""),"",G127-N(M127))</f>
        <v/>
      </c>
      <c r="P127" s="20">
        <f>IF(O127="","",O127*IFERROR(INDEX(Bens!$D$6:$D$305,MATCH($E127,Bens!$A$6:$A$305,0)),0))</f>
        <v/>
      </c>
      <c r="Q127" s="21">
        <f>IF(A127="","",IF(AND(O127&lt;=0,L127&lt;&gt;""),L127-A127,TODAY()-A127))</f>
        <v/>
      </c>
      <c r="R127" s="18">
        <f>IF(O127="","",IF(O127&lt;0,"CONFERIR",IF(O127=0,"DEVOLVIDO",IF(K127="","COM CLIENTE",IF(TODAY()&gt;K127,"VENCIDO",IF(K127-TODAY()&lt;=15,"VENCE EM 15 DIAS","COM CLIENTE"))))))</f>
        <v/>
      </c>
      <c r="S127" s="18">
        <f>IF(OR($E127="",D127=""),"",IF(D127=$C$4,"5909","6909"))</f>
        <v/>
      </c>
      <c r="T127" s="18" t="n"/>
    </row>
    <row r="128">
      <c r="A128" s="17" t="n"/>
      <c r="B128" s="18" t="n"/>
      <c r="C128" s="18" t="n"/>
      <c r="D128" s="18" t="n"/>
      <c r="E128" s="18" t="n"/>
      <c r="F128" s="18">
        <f>IF($E128="","",IFERROR(INDEX(Bens!$B$6:$B$305,MATCH($E128,Bens!$A$6:$A$305,0)),"Código não cadastrado"))</f>
        <v/>
      </c>
      <c r="G128" s="19" t="n"/>
      <c r="H128" s="20">
        <f>IF(OR($E128="",G128=""),"",G128*IFERROR(INDEX(Bens!$D$6:$D$305,MATCH($E128,Bens!$A$6:$A$305,0)),0))</f>
        <v/>
      </c>
      <c r="I128" s="18" t="n"/>
      <c r="J128" s="18">
        <f>IF(OR($E128="",D128=""),"",IF(D128=$C$4,"5908","6908"))</f>
        <v/>
      </c>
      <c r="K128" s="17" t="n"/>
      <c r="L128" s="17" t="n"/>
      <c r="M128" s="19" t="n"/>
      <c r="N128" s="18" t="n"/>
      <c r="O128" s="19">
        <f>IF(OR($E128="",G128=""),"",G128-N(M128))</f>
        <v/>
      </c>
      <c r="P128" s="20">
        <f>IF(O128="","",O128*IFERROR(INDEX(Bens!$D$6:$D$305,MATCH($E128,Bens!$A$6:$A$305,0)),0))</f>
        <v/>
      </c>
      <c r="Q128" s="21">
        <f>IF(A128="","",IF(AND(O128&lt;=0,L128&lt;&gt;""),L128-A128,TODAY()-A128))</f>
        <v/>
      </c>
      <c r="R128" s="18">
        <f>IF(O128="","",IF(O128&lt;0,"CONFERIR",IF(O128=0,"DEVOLVIDO",IF(K128="","COM CLIENTE",IF(TODAY()&gt;K128,"VENCIDO",IF(K128-TODAY()&lt;=15,"VENCE EM 15 DIAS","COM CLIENTE"))))))</f>
        <v/>
      </c>
      <c r="S128" s="18">
        <f>IF(OR($E128="",D128=""),"",IF(D128=$C$4,"5909","6909"))</f>
        <v/>
      </c>
      <c r="T128" s="18" t="n"/>
    </row>
    <row r="129">
      <c r="A129" s="17" t="n"/>
      <c r="B129" s="18" t="n"/>
      <c r="C129" s="18" t="n"/>
      <c r="D129" s="18" t="n"/>
      <c r="E129" s="18" t="n"/>
      <c r="F129" s="18">
        <f>IF($E129="","",IFERROR(INDEX(Bens!$B$6:$B$305,MATCH($E129,Bens!$A$6:$A$305,0)),"Código não cadastrado"))</f>
        <v/>
      </c>
      <c r="G129" s="19" t="n"/>
      <c r="H129" s="20">
        <f>IF(OR($E129="",G129=""),"",G129*IFERROR(INDEX(Bens!$D$6:$D$305,MATCH($E129,Bens!$A$6:$A$305,0)),0))</f>
        <v/>
      </c>
      <c r="I129" s="18" t="n"/>
      <c r="J129" s="18">
        <f>IF(OR($E129="",D129=""),"",IF(D129=$C$4,"5908","6908"))</f>
        <v/>
      </c>
      <c r="K129" s="17" t="n"/>
      <c r="L129" s="17" t="n"/>
      <c r="M129" s="19" t="n"/>
      <c r="N129" s="18" t="n"/>
      <c r="O129" s="19">
        <f>IF(OR($E129="",G129=""),"",G129-N(M129))</f>
        <v/>
      </c>
      <c r="P129" s="20">
        <f>IF(O129="","",O129*IFERROR(INDEX(Bens!$D$6:$D$305,MATCH($E129,Bens!$A$6:$A$305,0)),0))</f>
        <v/>
      </c>
      <c r="Q129" s="21">
        <f>IF(A129="","",IF(AND(O129&lt;=0,L129&lt;&gt;""),L129-A129,TODAY()-A129))</f>
        <v/>
      </c>
      <c r="R129" s="18">
        <f>IF(O129="","",IF(O129&lt;0,"CONFERIR",IF(O129=0,"DEVOLVIDO",IF(K129="","COM CLIENTE",IF(TODAY()&gt;K129,"VENCIDO",IF(K129-TODAY()&lt;=15,"VENCE EM 15 DIAS","COM CLIENTE"))))))</f>
        <v/>
      </c>
      <c r="S129" s="18">
        <f>IF(OR($E129="",D129=""),"",IF(D129=$C$4,"5909","6909"))</f>
        <v/>
      </c>
      <c r="T129" s="18" t="n"/>
    </row>
    <row r="130">
      <c r="A130" s="17" t="n"/>
      <c r="B130" s="18" t="n"/>
      <c r="C130" s="18" t="n"/>
      <c r="D130" s="18" t="n"/>
      <c r="E130" s="18" t="n"/>
      <c r="F130" s="18">
        <f>IF($E130="","",IFERROR(INDEX(Bens!$B$6:$B$305,MATCH($E130,Bens!$A$6:$A$305,0)),"Código não cadastrado"))</f>
        <v/>
      </c>
      <c r="G130" s="19" t="n"/>
      <c r="H130" s="20">
        <f>IF(OR($E130="",G130=""),"",G130*IFERROR(INDEX(Bens!$D$6:$D$305,MATCH($E130,Bens!$A$6:$A$305,0)),0))</f>
        <v/>
      </c>
      <c r="I130" s="18" t="n"/>
      <c r="J130" s="18">
        <f>IF(OR($E130="",D130=""),"",IF(D130=$C$4,"5908","6908"))</f>
        <v/>
      </c>
      <c r="K130" s="17" t="n"/>
      <c r="L130" s="17" t="n"/>
      <c r="M130" s="19" t="n"/>
      <c r="N130" s="18" t="n"/>
      <c r="O130" s="19">
        <f>IF(OR($E130="",G130=""),"",G130-N(M130))</f>
        <v/>
      </c>
      <c r="P130" s="20">
        <f>IF(O130="","",O130*IFERROR(INDEX(Bens!$D$6:$D$305,MATCH($E130,Bens!$A$6:$A$305,0)),0))</f>
        <v/>
      </c>
      <c r="Q130" s="21">
        <f>IF(A130="","",IF(AND(O130&lt;=0,L130&lt;&gt;""),L130-A130,TODAY()-A130))</f>
        <v/>
      </c>
      <c r="R130" s="18">
        <f>IF(O130="","",IF(O130&lt;0,"CONFERIR",IF(O130=0,"DEVOLVIDO",IF(K130="","COM CLIENTE",IF(TODAY()&gt;K130,"VENCIDO",IF(K130-TODAY()&lt;=15,"VENCE EM 15 DIAS","COM CLIENTE"))))))</f>
        <v/>
      </c>
      <c r="S130" s="18">
        <f>IF(OR($E130="",D130=""),"",IF(D130=$C$4,"5909","6909"))</f>
        <v/>
      </c>
      <c r="T130" s="18" t="n"/>
    </row>
    <row r="131">
      <c r="A131" s="17" t="n"/>
      <c r="B131" s="18" t="n"/>
      <c r="C131" s="18" t="n"/>
      <c r="D131" s="18" t="n"/>
      <c r="E131" s="18" t="n"/>
      <c r="F131" s="18">
        <f>IF($E131="","",IFERROR(INDEX(Bens!$B$6:$B$305,MATCH($E131,Bens!$A$6:$A$305,0)),"Código não cadastrado"))</f>
        <v/>
      </c>
      <c r="G131" s="19" t="n"/>
      <c r="H131" s="20">
        <f>IF(OR($E131="",G131=""),"",G131*IFERROR(INDEX(Bens!$D$6:$D$305,MATCH($E131,Bens!$A$6:$A$305,0)),0))</f>
        <v/>
      </c>
      <c r="I131" s="18" t="n"/>
      <c r="J131" s="18">
        <f>IF(OR($E131="",D131=""),"",IF(D131=$C$4,"5908","6908"))</f>
        <v/>
      </c>
      <c r="K131" s="17" t="n"/>
      <c r="L131" s="17" t="n"/>
      <c r="M131" s="19" t="n"/>
      <c r="N131" s="18" t="n"/>
      <c r="O131" s="19">
        <f>IF(OR($E131="",G131=""),"",G131-N(M131))</f>
        <v/>
      </c>
      <c r="P131" s="20">
        <f>IF(O131="","",O131*IFERROR(INDEX(Bens!$D$6:$D$305,MATCH($E131,Bens!$A$6:$A$305,0)),0))</f>
        <v/>
      </c>
      <c r="Q131" s="21">
        <f>IF(A131="","",IF(AND(O131&lt;=0,L131&lt;&gt;""),L131-A131,TODAY()-A131))</f>
        <v/>
      </c>
      <c r="R131" s="18">
        <f>IF(O131="","",IF(O131&lt;0,"CONFERIR",IF(O131=0,"DEVOLVIDO",IF(K131="","COM CLIENTE",IF(TODAY()&gt;K131,"VENCIDO",IF(K131-TODAY()&lt;=15,"VENCE EM 15 DIAS","COM CLIENTE"))))))</f>
        <v/>
      </c>
      <c r="S131" s="18">
        <f>IF(OR($E131="",D131=""),"",IF(D131=$C$4,"5909","6909"))</f>
        <v/>
      </c>
      <c r="T131" s="18" t="n"/>
    </row>
    <row r="132">
      <c r="A132" s="17" t="n"/>
      <c r="B132" s="18" t="n"/>
      <c r="C132" s="18" t="n"/>
      <c r="D132" s="18" t="n"/>
      <c r="E132" s="18" t="n"/>
      <c r="F132" s="18">
        <f>IF($E132="","",IFERROR(INDEX(Bens!$B$6:$B$305,MATCH($E132,Bens!$A$6:$A$305,0)),"Código não cadastrado"))</f>
        <v/>
      </c>
      <c r="G132" s="19" t="n"/>
      <c r="H132" s="20">
        <f>IF(OR($E132="",G132=""),"",G132*IFERROR(INDEX(Bens!$D$6:$D$305,MATCH($E132,Bens!$A$6:$A$305,0)),0))</f>
        <v/>
      </c>
      <c r="I132" s="18" t="n"/>
      <c r="J132" s="18">
        <f>IF(OR($E132="",D132=""),"",IF(D132=$C$4,"5908","6908"))</f>
        <v/>
      </c>
      <c r="K132" s="17" t="n"/>
      <c r="L132" s="17" t="n"/>
      <c r="M132" s="19" t="n"/>
      <c r="N132" s="18" t="n"/>
      <c r="O132" s="19">
        <f>IF(OR($E132="",G132=""),"",G132-N(M132))</f>
        <v/>
      </c>
      <c r="P132" s="20">
        <f>IF(O132="","",O132*IFERROR(INDEX(Bens!$D$6:$D$305,MATCH($E132,Bens!$A$6:$A$305,0)),0))</f>
        <v/>
      </c>
      <c r="Q132" s="21">
        <f>IF(A132="","",IF(AND(O132&lt;=0,L132&lt;&gt;""),L132-A132,TODAY()-A132))</f>
        <v/>
      </c>
      <c r="R132" s="18">
        <f>IF(O132="","",IF(O132&lt;0,"CONFERIR",IF(O132=0,"DEVOLVIDO",IF(K132="","COM CLIENTE",IF(TODAY()&gt;K132,"VENCIDO",IF(K132-TODAY()&lt;=15,"VENCE EM 15 DIAS","COM CLIENTE"))))))</f>
        <v/>
      </c>
      <c r="S132" s="18">
        <f>IF(OR($E132="",D132=""),"",IF(D132=$C$4,"5909","6909"))</f>
        <v/>
      </c>
      <c r="T132" s="18" t="n"/>
    </row>
    <row r="133">
      <c r="A133" s="17" t="n"/>
      <c r="B133" s="18" t="n"/>
      <c r="C133" s="18" t="n"/>
      <c r="D133" s="18" t="n"/>
      <c r="E133" s="18" t="n"/>
      <c r="F133" s="18">
        <f>IF($E133="","",IFERROR(INDEX(Bens!$B$6:$B$305,MATCH($E133,Bens!$A$6:$A$305,0)),"Código não cadastrado"))</f>
        <v/>
      </c>
      <c r="G133" s="19" t="n"/>
      <c r="H133" s="20">
        <f>IF(OR($E133="",G133=""),"",G133*IFERROR(INDEX(Bens!$D$6:$D$305,MATCH($E133,Bens!$A$6:$A$305,0)),0))</f>
        <v/>
      </c>
      <c r="I133" s="18" t="n"/>
      <c r="J133" s="18">
        <f>IF(OR($E133="",D133=""),"",IF(D133=$C$4,"5908","6908"))</f>
        <v/>
      </c>
      <c r="K133" s="17" t="n"/>
      <c r="L133" s="17" t="n"/>
      <c r="M133" s="19" t="n"/>
      <c r="N133" s="18" t="n"/>
      <c r="O133" s="19">
        <f>IF(OR($E133="",G133=""),"",G133-N(M133))</f>
        <v/>
      </c>
      <c r="P133" s="20">
        <f>IF(O133="","",O133*IFERROR(INDEX(Bens!$D$6:$D$305,MATCH($E133,Bens!$A$6:$A$305,0)),0))</f>
        <v/>
      </c>
      <c r="Q133" s="21">
        <f>IF(A133="","",IF(AND(O133&lt;=0,L133&lt;&gt;""),L133-A133,TODAY()-A133))</f>
        <v/>
      </c>
      <c r="R133" s="18">
        <f>IF(O133="","",IF(O133&lt;0,"CONFERIR",IF(O133=0,"DEVOLVIDO",IF(K133="","COM CLIENTE",IF(TODAY()&gt;K133,"VENCIDO",IF(K133-TODAY()&lt;=15,"VENCE EM 15 DIAS","COM CLIENTE"))))))</f>
        <v/>
      </c>
      <c r="S133" s="18">
        <f>IF(OR($E133="",D133=""),"",IF(D133=$C$4,"5909","6909"))</f>
        <v/>
      </c>
      <c r="T133" s="18" t="n"/>
    </row>
    <row r="134">
      <c r="A134" s="17" t="n"/>
      <c r="B134" s="18" t="n"/>
      <c r="C134" s="18" t="n"/>
      <c r="D134" s="18" t="n"/>
      <c r="E134" s="18" t="n"/>
      <c r="F134" s="18">
        <f>IF($E134="","",IFERROR(INDEX(Bens!$B$6:$B$305,MATCH($E134,Bens!$A$6:$A$305,0)),"Código não cadastrado"))</f>
        <v/>
      </c>
      <c r="G134" s="19" t="n"/>
      <c r="H134" s="20">
        <f>IF(OR($E134="",G134=""),"",G134*IFERROR(INDEX(Bens!$D$6:$D$305,MATCH($E134,Bens!$A$6:$A$305,0)),0))</f>
        <v/>
      </c>
      <c r="I134" s="18" t="n"/>
      <c r="J134" s="18">
        <f>IF(OR($E134="",D134=""),"",IF(D134=$C$4,"5908","6908"))</f>
        <v/>
      </c>
      <c r="K134" s="17" t="n"/>
      <c r="L134" s="17" t="n"/>
      <c r="M134" s="19" t="n"/>
      <c r="N134" s="18" t="n"/>
      <c r="O134" s="19">
        <f>IF(OR($E134="",G134=""),"",G134-N(M134))</f>
        <v/>
      </c>
      <c r="P134" s="20">
        <f>IF(O134="","",O134*IFERROR(INDEX(Bens!$D$6:$D$305,MATCH($E134,Bens!$A$6:$A$305,0)),0))</f>
        <v/>
      </c>
      <c r="Q134" s="21">
        <f>IF(A134="","",IF(AND(O134&lt;=0,L134&lt;&gt;""),L134-A134,TODAY()-A134))</f>
        <v/>
      </c>
      <c r="R134" s="18">
        <f>IF(O134="","",IF(O134&lt;0,"CONFERIR",IF(O134=0,"DEVOLVIDO",IF(K134="","COM CLIENTE",IF(TODAY()&gt;K134,"VENCIDO",IF(K134-TODAY()&lt;=15,"VENCE EM 15 DIAS","COM CLIENTE"))))))</f>
        <v/>
      </c>
      <c r="S134" s="18">
        <f>IF(OR($E134="",D134=""),"",IF(D134=$C$4,"5909","6909"))</f>
        <v/>
      </c>
      <c r="T134" s="18" t="n"/>
    </row>
    <row r="135">
      <c r="A135" s="17" t="n"/>
      <c r="B135" s="18" t="n"/>
      <c r="C135" s="18" t="n"/>
      <c r="D135" s="18" t="n"/>
      <c r="E135" s="18" t="n"/>
      <c r="F135" s="18">
        <f>IF($E135="","",IFERROR(INDEX(Bens!$B$6:$B$305,MATCH($E135,Bens!$A$6:$A$305,0)),"Código não cadastrado"))</f>
        <v/>
      </c>
      <c r="G135" s="19" t="n"/>
      <c r="H135" s="20">
        <f>IF(OR($E135="",G135=""),"",G135*IFERROR(INDEX(Bens!$D$6:$D$305,MATCH($E135,Bens!$A$6:$A$305,0)),0))</f>
        <v/>
      </c>
      <c r="I135" s="18" t="n"/>
      <c r="J135" s="18">
        <f>IF(OR($E135="",D135=""),"",IF(D135=$C$4,"5908","6908"))</f>
        <v/>
      </c>
      <c r="K135" s="17" t="n"/>
      <c r="L135" s="17" t="n"/>
      <c r="M135" s="19" t="n"/>
      <c r="N135" s="18" t="n"/>
      <c r="O135" s="19">
        <f>IF(OR($E135="",G135=""),"",G135-N(M135))</f>
        <v/>
      </c>
      <c r="P135" s="20">
        <f>IF(O135="","",O135*IFERROR(INDEX(Bens!$D$6:$D$305,MATCH($E135,Bens!$A$6:$A$305,0)),0))</f>
        <v/>
      </c>
      <c r="Q135" s="21">
        <f>IF(A135="","",IF(AND(O135&lt;=0,L135&lt;&gt;""),L135-A135,TODAY()-A135))</f>
        <v/>
      </c>
      <c r="R135" s="18">
        <f>IF(O135="","",IF(O135&lt;0,"CONFERIR",IF(O135=0,"DEVOLVIDO",IF(K135="","COM CLIENTE",IF(TODAY()&gt;K135,"VENCIDO",IF(K135-TODAY()&lt;=15,"VENCE EM 15 DIAS","COM CLIENTE"))))))</f>
        <v/>
      </c>
      <c r="S135" s="18">
        <f>IF(OR($E135="",D135=""),"",IF(D135=$C$4,"5909","6909"))</f>
        <v/>
      </c>
      <c r="T135" s="18" t="n"/>
    </row>
    <row r="136">
      <c r="A136" s="17" t="n"/>
      <c r="B136" s="18" t="n"/>
      <c r="C136" s="18" t="n"/>
      <c r="D136" s="18" t="n"/>
      <c r="E136" s="18" t="n"/>
      <c r="F136" s="18">
        <f>IF($E136="","",IFERROR(INDEX(Bens!$B$6:$B$305,MATCH($E136,Bens!$A$6:$A$305,0)),"Código não cadastrado"))</f>
        <v/>
      </c>
      <c r="G136" s="19" t="n"/>
      <c r="H136" s="20">
        <f>IF(OR($E136="",G136=""),"",G136*IFERROR(INDEX(Bens!$D$6:$D$305,MATCH($E136,Bens!$A$6:$A$305,0)),0))</f>
        <v/>
      </c>
      <c r="I136" s="18" t="n"/>
      <c r="J136" s="18">
        <f>IF(OR($E136="",D136=""),"",IF(D136=$C$4,"5908","6908"))</f>
        <v/>
      </c>
      <c r="K136" s="17" t="n"/>
      <c r="L136" s="17" t="n"/>
      <c r="M136" s="19" t="n"/>
      <c r="N136" s="18" t="n"/>
      <c r="O136" s="19">
        <f>IF(OR($E136="",G136=""),"",G136-N(M136))</f>
        <v/>
      </c>
      <c r="P136" s="20">
        <f>IF(O136="","",O136*IFERROR(INDEX(Bens!$D$6:$D$305,MATCH($E136,Bens!$A$6:$A$305,0)),0))</f>
        <v/>
      </c>
      <c r="Q136" s="21">
        <f>IF(A136="","",IF(AND(O136&lt;=0,L136&lt;&gt;""),L136-A136,TODAY()-A136))</f>
        <v/>
      </c>
      <c r="R136" s="18">
        <f>IF(O136="","",IF(O136&lt;0,"CONFERIR",IF(O136=0,"DEVOLVIDO",IF(K136="","COM CLIENTE",IF(TODAY()&gt;K136,"VENCIDO",IF(K136-TODAY()&lt;=15,"VENCE EM 15 DIAS","COM CLIENTE"))))))</f>
        <v/>
      </c>
      <c r="S136" s="18">
        <f>IF(OR($E136="",D136=""),"",IF(D136=$C$4,"5909","6909"))</f>
        <v/>
      </c>
      <c r="T136" s="18" t="n"/>
    </row>
    <row r="137">
      <c r="A137" s="17" t="n"/>
      <c r="B137" s="18" t="n"/>
      <c r="C137" s="18" t="n"/>
      <c r="D137" s="18" t="n"/>
      <c r="E137" s="18" t="n"/>
      <c r="F137" s="18">
        <f>IF($E137="","",IFERROR(INDEX(Bens!$B$6:$B$305,MATCH($E137,Bens!$A$6:$A$305,0)),"Código não cadastrado"))</f>
        <v/>
      </c>
      <c r="G137" s="19" t="n"/>
      <c r="H137" s="20">
        <f>IF(OR($E137="",G137=""),"",G137*IFERROR(INDEX(Bens!$D$6:$D$305,MATCH($E137,Bens!$A$6:$A$305,0)),0))</f>
        <v/>
      </c>
      <c r="I137" s="18" t="n"/>
      <c r="J137" s="18">
        <f>IF(OR($E137="",D137=""),"",IF(D137=$C$4,"5908","6908"))</f>
        <v/>
      </c>
      <c r="K137" s="17" t="n"/>
      <c r="L137" s="17" t="n"/>
      <c r="M137" s="19" t="n"/>
      <c r="N137" s="18" t="n"/>
      <c r="O137" s="19">
        <f>IF(OR($E137="",G137=""),"",G137-N(M137))</f>
        <v/>
      </c>
      <c r="P137" s="20">
        <f>IF(O137="","",O137*IFERROR(INDEX(Bens!$D$6:$D$305,MATCH($E137,Bens!$A$6:$A$305,0)),0))</f>
        <v/>
      </c>
      <c r="Q137" s="21">
        <f>IF(A137="","",IF(AND(O137&lt;=0,L137&lt;&gt;""),L137-A137,TODAY()-A137))</f>
        <v/>
      </c>
      <c r="R137" s="18">
        <f>IF(O137="","",IF(O137&lt;0,"CONFERIR",IF(O137=0,"DEVOLVIDO",IF(K137="","COM CLIENTE",IF(TODAY()&gt;K137,"VENCIDO",IF(K137-TODAY()&lt;=15,"VENCE EM 15 DIAS","COM CLIENTE"))))))</f>
        <v/>
      </c>
      <c r="S137" s="18">
        <f>IF(OR($E137="",D137=""),"",IF(D137=$C$4,"5909","6909"))</f>
        <v/>
      </c>
      <c r="T137" s="18" t="n"/>
    </row>
    <row r="138">
      <c r="A138" s="17" t="n"/>
      <c r="B138" s="18" t="n"/>
      <c r="C138" s="18" t="n"/>
      <c r="D138" s="18" t="n"/>
      <c r="E138" s="18" t="n"/>
      <c r="F138" s="18">
        <f>IF($E138="","",IFERROR(INDEX(Bens!$B$6:$B$305,MATCH($E138,Bens!$A$6:$A$305,0)),"Código não cadastrado"))</f>
        <v/>
      </c>
      <c r="G138" s="19" t="n"/>
      <c r="H138" s="20">
        <f>IF(OR($E138="",G138=""),"",G138*IFERROR(INDEX(Bens!$D$6:$D$305,MATCH($E138,Bens!$A$6:$A$305,0)),0))</f>
        <v/>
      </c>
      <c r="I138" s="18" t="n"/>
      <c r="J138" s="18">
        <f>IF(OR($E138="",D138=""),"",IF(D138=$C$4,"5908","6908"))</f>
        <v/>
      </c>
      <c r="K138" s="17" t="n"/>
      <c r="L138" s="17" t="n"/>
      <c r="M138" s="19" t="n"/>
      <c r="N138" s="18" t="n"/>
      <c r="O138" s="19">
        <f>IF(OR($E138="",G138=""),"",G138-N(M138))</f>
        <v/>
      </c>
      <c r="P138" s="20">
        <f>IF(O138="","",O138*IFERROR(INDEX(Bens!$D$6:$D$305,MATCH($E138,Bens!$A$6:$A$305,0)),0))</f>
        <v/>
      </c>
      <c r="Q138" s="21">
        <f>IF(A138="","",IF(AND(O138&lt;=0,L138&lt;&gt;""),L138-A138,TODAY()-A138))</f>
        <v/>
      </c>
      <c r="R138" s="18">
        <f>IF(O138="","",IF(O138&lt;0,"CONFERIR",IF(O138=0,"DEVOLVIDO",IF(K138="","COM CLIENTE",IF(TODAY()&gt;K138,"VENCIDO",IF(K138-TODAY()&lt;=15,"VENCE EM 15 DIAS","COM CLIENTE"))))))</f>
        <v/>
      </c>
      <c r="S138" s="18">
        <f>IF(OR($E138="",D138=""),"",IF(D138=$C$4,"5909","6909"))</f>
        <v/>
      </c>
      <c r="T138" s="18" t="n"/>
    </row>
    <row r="139">
      <c r="A139" s="17" t="n"/>
      <c r="B139" s="18" t="n"/>
      <c r="C139" s="18" t="n"/>
      <c r="D139" s="18" t="n"/>
      <c r="E139" s="18" t="n"/>
      <c r="F139" s="18">
        <f>IF($E139="","",IFERROR(INDEX(Bens!$B$6:$B$305,MATCH($E139,Bens!$A$6:$A$305,0)),"Código não cadastrado"))</f>
        <v/>
      </c>
      <c r="G139" s="19" t="n"/>
      <c r="H139" s="20">
        <f>IF(OR($E139="",G139=""),"",G139*IFERROR(INDEX(Bens!$D$6:$D$305,MATCH($E139,Bens!$A$6:$A$305,0)),0))</f>
        <v/>
      </c>
      <c r="I139" s="18" t="n"/>
      <c r="J139" s="18">
        <f>IF(OR($E139="",D139=""),"",IF(D139=$C$4,"5908","6908"))</f>
        <v/>
      </c>
      <c r="K139" s="17" t="n"/>
      <c r="L139" s="17" t="n"/>
      <c r="M139" s="19" t="n"/>
      <c r="N139" s="18" t="n"/>
      <c r="O139" s="19">
        <f>IF(OR($E139="",G139=""),"",G139-N(M139))</f>
        <v/>
      </c>
      <c r="P139" s="20">
        <f>IF(O139="","",O139*IFERROR(INDEX(Bens!$D$6:$D$305,MATCH($E139,Bens!$A$6:$A$305,0)),0))</f>
        <v/>
      </c>
      <c r="Q139" s="21">
        <f>IF(A139="","",IF(AND(O139&lt;=0,L139&lt;&gt;""),L139-A139,TODAY()-A139))</f>
        <v/>
      </c>
      <c r="R139" s="18">
        <f>IF(O139="","",IF(O139&lt;0,"CONFERIR",IF(O139=0,"DEVOLVIDO",IF(K139="","COM CLIENTE",IF(TODAY()&gt;K139,"VENCIDO",IF(K139-TODAY()&lt;=15,"VENCE EM 15 DIAS","COM CLIENTE"))))))</f>
        <v/>
      </c>
      <c r="S139" s="18">
        <f>IF(OR($E139="",D139=""),"",IF(D139=$C$4,"5909","6909"))</f>
        <v/>
      </c>
      <c r="T139" s="18" t="n"/>
    </row>
    <row r="140">
      <c r="A140" s="17" t="n"/>
      <c r="B140" s="18" t="n"/>
      <c r="C140" s="18" t="n"/>
      <c r="D140" s="18" t="n"/>
      <c r="E140" s="18" t="n"/>
      <c r="F140" s="18">
        <f>IF($E140="","",IFERROR(INDEX(Bens!$B$6:$B$305,MATCH($E140,Bens!$A$6:$A$305,0)),"Código não cadastrado"))</f>
        <v/>
      </c>
      <c r="G140" s="19" t="n"/>
      <c r="H140" s="20">
        <f>IF(OR($E140="",G140=""),"",G140*IFERROR(INDEX(Bens!$D$6:$D$305,MATCH($E140,Bens!$A$6:$A$305,0)),0))</f>
        <v/>
      </c>
      <c r="I140" s="18" t="n"/>
      <c r="J140" s="18">
        <f>IF(OR($E140="",D140=""),"",IF(D140=$C$4,"5908","6908"))</f>
        <v/>
      </c>
      <c r="K140" s="17" t="n"/>
      <c r="L140" s="17" t="n"/>
      <c r="M140" s="19" t="n"/>
      <c r="N140" s="18" t="n"/>
      <c r="O140" s="19">
        <f>IF(OR($E140="",G140=""),"",G140-N(M140))</f>
        <v/>
      </c>
      <c r="P140" s="20">
        <f>IF(O140="","",O140*IFERROR(INDEX(Bens!$D$6:$D$305,MATCH($E140,Bens!$A$6:$A$305,0)),0))</f>
        <v/>
      </c>
      <c r="Q140" s="21">
        <f>IF(A140="","",IF(AND(O140&lt;=0,L140&lt;&gt;""),L140-A140,TODAY()-A140))</f>
        <v/>
      </c>
      <c r="R140" s="18">
        <f>IF(O140="","",IF(O140&lt;0,"CONFERIR",IF(O140=0,"DEVOLVIDO",IF(K140="","COM CLIENTE",IF(TODAY()&gt;K140,"VENCIDO",IF(K140-TODAY()&lt;=15,"VENCE EM 15 DIAS","COM CLIENTE"))))))</f>
        <v/>
      </c>
      <c r="S140" s="18">
        <f>IF(OR($E140="",D140=""),"",IF(D140=$C$4,"5909","6909"))</f>
        <v/>
      </c>
      <c r="T140" s="18" t="n"/>
    </row>
    <row r="141">
      <c r="A141" s="17" t="n"/>
      <c r="B141" s="18" t="n"/>
      <c r="C141" s="18" t="n"/>
      <c r="D141" s="18" t="n"/>
      <c r="E141" s="18" t="n"/>
      <c r="F141" s="18">
        <f>IF($E141="","",IFERROR(INDEX(Bens!$B$6:$B$305,MATCH($E141,Bens!$A$6:$A$305,0)),"Código não cadastrado"))</f>
        <v/>
      </c>
      <c r="G141" s="19" t="n"/>
      <c r="H141" s="20">
        <f>IF(OR($E141="",G141=""),"",G141*IFERROR(INDEX(Bens!$D$6:$D$305,MATCH($E141,Bens!$A$6:$A$305,0)),0))</f>
        <v/>
      </c>
      <c r="I141" s="18" t="n"/>
      <c r="J141" s="18">
        <f>IF(OR($E141="",D141=""),"",IF(D141=$C$4,"5908","6908"))</f>
        <v/>
      </c>
      <c r="K141" s="17" t="n"/>
      <c r="L141" s="17" t="n"/>
      <c r="M141" s="19" t="n"/>
      <c r="N141" s="18" t="n"/>
      <c r="O141" s="19">
        <f>IF(OR($E141="",G141=""),"",G141-N(M141))</f>
        <v/>
      </c>
      <c r="P141" s="20">
        <f>IF(O141="","",O141*IFERROR(INDEX(Bens!$D$6:$D$305,MATCH($E141,Bens!$A$6:$A$305,0)),0))</f>
        <v/>
      </c>
      <c r="Q141" s="21">
        <f>IF(A141="","",IF(AND(O141&lt;=0,L141&lt;&gt;""),L141-A141,TODAY()-A141))</f>
        <v/>
      </c>
      <c r="R141" s="18">
        <f>IF(O141="","",IF(O141&lt;0,"CONFERIR",IF(O141=0,"DEVOLVIDO",IF(K141="","COM CLIENTE",IF(TODAY()&gt;K141,"VENCIDO",IF(K141-TODAY()&lt;=15,"VENCE EM 15 DIAS","COM CLIENTE"))))))</f>
        <v/>
      </c>
      <c r="S141" s="18">
        <f>IF(OR($E141="",D141=""),"",IF(D141=$C$4,"5909","6909"))</f>
        <v/>
      </c>
      <c r="T141" s="18" t="n"/>
    </row>
    <row r="142">
      <c r="A142" s="17" t="n"/>
      <c r="B142" s="18" t="n"/>
      <c r="C142" s="18" t="n"/>
      <c r="D142" s="18" t="n"/>
      <c r="E142" s="18" t="n"/>
      <c r="F142" s="18">
        <f>IF($E142="","",IFERROR(INDEX(Bens!$B$6:$B$305,MATCH($E142,Bens!$A$6:$A$305,0)),"Código não cadastrado"))</f>
        <v/>
      </c>
      <c r="G142" s="19" t="n"/>
      <c r="H142" s="20">
        <f>IF(OR($E142="",G142=""),"",G142*IFERROR(INDEX(Bens!$D$6:$D$305,MATCH($E142,Bens!$A$6:$A$305,0)),0))</f>
        <v/>
      </c>
      <c r="I142" s="18" t="n"/>
      <c r="J142" s="18">
        <f>IF(OR($E142="",D142=""),"",IF(D142=$C$4,"5908","6908"))</f>
        <v/>
      </c>
      <c r="K142" s="17" t="n"/>
      <c r="L142" s="17" t="n"/>
      <c r="M142" s="19" t="n"/>
      <c r="N142" s="18" t="n"/>
      <c r="O142" s="19">
        <f>IF(OR($E142="",G142=""),"",G142-N(M142))</f>
        <v/>
      </c>
      <c r="P142" s="20">
        <f>IF(O142="","",O142*IFERROR(INDEX(Bens!$D$6:$D$305,MATCH($E142,Bens!$A$6:$A$305,0)),0))</f>
        <v/>
      </c>
      <c r="Q142" s="21">
        <f>IF(A142="","",IF(AND(O142&lt;=0,L142&lt;&gt;""),L142-A142,TODAY()-A142))</f>
        <v/>
      </c>
      <c r="R142" s="18">
        <f>IF(O142="","",IF(O142&lt;0,"CONFERIR",IF(O142=0,"DEVOLVIDO",IF(K142="","COM CLIENTE",IF(TODAY()&gt;K142,"VENCIDO",IF(K142-TODAY()&lt;=15,"VENCE EM 15 DIAS","COM CLIENTE"))))))</f>
        <v/>
      </c>
      <c r="S142" s="18">
        <f>IF(OR($E142="",D142=""),"",IF(D142=$C$4,"5909","6909"))</f>
        <v/>
      </c>
      <c r="T142" s="18" t="n"/>
    </row>
    <row r="143">
      <c r="A143" s="17" t="n"/>
      <c r="B143" s="18" t="n"/>
      <c r="C143" s="18" t="n"/>
      <c r="D143" s="18" t="n"/>
      <c r="E143" s="18" t="n"/>
      <c r="F143" s="18">
        <f>IF($E143="","",IFERROR(INDEX(Bens!$B$6:$B$305,MATCH($E143,Bens!$A$6:$A$305,0)),"Código não cadastrado"))</f>
        <v/>
      </c>
      <c r="G143" s="19" t="n"/>
      <c r="H143" s="20">
        <f>IF(OR($E143="",G143=""),"",G143*IFERROR(INDEX(Bens!$D$6:$D$305,MATCH($E143,Bens!$A$6:$A$305,0)),0))</f>
        <v/>
      </c>
      <c r="I143" s="18" t="n"/>
      <c r="J143" s="18">
        <f>IF(OR($E143="",D143=""),"",IF(D143=$C$4,"5908","6908"))</f>
        <v/>
      </c>
      <c r="K143" s="17" t="n"/>
      <c r="L143" s="17" t="n"/>
      <c r="M143" s="19" t="n"/>
      <c r="N143" s="18" t="n"/>
      <c r="O143" s="19">
        <f>IF(OR($E143="",G143=""),"",G143-N(M143))</f>
        <v/>
      </c>
      <c r="P143" s="20">
        <f>IF(O143="","",O143*IFERROR(INDEX(Bens!$D$6:$D$305,MATCH($E143,Bens!$A$6:$A$305,0)),0))</f>
        <v/>
      </c>
      <c r="Q143" s="21">
        <f>IF(A143="","",IF(AND(O143&lt;=0,L143&lt;&gt;""),L143-A143,TODAY()-A143))</f>
        <v/>
      </c>
      <c r="R143" s="18">
        <f>IF(O143="","",IF(O143&lt;0,"CONFERIR",IF(O143=0,"DEVOLVIDO",IF(K143="","COM CLIENTE",IF(TODAY()&gt;K143,"VENCIDO",IF(K143-TODAY()&lt;=15,"VENCE EM 15 DIAS","COM CLIENTE"))))))</f>
        <v/>
      </c>
      <c r="S143" s="18">
        <f>IF(OR($E143="",D143=""),"",IF(D143=$C$4,"5909","6909"))</f>
        <v/>
      </c>
      <c r="T143" s="18" t="n"/>
    </row>
    <row r="144">
      <c r="A144" s="17" t="n"/>
      <c r="B144" s="18" t="n"/>
      <c r="C144" s="18" t="n"/>
      <c r="D144" s="18" t="n"/>
      <c r="E144" s="18" t="n"/>
      <c r="F144" s="18">
        <f>IF($E144="","",IFERROR(INDEX(Bens!$B$6:$B$305,MATCH($E144,Bens!$A$6:$A$305,0)),"Código não cadastrado"))</f>
        <v/>
      </c>
      <c r="G144" s="19" t="n"/>
      <c r="H144" s="20">
        <f>IF(OR($E144="",G144=""),"",G144*IFERROR(INDEX(Bens!$D$6:$D$305,MATCH($E144,Bens!$A$6:$A$305,0)),0))</f>
        <v/>
      </c>
      <c r="I144" s="18" t="n"/>
      <c r="J144" s="18">
        <f>IF(OR($E144="",D144=""),"",IF(D144=$C$4,"5908","6908"))</f>
        <v/>
      </c>
      <c r="K144" s="17" t="n"/>
      <c r="L144" s="17" t="n"/>
      <c r="M144" s="19" t="n"/>
      <c r="N144" s="18" t="n"/>
      <c r="O144" s="19">
        <f>IF(OR($E144="",G144=""),"",G144-N(M144))</f>
        <v/>
      </c>
      <c r="P144" s="20">
        <f>IF(O144="","",O144*IFERROR(INDEX(Bens!$D$6:$D$305,MATCH($E144,Bens!$A$6:$A$305,0)),0))</f>
        <v/>
      </c>
      <c r="Q144" s="21">
        <f>IF(A144="","",IF(AND(O144&lt;=0,L144&lt;&gt;""),L144-A144,TODAY()-A144))</f>
        <v/>
      </c>
      <c r="R144" s="18">
        <f>IF(O144="","",IF(O144&lt;0,"CONFERIR",IF(O144=0,"DEVOLVIDO",IF(K144="","COM CLIENTE",IF(TODAY()&gt;K144,"VENCIDO",IF(K144-TODAY()&lt;=15,"VENCE EM 15 DIAS","COM CLIENTE"))))))</f>
        <v/>
      </c>
      <c r="S144" s="18">
        <f>IF(OR($E144="",D144=""),"",IF(D144=$C$4,"5909","6909"))</f>
        <v/>
      </c>
      <c r="T144" s="18" t="n"/>
    </row>
    <row r="145">
      <c r="A145" s="17" t="n"/>
      <c r="B145" s="18" t="n"/>
      <c r="C145" s="18" t="n"/>
      <c r="D145" s="18" t="n"/>
      <c r="E145" s="18" t="n"/>
      <c r="F145" s="18">
        <f>IF($E145="","",IFERROR(INDEX(Bens!$B$6:$B$305,MATCH($E145,Bens!$A$6:$A$305,0)),"Código não cadastrado"))</f>
        <v/>
      </c>
      <c r="G145" s="19" t="n"/>
      <c r="H145" s="20">
        <f>IF(OR($E145="",G145=""),"",G145*IFERROR(INDEX(Bens!$D$6:$D$305,MATCH($E145,Bens!$A$6:$A$305,0)),0))</f>
        <v/>
      </c>
      <c r="I145" s="18" t="n"/>
      <c r="J145" s="18">
        <f>IF(OR($E145="",D145=""),"",IF(D145=$C$4,"5908","6908"))</f>
        <v/>
      </c>
      <c r="K145" s="17" t="n"/>
      <c r="L145" s="17" t="n"/>
      <c r="M145" s="19" t="n"/>
      <c r="N145" s="18" t="n"/>
      <c r="O145" s="19">
        <f>IF(OR($E145="",G145=""),"",G145-N(M145))</f>
        <v/>
      </c>
      <c r="P145" s="20">
        <f>IF(O145="","",O145*IFERROR(INDEX(Bens!$D$6:$D$305,MATCH($E145,Bens!$A$6:$A$305,0)),0))</f>
        <v/>
      </c>
      <c r="Q145" s="21">
        <f>IF(A145="","",IF(AND(O145&lt;=0,L145&lt;&gt;""),L145-A145,TODAY()-A145))</f>
        <v/>
      </c>
      <c r="R145" s="18">
        <f>IF(O145="","",IF(O145&lt;0,"CONFERIR",IF(O145=0,"DEVOLVIDO",IF(K145="","COM CLIENTE",IF(TODAY()&gt;K145,"VENCIDO",IF(K145-TODAY()&lt;=15,"VENCE EM 15 DIAS","COM CLIENTE"))))))</f>
        <v/>
      </c>
      <c r="S145" s="18">
        <f>IF(OR($E145="",D145=""),"",IF(D145=$C$4,"5909","6909"))</f>
        <v/>
      </c>
      <c r="T145" s="18" t="n"/>
    </row>
    <row r="146">
      <c r="A146" s="17" t="n"/>
      <c r="B146" s="18" t="n"/>
      <c r="C146" s="18" t="n"/>
      <c r="D146" s="18" t="n"/>
      <c r="E146" s="18" t="n"/>
      <c r="F146" s="18">
        <f>IF($E146="","",IFERROR(INDEX(Bens!$B$6:$B$305,MATCH($E146,Bens!$A$6:$A$305,0)),"Código não cadastrado"))</f>
        <v/>
      </c>
      <c r="G146" s="19" t="n"/>
      <c r="H146" s="20">
        <f>IF(OR($E146="",G146=""),"",G146*IFERROR(INDEX(Bens!$D$6:$D$305,MATCH($E146,Bens!$A$6:$A$305,0)),0))</f>
        <v/>
      </c>
      <c r="I146" s="18" t="n"/>
      <c r="J146" s="18">
        <f>IF(OR($E146="",D146=""),"",IF(D146=$C$4,"5908","6908"))</f>
        <v/>
      </c>
      <c r="K146" s="17" t="n"/>
      <c r="L146" s="17" t="n"/>
      <c r="M146" s="19" t="n"/>
      <c r="N146" s="18" t="n"/>
      <c r="O146" s="19">
        <f>IF(OR($E146="",G146=""),"",G146-N(M146))</f>
        <v/>
      </c>
      <c r="P146" s="20">
        <f>IF(O146="","",O146*IFERROR(INDEX(Bens!$D$6:$D$305,MATCH($E146,Bens!$A$6:$A$305,0)),0))</f>
        <v/>
      </c>
      <c r="Q146" s="21">
        <f>IF(A146="","",IF(AND(O146&lt;=0,L146&lt;&gt;""),L146-A146,TODAY()-A146))</f>
        <v/>
      </c>
      <c r="R146" s="18">
        <f>IF(O146="","",IF(O146&lt;0,"CONFERIR",IF(O146=0,"DEVOLVIDO",IF(K146="","COM CLIENTE",IF(TODAY()&gt;K146,"VENCIDO",IF(K146-TODAY()&lt;=15,"VENCE EM 15 DIAS","COM CLIENTE"))))))</f>
        <v/>
      </c>
      <c r="S146" s="18">
        <f>IF(OR($E146="",D146=""),"",IF(D146=$C$4,"5909","6909"))</f>
        <v/>
      </c>
      <c r="T146" s="18" t="n"/>
    </row>
    <row r="147">
      <c r="A147" s="17" t="n"/>
      <c r="B147" s="18" t="n"/>
      <c r="C147" s="18" t="n"/>
      <c r="D147" s="18" t="n"/>
      <c r="E147" s="18" t="n"/>
      <c r="F147" s="18">
        <f>IF($E147="","",IFERROR(INDEX(Bens!$B$6:$B$305,MATCH($E147,Bens!$A$6:$A$305,0)),"Código não cadastrado"))</f>
        <v/>
      </c>
      <c r="G147" s="19" t="n"/>
      <c r="H147" s="20">
        <f>IF(OR($E147="",G147=""),"",G147*IFERROR(INDEX(Bens!$D$6:$D$305,MATCH($E147,Bens!$A$6:$A$305,0)),0))</f>
        <v/>
      </c>
      <c r="I147" s="18" t="n"/>
      <c r="J147" s="18">
        <f>IF(OR($E147="",D147=""),"",IF(D147=$C$4,"5908","6908"))</f>
        <v/>
      </c>
      <c r="K147" s="17" t="n"/>
      <c r="L147" s="17" t="n"/>
      <c r="M147" s="19" t="n"/>
      <c r="N147" s="18" t="n"/>
      <c r="O147" s="19">
        <f>IF(OR($E147="",G147=""),"",G147-N(M147))</f>
        <v/>
      </c>
      <c r="P147" s="20">
        <f>IF(O147="","",O147*IFERROR(INDEX(Bens!$D$6:$D$305,MATCH($E147,Bens!$A$6:$A$305,0)),0))</f>
        <v/>
      </c>
      <c r="Q147" s="21">
        <f>IF(A147="","",IF(AND(O147&lt;=0,L147&lt;&gt;""),L147-A147,TODAY()-A147))</f>
        <v/>
      </c>
      <c r="R147" s="18">
        <f>IF(O147="","",IF(O147&lt;0,"CONFERIR",IF(O147=0,"DEVOLVIDO",IF(K147="","COM CLIENTE",IF(TODAY()&gt;K147,"VENCIDO",IF(K147-TODAY()&lt;=15,"VENCE EM 15 DIAS","COM CLIENTE"))))))</f>
        <v/>
      </c>
      <c r="S147" s="18">
        <f>IF(OR($E147="",D147=""),"",IF(D147=$C$4,"5909","6909"))</f>
        <v/>
      </c>
      <c r="T147" s="18" t="n"/>
    </row>
    <row r="148">
      <c r="A148" s="17" t="n"/>
      <c r="B148" s="18" t="n"/>
      <c r="C148" s="18" t="n"/>
      <c r="D148" s="18" t="n"/>
      <c r="E148" s="18" t="n"/>
      <c r="F148" s="18">
        <f>IF($E148="","",IFERROR(INDEX(Bens!$B$6:$B$305,MATCH($E148,Bens!$A$6:$A$305,0)),"Código não cadastrado"))</f>
        <v/>
      </c>
      <c r="G148" s="19" t="n"/>
      <c r="H148" s="20">
        <f>IF(OR($E148="",G148=""),"",G148*IFERROR(INDEX(Bens!$D$6:$D$305,MATCH($E148,Bens!$A$6:$A$305,0)),0))</f>
        <v/>
      </c>
      <c r="I148" s="18" t="n"/>
      <c r="J148" s="18">
        <f>IF(OR($E148="",D148=""),"",IF(D148=$C$4,"5908","6908"))</f>
        <v/>
      </c>
      <c r="K148" s="17" t="n"/>
      <c r="L148" s="17" t="n"/>
      <c r="M148" s="19" t="n"/>
      <c r="N148" s="18" t="n"/>
      <c r="O148" s="19">
        <f>IF(OR($E148="",G148=""),"",G148-N(M148))</f>
        <v/>
      </c>
      <c r="P148" s="20">
        <f>IF(O148="","",O148*IFERROR(INDEX(Bens!$D$6:$D$305,MATCH($E148,Bens!$A$6:$A$305,0)),0))</f>
        <v/>
      </c>
      <c r="Q148" s="21">
        <f>IF(A148="","",IF(AND(O148&lt;=0,L148&lt;&gt;""),L148-A148,TODAY()-A148))</f>
        <v/>
      </c>
      <c r="R148" s="18">
        <f>IF(O148="","",IF(O148&lt;0,"CONFERIR",IF(O148=0,"DEVOLVIDO",IF(K148="","COM CLIENTE",IF(TODAY()&gt;K148,"VENCIDO",IF(K148-TODAY()&lt;=15,"VENCE EM 15 DIAS","COM CLIENTE"))))))</f>
        <v/>
      </c>
      <c r="S148" s="18">
        <f>IF(OR($E148="",D148=""),"",IF(D148=$C$4,"5909","6909"))</f>
        <v/>
      </c>
      <c r="T148" s="18" t="n"/>
    </row>
    <row r="149">
      <c r="A149" s="17" t="n"/>
      <c r="B149" s="18" t="n"/>
      <c r="C149" s="18" t="n"/>
      <c r="D149" s="18" t="n"/>
      <c r="E149" s="18" t="n"/>
      <c r="F149" s="18">
        <f>IF($E149="","",IFERROR(INDEX(Bens!$B$6:$B$305,MATCH($E149,Bens!$A$6:$A$305,0)),"Código não cadastrado"))</f>
        <v/>
      </c>
      <c r="G149" s="19" t="n"/>
      <c r="H149" s="20">
        <f>IF(OR($E149="",G149=""),"",G149*IFERROR(INDEX(Bens!$D$6:$D$305,MATCH($E149,Bens!$A$6:$A$305,0)),0))</f>
        <v/>
      </c>
      <c r="I149" s="18" t="n"/>
      <c r="J149" s="18">
        <f>IF(OR($E149="",D149=""),"",IF(D149=$C$4,"5908","6908"))</f>
        <v/>
      </c>
      <c r="K149" s="17" t="n"/>
      <c r="L149" s="17" t="n"/>
      <c r="M149" s="19" t="n"/>
      <c r="N149" s="18" t="n"/>
      <c r="O149" s="19">
        <f>IF(OR($E149="",G149=""),"",G149-N(M149))</f>
        <v/>
      </c>
      <c r="P149" s="20">
        <f>IF(O149="","",O149*IFERROR(INDEX(Bens!$D$6:$D$305,MATCH($E149,Bens!$A$6:$A$305,0)),0))</f>
        <v/>
      </c>
      <c r="Q149" s="21">
        <f>IF(A149="","",IF(AND(O149&lt;=0,L149&lt;&gt;""),L149-A149,TODAY()-A149))</f>
        <v/>
      </c>
      <c r="R149" s="18">
        <f>IF(O149="","",IF(O149&lt;0,"CONFERIR",IF(O149=0,"DEVOLVIDO",IF(K149="","COM CLIENTE",IF(TODAY()&gt;K149,"VENCIDO",IF(K149-TODAY()&lt;=15,"VENCE EM 15 DIAS","COM CLIENTE"))))))</f>
        <v/>
      </c>
      <c r="S149" s="18">
        <f>IF(OR($E149="",D149=""),"",IF(D149=$C$4,"5909","6909"))</f>
        <v/>
      </c>
      <c r="T149" s="18" t="n"/>
    </row>
    <row r="150">
      <c r="A150" s="17" t="n"/>
      <c r="B150" s="18" t="n"/>
      <c r="C150" s="18" t="n"/>
      <c r="D150" s="18" t="n"/>
      <c r="E150" s="18" t="n"/>
      <c r="F150" s="18">
        <f>IF($E150="","",IFERROR(INDEX(Bens!$B$6:$B$305,MATCH($E150,Bens!$A$6:$A$305,0)),"Código não cadastrado"))</f>
        <v/>
      </c>
      <c r="G150" s="19" t="n"/>
      <c r="H150" s="20">
        <f>IF(OR($E150="",G150=""),"",G150*IFERROR(INDEX(Bens!$D$6:$D$305,MATCH($E150,Bens!$A$6:$A$305,0)),0))</f>
        <v/>
      </c>
      <c r="I150" s="18" t="n"/>
      <c r="J150" s="18">
        <f>IF(OR($E150="",D150=""),"",IF(D150=$C$4,"5908","6908"))</f>
        <v/>
      </c>
      <c r="K150" s="17" t="n"/>
      <c r="L150" s="17" t="n"/>
      <c r="M150" s="19" t="n"/>
      <c r="N150" s="18" t="n"/>
      <c r="O150" s="19">
        <f>IF(OR($E150="",G150=""),"",G150-N(M150))</f>
        <v/>
      </c>
      <c r="P150" s="20">
        <f>IF(O150="","",O150*IFERROR(INDEX(Bens!$D$6:$D$305,MATCH($E150,Bens!$A$6:$A$305,0)),0))</f>
        <v/>
      </c>
      <c r="Q150" s="21">
        <f>IF(A150="","",IF(AND(O150&lt;=0,L150&lt;&gt;""),L150-A150,TODAY()-A150))</f>
        <v/>
      </c>
      <c r="R150" s="18">
        <f>IF(O150="","",IF(O150&lt;0,"CONFERIR",IF(O150=0,"DEVOLVIDO",IF(K150="","COM CLIENTE",IF(TODAY()&gt;K150,"VENCIDO",IF(K150-TODAY()&lt;=15,"VENCE EM 15 DIAS","COM CLIENTE"))))))</f>
        <v/>
      </c>
      <c r="S150" s="18">
        <f>IF(OR($E150="",D150=""),"",IF(D150=$C$4,"5909","6909"))</f>
        <v/>
      </c>
      <c r="T150" s="18" t="n"/>
    </row>
    <row r="151">
      <c r="A151" s="17" t="n"/>
      <c r="B151" s="18" t="n"/>
      <c r="C151" s="18" t="n"/>
      <c r="D151" s="18" t="n"/>
      <c r="E151" s="18" t="n"/>
      <c r="F151" s="18">
        <f>IF($E151="","",IFERROR(INDEX(Bens!$B$6:$B$305,MATCH($E151,Bens!$A$6:$A$305,0)),"Código não cadastrado"))</f>
        <v/>
      </c>
      <c r="G151" s="19" t="n"/>
      <c r="H151" s="20">
        <f>IF(OR($E151="",G151=""),"",G151*IFERROR(INDEX(Bens!$D$6:$D$305,MATCH($E151,Bens!$A$6:$A$305,0)),0))</f>
        <v/>
      </c>
      <c r="I151" s="18" t="n"/>
      <c r="J151" s="18">
        <f>IF(OR($E151="",D151=""),"",IF(D151=$C$4,"5908","6908"))</f>
        <v/>
      </c>
      <c r="K151" s="17" t="n"/>
      <c r="L151" s="17" t="n"/>
      <c r="M151" s="19" t="n"/>
      <c r="N151" s="18" t="n"/>
      <c r="O151" s="19">
        <f>IF(OR($E151="",G151=""),"",G151-N(M151))</f>
        <v/>
      </c>
      <c r="P151" s="20">
        <f>IF(O151="","",O151*IFERROR(INDEX(Bens!$D$6:$D$305,MATCH($E151,Bens!$A$6:$A$305,0)),0))</f>
        <v/>
      </c>
      <c r="Q151" s="21">
        <f>IF(A151="","",IF(AND(O151&lt;=0,L151&lt;&gt;""),L151-A151,TODAY()-A151))</f>
        <v/>
      </c>
      <c r="R151" s="18">
        <f>IF(O151="","",IF(O151&lt;0,"CONFERIR",IF(O151=0,"DEVOLVIDO",IF(K151="","COM CLIENTE",IF(TODAY()&gt;K151,"VENCIDO",IF(K151-TODAY()&lt;=15,"VENCE EM 15 DIAS","COM CLIENTE"))))))</f>
        <v/>
      </c>
      <c r="S151" s="18">
        <f>IF(OR($E151="",D151=""),"",IF(D151=$C$4,"5909","6909"))</f>
        <v/>
      </c>
      <c r="T151" s="18" t="n"/>
    </row>
    <row r="152">
      <c r="A152" s="17" t="n"/>
      <c r="B152" s="18" t="n"/>
      <c r="C152" s="18" t="n"/>
      <c r="D152" s="18" t="n"/>
      <c r="E152" s="18" t="n"/>
      <c r="F152" s="18">
        <f>IF($E152="","",IFERROR(INDEX(Bens!$B$6:$B$305,MATCH($E152,Bens!$A$6:$A$305,0)),"Código não cadastrado"))</f>
        <v/>
      </c>
      <c r="G152" s="19" t="n"/>
      <c r="H152" s="20">
        <f>IF(OR($E152="",G152=""),"",G152*IFERROR(INDEX(Bens!$D$6:$D$305,MATCH($E152,Bens!$A$6:$A$305,0)),0))</f>
        <v/>
      </c>
      <c r="I152" s="18" t="n"/>
      <c r="J152" s="18">
        <f>IF(OR($E152="",D152=""),"",IF(D152=$C$4,"5908","6908"))</f>
        <v/>
      </c>
      <c r="K152" s="17" t="n"/>
      <c r="L152" s="17" t="n"/>
      <c r="M152" s="19" t="n"/>
      <c r="N152" s="18" t="n"/>
      <c r="O152" s="19">
        <f>IF(OR($E152="",G152=""),"",G152-N(M152))</f>
        <v/>
      </c>
      <c r="P152" s="20">
        <f>IF(O152="","",O152*IFERROR(INDEX(Bens!$D$6:$D$305,MATCH($E152,Bens!$A$6:$A$305,0)),0))</f>
        <v/>
      </c>
      <c r="Q152" s="21">
        <f>IF(A152="","",IF(AND(O152&lt;=0,L152&lt;&gt;""),L152-A152,TODAY()-A152))</f>
        <v/>
      </c>
      <c r="R152" s="18">
        <f>IF(O152="","",IF(O152&lt;0,"CONFERIR",IF(O152=0,"DEVOLVIDO",IF(K152="","COM CLIENTE",IF(TODAY()&gt;K152,"VENCIDO",IF(K152-TODAY()&lt;=15,"VENCE EM 15 DIAS","COM CLIENTE"))))))</f>
        <v/>
      </c>
      <c r="S152" s="18">
        <f>IF(OR($E152="",D152=""),"",IF(D152=$C$4,"5909","6909"))</f>
        <v/>
      </c>
      <c r="T152" s="18" t="n"/>
    </row>
    <row r="153">
      <c r="A153" s="17" t="n"/>
      <c r="B153" s="18" t="n"/>
      <c r="C153" s="18" t="n"/>
      <c r="D153" s="18" t="n"/>
      <c r="E153" s="18" t="n"/>
      <c r="F153" s="18">
        <f>IF($E153="","",IFERROR(INDEX(Bens!$B$6:$B$305,MATCH($E153,Bens!$A$6:$A$305,0)),"Código não cadastrado"))</f>
        <v/>
      </c>
      <c r="G153" s="19" t="n"/>
      <c r="H153" s="20">
        <f>IF(OR($E153="",G153=""),"",G153*IFERROR(INDEX(Bens!$D$6:$D$305,MATCH($E153,Bens!$A$6:$A$305,0)),0))</f>
        <v/>
      </c>
      <c r="I153" s="18" t="n"/>
      <c r="J153" s="18">
        <f>IF(OR($E153="",D153=""),"",IF(D153=$C$4,"5908","6908"))</f>
        <v/>
      </c>
      <c r="K153" s="17" t="n"/>
      <c r="L153" s="17" t="n"/>
      <c r="M153" s="19" t="n"/>
      <c r="N153" s="18" t="n"/>
      <c r="O153" s="19">
        <f>IF(OR($E153="",G153=""),"",G153-N(M153))</f>
        <v/>
      </c>
      <c r="P153" s="20">
        <f>IF(O153="","",O153*IFERROR(INDEX(Bens!$D$6:$D$305,MATCH($E153,Bens!$A$6:$A$305,0)),0))</f>
        <v/>
      </c>
      <c r="Q153" s="21">
        <f>IF(A153="","",IF(AND(O153&lt;=0,L153&lt;&gt;""),L153-A153,TODAY()-A153))</f>
        <v/>
      </c>
      <c r="R153" s="18">
        <f>IF(O153="","",IF(O153&lt;0,"CONFERIR",IF(O153=0,"DEVOLVIDO",IF(K153="","COM CLIENTE",IF(TODAY()&gt;K153,"VENCIDO",IF(K153-TODAY()&lt;=15,"VENCE EM 15 DIAS","COM CLIENTE"))))))</f>
        <v/>
      </c>
      <c r="S153" s="18">
        <f>IF(OR($E153="",D153=""),"",IF(D153=$C$4,"5909","6909"))</f>
        <v/>
      </c>
      <c r="T153" s="18" t="n"/>
    </row>
    <row r="154">
      <c r="A154" s="17" t="n"/>
      <c r="B154" s="18" t="n"/>
      <c r="C154" s="18" t="n"/>
      <c r="D154" s="18" t="n"/>
      <c r="E154" s="18" t="n"/>
      <c r="F154" s="18">
        <f>IF($E154="","",IFERROR(INDEX(Bens!$B$6:$B$305,MATCH($E154,Bens!$A$6:$A$305,0)),"Código não cadastrado"))</f>
        <v/>
      </c>
      <c r="G154" s="19" t="n"/>
      <c r="H154" s="20">
        <f>IF(OR($E154="",G154=""),"",G154*IFERROR(INDEX(Bens!$D$6:$D$305,MATCH($E154,Bens!$A$6:$A$305,0)),0))</f>
        <v/>
      </c>
      <c r="I154" s="18" t="n"/>
      <c r="J154" s="18">
        <f>IF(OR($E154="",D154=""),"",IF(D154=$C$4,"5908","6908"))</f>
        <v/>
      </c>
      <c r="K154" s="17" t="n"/>
      <c r="L154" s="17" t="n"/>
      <c r="M154" s="19" t="n"/>
      <c r="N154" s="18" t="n"/>
      <c r="O154" s="19">
        <f>IF(OR($E154="",G154=""),"",G154-N(M154))</f>
        <v/>
      </c>
      <c r="P154" s="20">
        <f>IF(O154="","",O154*IFERROR(INDEX(Bens!$D$6:$D$305,MATCH($E154,Bens!$A$6:$A$305,0)),0))</f>
        <v/>
      </c>
      <c r="Q154" s="21">
        <f>IF(A154="","",IF(AND(O154&lt;=0,L154&lt;&gt;""),L154-A154,TODAY()-A154))</f>
        <v/>
      </c>
      <c r="R154" s="18">
        <f>IF(O154="","",IF(O154&lt;0,"CONFERIR",IF(O154=0,"DEVOLVIDO",IF(K154="","COM CLIENTE",IF(TODAY()&gt;K154,"VENCIDO",IF(K154-TODAY()&lt;=15,"VENCE EM 15 DIAS","COM CLIENTE"))))))</f>
        <v/>
      </c>
      <c r="S154" s="18">
        <f>IF(OR($E154="",D154=""),"",IF(D154=$C$4,"5909","6909"))</f>
        <v/>
      </c>
      <c r="T154" s="18" t="n"/>
    </row>
    <row r="155">
      <c r="A155" s="17" t="n"/>
      <c r="B155" s="18" t="n"/>
      <c r="C155" s="18" t="n"/>
      <c r="D155" s="18" t="n"/>
      <c r="E155" s="18" t="n"/>
      <c r="F155" s="18">
        <f>IF($E155="","",IFERROR(INDEX(Bens!$B$6:$B$305,MATCH($E155,Bens!$A$6:$A$305,0)),"Código não cadastrado"))</f>
        <v/>
      </c>
      <c r="G155" s="19" t="n"/>
      <c r="H155" s="20">
        <f>IF(OR($E155="",G155=""),"",G155*IFERROR(INDEX(Bens!$D$6:$D$305,MATCH($E155,Bens!$A$6:$A$305,0)),0))</f>
        <v/>
      </c>
      <c r="I155" s="18" t="n"/>
      <c r="J155" s="18">
        <f>IF(OR($E155="",D155=""),"",IF(D155=$C$4,"5908","6908"))</f>
        <v/>
      </c>
      <c r="K155" s="17" t="n"/>
      <c r="L155" s="17" t="n"/>
      <c r="M155" s="19" t="n"/>
      <c r="N155" s="18" t="n"/>
      <c r="O155" s="19">
        <f>IF(OR($E155="",G155=""),"",G155-N(M155))</f>
        <v/>
      </c>
      <c r="P155" s="20">
        <f>IF(O155="","",O155*IFERROR(INDEX(Bens!$D$6:$D$305,MATCH($E155,Bens!$A$6:$A$305,0)),0))</f>
        <v/>
      </c>
      <c r="Q155" s="21">
        <f>IF(A155="","",IF(AND(O155&lt;=0,L155&lt;&gt;""),L155-A155,TODAY()-A155))</f>
        <v/>
      </c>
      <c r="R155" s="18">
        <f>IF(O155="","",IF(O155&lt;0,"CONFERIR",IF(O155=0,"DEVOLVIDO",IF(K155="","COM CLIENTE",IF(TODAY()&gt;K155,"VENCIDO",IF(K155-TODAY()&lt;=15,"VENCE EM 15 DIAS","COM CLIENTE"))))))</f>
        <v/>
      </c>
      <c r="S155" s="18">
        <f>IF(OR($E155="",D155=""),"",IF(D155=$C$4,"5909","6909"))</f>
        <v/>
      </c>
      <c r="T155" s="18" t="n"/>
    </row>
    <row r="156">
      <c r="A156" s="17" t="n"/>
      <c r="B156" s="18" t="n"/>
      <c r="C156" s="18" t="n"/>
      <c r="D156" s="18" t="n"/>
      <c r="E156" s="18" t="n"/>
      <c r="F156" s="18">
        <f>IF($E156="","",IFERROR(INDEX(Bens!$B$6:$B$305,MATCH($E156,Bens!$A$6:$A$305,0)),"Código não cadastrado"))</f>
        <v/>
      </c>
      <c r="G156" s="19" t="n"/>
      <c r="H156" s="20">
        <f>IF(OR($E156="",G156=""),"",G156*IFERROR(INDEX(Bens!$D$6:$D$305,MATCH($E156,Bens!$A$6:$A$305,0)),0))</f>
        <v/>
      </c>
      <c r="I156" s="18" t="n"/>
      <c r="J156" s="18">
        <f>IF(OR($E156="",D156=""),"",IF(D156=$C$4,"5908","6908"))</f>
        <v/>
      </c>
      <c r="K156" s="17" t="n"/>
      <c r="L156" s="17" t="n"/>
      <c r="M156" s="19" t="n"/>
      <c r="N156" s="18" t="n"/>
      <c r="O156" s="19">
        <f>IF(OR($E156="",G156=""),"",G156-N(M156))</f>
        <v/>
      </c>
      <c r="P156" s="20">
        <f>IF(O156="","",O156*IFERROR(INDEX(Bens!$D$6:$D$305,MATCH($E156,Bens!$A$6:$A$305,0)),0))</f>
        <v/>
      </c>
      <c r="Q156" s="21">
        <f>IF(A156="","",IF(AND(O156&lt;=0,L156&lt;&gt;""),L156-A156,TODAY()-A156))</f>
        <v/>
      </c>
      <c r="R156" s="18">
        <f>IF(O156="","",IF(O156&lt;0,"CONFERIR",IF(O156=0,"DEVOLVIDO",IF(K156="","COM CLIENTE",IF(TODAY()&gt;K156,"VENCIDO",IF(K156-TODAY()&lt;=15,"VENCE EM 15 DIAS","COM CLIENTE"))))))</f>
        <v/>
      </c>
      <c r="S156" s="18">
        <f>IF(OR($E156="",D156=""),"",IF(D156=$C$4,"5909","6909"))</f>
        <v/>
      </c>
      <c r="T156" s="18" t="n"/>
    </row>
    <row r="157">
      <c r="A157" s="17" t="n"/>
      <c r="B157" s="18" t="n"/>
      <c r="C157" s="18" t="n"/>
      <c r="D157" s="18" t="n"/>
      <c r="E157" s="18" t="n"/>
      <c r="F157" s="18">
        <f>IF($E157="","",IFERROR(INDEX(Bens!$B$6:$B$305,MATCH($E157,Bens!$A$6:$A$305,0)),"Código não cadastrado"))</f>
        <v/>
      </c>
      <c r="G157" s="19" t="n"/>
      <c r="H157" s="20">
        <f>IF(OR($E157="",G157=""),"",G157*IFERROR(INDEX(Bens!$D$6:$D$305,MATCH($E157,Bens!$A$6:$A$305,0)),0))</f>
        <v/>
      </c>
      <c r="I157" s="18" t="n"/>
      <c r="J157" s="18">
        <f>IF(OR($E157="",D157=""),"",IF(D157=$C$4,"5908","6908"))</f>
        <v/>
      </c>
      <c r="K157" s="17" t="n"/>
      <c r="L157" s="17" t="n"/>
      <c r="M157" s="19" t="n"/>
      <c r="N157" s="18" t="n"/>
      <c r="O157" s="19">
        <f>IF(OR($E157="",G157=""),"",G157-N(M157))</f>
        <v/>
      </c>
      <c r="P157" s="20">
        <f>IF(O157="","",O157*IFERROR(INDEX(Bens!$D$6:$D$305,MATCH($E157,Bens!$A$6:$A$305,0)),0))</f>
        <v/>
      </c>
      <c r="Q157" s="21">
        <f>IF(A157="","",IF(AND(O157&lt;=0,L157&lt;&gt;""),L157-A157,TODAY()-A157))</f>
        <v/>
      </c>
      <c r="R157" s="18">
        <f>IF(O157="","",IF(O157&lt;0,"CONFERIR",IF(O157=0,"DEVOLVIDO",IF(K157="","COM CLIENTE",IF(TODAY()&gt;K157,"VENCIDO",IF(K157-TODAY()&lt;=15,"VENCE EM 15 DIAS","COM CLIENTE"))))))</f>
        <v/>
      </c>
      <c r="S157" s="18">
        <f>IF(OR($E157="",D157=""),"",IF(D157=$C$4,"5909","6909"))</f>
        <v/>
      </c>
      <c r="T157" s="18" t="n"/>
    </row>
    <row r="158">
      <c r="A158" s="17" t="n"/>
      <c r="B158" s="18" t="n"/>
      <c r="C158" s="18" t="n"/>
      <c r="D158" s="18" t="n"/>
      <c r="E158" s="18" t="n"/>
      <c r="F158" s="18">
        <f>IF($E158="","",IFERROR(INDEX(Bens!$B$6:$B$305,MATCH($E158,Bens!$A$6:$A$305,0)),"Código não cadastrado"))</f>
        <v/>
      </c>
      <c r="G158" s="19" t="n"/>
      <c r="H158" s="20">
        <f>IF(OR($E158="",G158=""),"",G158*IFERROR(INDEX(Bens!$D$6:$D$305,MATCH($E158,Bens!$A$6:$A$305,0)),0))</f>
        <v/>
      </c>
      <c r="I158" s="18" t="n"/>
      <c r="J158" s="18">
        <f>IF(OR($E158="",D158=""),"",IF(D158=$C$4,"5908","6908"))</f>
        <v/>
      </c>
      <c r="K158" s="17" t="n"/>
      <c r="L158" s="17" t="n"/>
      <c r="M158" s="19" t="n"/>
      <c r="N158" s="18" t="n"/>
      <c r="O158" s="19">
        <f>IF(OR($E158="",G158=""),"",G158-N(M158))</f>
        <v/>
      </c>
      <c r="P158" s="20">
        <f>IF(O158="","",O158*IFERROR(INDEX(Bens!$D$6:$D$305,MATCH($E158,Bens!$A$6:$A$305,0)),0))</f>
        <v/>
      </c>
      <c r="Q158" s="21">
        <f>IF(A158="","",IF(AND(O158&lt;=0,L158&lt;&gt;""),L158-A158,TODAY()-A158))</f>
        <v/>
      </c>
      <c r="R158" s="18">
        <f>IF(O158="","",IF(O158&lt;0,"CONFERIR",IF(O158=0,"DEVOLVIDO",IF(K158="","COM CLIENTE",IF(TODAY()&gt;K158,"VENCIDO",IF(K158-TODAY()&lt;=15,"VENCE EM 15 DIAS","COM CLIENTE"))))))</f>
        <v/>
      </c>
      <c r="S158" s="18">
        <f>IF(OR($E158="",D158=""),"",IF(D158=$C$4,"5909","6909"))</f>
        <v/>
      </c>
      <c r="T158" s="18" t="n"/>
    </row>
    <row r="159">
      <c r="A159" s="17" t="n"/>
      <c r="B159" s="18" t="n"/>
      <c r="C159" s="18" t="n"/>
      <c r="D159" s="18" t="n"/>
      <c r="E159" s="18" t="n"/>
      <c r="F159" s="18">
        <f>IF($E159="","",IFERROR(INDEX(Bens!$B$6:$B$305,MATCH($E159,Bens!$A$6:$A$305,0)),"Código não cadastrado"))</f>
        <v/>
      </c>
      <c r="G159" s="19" t="n"/>
      <c r="H159" s="20">
        <f>IF(OR($E159="",G159=""),"",G159*IFERROR(INDEX(Bens!$D$6:$D$305,MATCH($E159,Bens!$A$6:$A$305,0)),0))</f>
        <v/>
      </c>
      <c r="I159" s="18" t="n"/>
      <c r="J159" s="18">
        <f>IF(OR($E159="",D159=""),"",IF(D159=$C$4,"5908","6908"))</f>
        <v/>
      </c>
      <c r="K159" s="17" t="n"/>
      <c r="L159" s="17" t="n"/>
      <c r="M159" s="19" t="n"/>
      <c r="N159" s="18" t="n"/>
      <c r="O159" s="19">
        <f>IF(OR($E159="",G159=""),"",G159-N(M159))</f>
        <v/>
      </c>
      <c r="P159" s="20">
        <f>IF(O159="","",O159*IFERROR(INDEX(Bens!$D$6:$D$305,MATCH($E159,Bens!$A$6:$A$305,0)),0))</f>
        <v/>
      </c>
      <c r="Q159" s="21">
        <f>IF(A159="","",IF(AND(O159&lt;=0,L159&lt;&gt;""),L159-A159,TODAY()-A159))</f>
        <v/>
      </c>
      <c r="R159" s="18">
        <f>IF(O159="","",IF(O159&lt;0,"CONFERIR",IF(O159=0,"DEVOLVIDO",IF(K159="","COM CLIENTE",IF(TODAY()&gt;K159,"VENCIDO",IF(K159-TODAY()&lt;=15,"VENCE EM 15 DIAS","COM CLIENTE"))))))</f>
        <v/>
      </c>
      <c r="S159" s="18">
        <f>IF(OR($E159="",D159=""),"",IF(D159=$C$4,"5909","6909"))</f>
        <v/>
      </c>
      <c r="T159" s="18" t="n"/>
    </row>
    <row r="160">
      <c r="A160" s="17" t="n"/>
      <c r="B160" s="18" t="n"/>
      <c r="C160" s="18" t="n"/>
      <c r="D160" s="18" t="n"/>
      <c r="E160" s="18" t="n"/>
      <c r="F160" s="18">
        <f>IF($E160="","",IFERROR(INDEX(Bens!$B$6:$B$305,MATCH($E160,Bens!$A$6:$A$305,0)),"Código não cadastrado"))</f>
        <v/>
      </c>
      <c r="G160" s="19" t="n"/>
      <c r="H160" s="20">
        <f>IF(OR($E160="",G160=""),"",G160*IFERROR(INDEX(Bens!$D$6:$D$305,MATCH($E160,Bens!$A$6:$A$305,0)),0))</f>
        <v/>
      </c>
      <c r="I160" s="18" t="n"/>
      <c r="J160" s="18">
        <f>IF(OR($E160="",D160=""),"",IF(D160=$C$4,"5908","6908"))</f>
        <v/>
      </c>
      <c r="K160" s="17" t="n"/>
      <c r="L160" s="17" t="n"/>
      <c r="M160" s="19" t="n"/>
      <c r="N160" s="18" t="n"/>
      <c r="O160" s="19">
        <f>IF(OR($E160="",G160=""),"",G160-N(M160))</f>
        <v/>
      </c>
      <c r="P160" s="20">
        <f>IF(O160="","",O160*IFERROR(INDEX(Bens!$D$6:$D$305,MATCH($E160,Bens!$A$6:$A$305,0)),0))</f>
        <v/>
      </c>
      <c r="Q160" s="21">
        <f>IF(A160="","",IF(AND(O160&lt;=0,L160&lt;&gt;""),L160-A160,TODAY()-A160))</f>
        <v/>
      </c>
      <c r="R160" s="18">
        <f>IF(O160="","",IF(O160&lt;0,"CONFERIR",IF(O160=0,"DEVOLVIDO",IF(K160="","COM CLIENTE",IF(TODAY()&gt;K160,"VENCIDO",IF(K160-TODAY()&lt;=15,"VENCE EM 15 DIAS","COM CLIENTE"))))))</f>
        <v/>
      </c>
      <c r="S160" s="18">
        <f>IF(OR($E160="",D160=""),"",IF(D160=$C$4,"5909","6909"))</f>
        <v/>
      </c>
      <c r="T160" s="18" t="n"/>
    </row>
    <row r="161">
      <c r="A161" s="17" t="n"/>
      <c r="B161" s="18" t="n"/>
      <c r="C161" s="18" t="n"/>
      <c r="D161" s="18" t="n"/>
      <c r="E161" s="18" t="n"/>
      <c r="F161" s="18">
        <f>IF($E161="","",IFERROR(INDEX(Bens!$B$6:$B$305,MATCH($E161,Bens!$A$6:$A$305,0)),"Código não cadastrado"))</f>
        <v/>
      </c>
      <c r="G161" s="19" t="n"/>
      <c r="H161" s="20">
        <f>IF(OR($E161="",G161=""),"",G161*IFERROR(INDEX(Bens!$D$6:$D$305,MATCH($E161,Bens!$A$6:$A$305,0)),0))</f>
        <v/>
      </c>
      <c r="I161" s="18" t="n"/>
      <c r="J161" s="18">
        <f>IF(OR($E161="",D161=""),"",IF(D161=$C$4,"5908","6908"))</f>
        <v/>
      </c>
      <c r="K161" s="17" t="n"/>
      <c r="L161" s="17" t="n"/>
      <c r="M161" s="19" t="n"/>
      <c r="N161" s="18" t="n"/>
      <c r="O161" s="19">
        <f>IF(OR($E161="",G161=""),"",G161-N(M161))</f>
        <v/>
      </c>
      <c r="P161" s="20">
        <f>IF(O161="","",O161*IFERROR(INDEX(Bens!$D$6:$D$305,MATCH($E161,Bens!$A$6:$A$305,0)),0))</f>
        <v/>
      </c>
      <c r="Q161" s="21">
        <f>IF(A161="","",IF(AND(O161&lt;=0,L161&lt;&gt;""),L161-A161,TODAY()-A161))</f>
        <v/>
      </c>
      <c r="R161" s="18">
        <f>IF(O161="","",IF(O161&lt;0,"CONFERIR",IF(O161=0,"DEVOLVIDO",IF(K161="","COM CLIENTE",IF(TODAY()&gt;K161,"VENCIDO",IF(K161-TODAY()&lt;=15,"VENCE EM 15 DIAS","COM CLIENTE"))))))</f>
        <v/>
      </c>
      <c r="S161" s="18">
        <f>IF(OR($E161="",D161=""),"",IF(D161=$C$4,"5909","6909"))</f>
        <v/>
      </c>
      <c r="T161" s="18" t="n"/>
    </row>
    <row r="162">
      <c r="A162" s="17" t="n"/>
      <c r="B162" s="18" t="n"/>
      <c r="C162" s="18" t="n"/>
      <c r="D162" s="18" t="n"/>
      <c r="E162" s="18" t="n"/>
      <c r="F162" s="18">
        <f>IF($E162="","",IFERROR(INDEX(Bens!$B$6:$B$305,MATCH($E162,Bens!$A$6:$A$305,0)),"Código não cadastrado"))</f>
        <v/>
      </c>
      <c r="G162" s="19" t="n"/>
      <c r="H162" s="20">
        <f>IF(OR($E162="",G162=""),"",G162*IFERROR(INDEX(Bens!$D$6:$D$305,MATCH($E162,Bens!$A$6:$A$305,0)),0))</f>
        <v/>
      </c>
      <c r="I162" s="18" t="n"/>
      <c r="J162" s="18">
        <f>IF(OR($E162="",D162=""),"",IF(D162=$C$4,"5908","6908"))</f>
        <v/>
      </c>
      <c r="K162" s="17" t="n"/>
      <c r="L162" s="17" t="n"/>
      <c r="M162" s="19" t="n"/>
      <c r="N162" s="18" t="n"/>
      <c r="O162" s="19">
        <f>IF(OR($E162="",G162=""),"",G162-N(M162))</f>
        <v/>
      </c>
      <c r="P162" s="20">
        <f>IF(O162="","",O162*IFERROR(INDEX(Bens!$D$6:$D$305,MATCH($E162,Bens!$A$6:$A$305,0)),0))</f>
        <v/>
      </c>
      <c r="Q162" s="21">
        <f>IF(A162="","",IF(AND(O162&lt;=0,L162&lt;&gt;""),L162-A162,TODAY()-A162))</f>
        <v/>
      </c>
      <c r="R162" s="18">
        <f>IF(O162="","",IF(O162&lt;0,"CONFERIR",IF(O162=0,"DEVOLVIDO",IF(K162="","COM CLIENTE",IF(TODAY()&gt;K162,"VENCIDO",IF(K162-TODAY()&lt;=15,"VENCE EM 15 DIAS","COM CLIENTE"))))))</f>
        <v/>
      </c>
      <c r="S162" s="18">
        <f>IF(OR($E162="",D162=""),"",IF(D162=$C$4,"5909","6909"))</f>
        <v/>
      </c>
      <c r="T162" s="18" t="n"/>
    </row>
    <row r="163">
      <c r="A163" s="17" t="n"/>
      <c r="B163" s="18" t="n"/>
      <c r="C163" s="18" t="n"/>
      <c r="D163" s="18" t="n"/>
      <c r="E163" s="18" t="n"/>
      <c r="F163" s="18">
        <f>IF($E163="","",IFERROR(INDEX(Bens!$B$6:$B$305,MATCH($E163,Bens!$A$6:$A$305,0)),"Código não cadastrado"))</f>
        <v/>
      </c>
      <c r="G163" s="19" t="n"/>
      <c r="H163" s="20">
        <f>IF(OR($E163="",G163=""),"",G163*IFERROR(INDEX(Bens!$D$6:$D$305,MATCH($E163,Bens!$A$6:$A$305,0)),0))</f>
        <v/>
      </c>
      <c r="I163" s="18" t="n"/>
      <c r="J163" s="18">
        <f>IF(OR($E163="",D163=""),"",IF(D163=$C$4,"5908","6908"))</f>
        <v/>
      </c>
      <c r="K163" s="17" t="n"/>
      <c r="L163" s="17" t="n"/>
      <c r="M163" s="19" t="n"/>
      <c r="N163" s="18" t="n"/>
      <c r="O163" s="19">
        <f>IF(OR($E163="",G163=""),"",G163-N(M163))</f>
        <v/>
      </c>
      <c r="P163" s="20">
        <f>IF(O163="","",O163*IFERROR(INDEX(Bens!$D$6:$D$305,MATCH($E163,Bens!$A$6:$A$305,0)),0))</f>
        <v/>
      </c>
      <c r="Q163" s="21">
        <f>IF(A163="","",IF(AND(O163&lt;=0,L163&lt;&gt;""),L163-A163,TODAY()-A163))</f>
        <v/>
      </c>
      <c r="R163" s="18">
        <f>IF(O163="","",IF(O163&lt;0,"CONFERIR",IF(O163=0,"DEVOLVIDO",IF(K163="","COM CLIENTE",IF(TODAY()&gt;K163,"VENCIDO",IF(K163-TODAY()&lt;=15,"VENCE EM 15 DIAS","COM CLIENTE"))))))</f>
        <v/>
      </c>
      <c r="S163" s="18">
        <f>IF(OR($E163="",D163=""),"",IF(D163=$C$4,"5909","6909"))</f>
        <v/>
      </c>
      <c r="T163" s="18" t="n"/>
    </row>
    <row r="164">
      <c r="A164" s="17" t="n"/>
      <c r="B164" s="18" t="n"/>
      <c r="C164" s="18" t="n"/>
      <c r="D164" s="18" t="n"/>
      <c r="E164" s="18" t="n"/>
      <c r="F164" s="18">
        <f>IF($E164="","",IFERROR(INDEX(Bens!$B$6:$B$305,MATCH($E164,Bens!$A$6:$A$305,0)),"Código não cadastrado"))</f>
        <v/>
      </c>
      <c r="G164" s="19" t="n"/>
      <c r="H164" s="20">
        <f>IF(OR($E164="",G164=""),"",G164*IFERROR(INDEX(Bens!$D$6:$D$305,MATCH($E164,Bens!$A$6:$A$305,0)),0))</f>
        <v/>
      </c>
      <c r="I164" s="18" t="n"/>
      <c r="J164" s="18">
        <f>IF(OR($E164="",D164=""),"",IF(D164=$C$4,"5908","6908"))</f>
        <v/>
      </c>
      <c r="K164" s="17" t="n"/>
      <c r="L164" s="17" t="n"/>
      <c r="M164" s="19" t="n"/>
      <c r="N164" s="18" t="n"/>
      <c r="O164" s="19">
        <f>IF(OR($E164="",G164=""),"",G164-N(M164))</f>
        <v/>
      </c>
      <c r="P164" s="20">
        <f>IF(O164="","",O164*IFERROR(INDEX(Bens!$D$6:$D$305,MATCH($E164,Bens!$A$6:$A$305,0)),0))</f>
        <v/>
      </c>
      <c r="Q164" s="21">
        <f>IF(A164="","",IF(AND(O164&lt;=0,L164&lt;&gt;""),L164-A164,TODAY()-A164))</f>
        <v/>
      </c>
      <c r="R164" s="18">
        <f>IF(O164="","",IF(O164&lt;0,"CONFERIR",IF(O164=0,"DEVOLVIDO",IF(K164="","COM CLIENTE",IF(TODAY()&gt;K164,"VENCIDO",IF(K164-TODAY()&lt;=15,"VENCE EM 15 DIAS","COM CLIENTE"))))))</f>
        <v/>
      </c>
      <c r="S164" s="18">
        <f>IF(OR($E164="",D164=""),"",IF(D164=$C$4,"5909","6909"))</f>
        <v/>
      </c>
      <c r="T164" s="18" t="n"/>
    </row>
    <row r="165">
      <c r="A165" s="17" t="n"/>
      <c r="B165" s="18" t="n"/>
      <c r="C165" s="18" t="n"/>
      <c r="D165" s="18" t="n"/>
      <c r="E165" s="18" t="n"/>
      <c r="F165" s="18">
        <f>IF($E165="","",IFERROR(INDEX(Bens!$B$6:$B$305,MATCH($E165,Bens!$A$6:$A$305,0)),"Código não cadastrado"))</f>
        <v/>
      </c>
      <c r="G165" s="19" t="n"/>
      <c r="H165" s="20">
        <f>IF(OR($E165="",G165=""),"",G165*IFERROR(INDEX(Bens!$D$6:$D$305,MATCH($E165,Bens!$A$6:$A$305,0)),0))</f>
        <v/>
      </c>
      <c r="I165" s="18" t="n"/>
      <c r="J165" s="18">
        <f>IF(OR($E165="",D165=""),"",IF(D165=$C$4,"5908","6908"))</f>
        <v/>
      </c>
      <c r="K165" s="17" t="n"/>
      <c r="L165" s="17" t="n"/>
      <c r="M165" s="19" t="n"/>
      <c r="N165" s="18" t="n"/>
      <c r="O165" s="19">
        <f>IF(OR($E165="",G165=""),"",G165-N(M165))</f>
        <v/>
      </c>
      <c r="P165" s="20">
        <f>IF(O165="","",O165*IFERROR(INDEX(Bens!$D$6:$D$305,MATCH($E165,Bens!$A$6:$A$305,0)),0))</f>
        <v/>
      </c>
      <c r="Q165" s="21">
        <f>IF(A165="","",IF(AND(O165&lt;=0,L165&lt;&gt;""),L165-A165,TODAY()-A165))</f>
        <v/>
      </c>
      <c r="R165" s="18">
        <f>IF(O165="","",IF(O165&lt;0,"CONFERIR",IF(O165=0,"DEVOLVIDO",IF(K165="","COM CLIENTE",IF(TODAY()&gt;K165,"VENCIDO",IF(K165-TODAY()&lt;=15,"VENCE EM 15 DIAS","COM CLIENTE"))))))</f>
        <v/>
      </c>
      <c r="S165" s="18">
        <f>IF(OR($E165="",D165=""),"",IF(D165=$C$4,"5909","6909"))</f>
        <v/>
      </c>
      <c r="T165" s="18" t="n"/>
    </row>
    <row r="166">
      <c r="A166" s="17" t="n"/>
      <c r="B166" s="18" t="n"/>
      <c r="C166" s="18" t="n"/>
      <c r="D166" s="18" t="n"/>
      <c r="E166" s="18" t="n"/>
      <c r="F166" s="18">
        <f>IF($E166="","",IFERROR(INDEX(Bens!$B$6:$B$305,MATCH($E166,Bens!$A$6:$A$305,0)),"Código não cadastrado"))</f>
        <v/>
      </c>
      <c r="G166" s="19" t="n"/>
      <c r="H166" s="20">
        <f>IF(OR($E166="",G166=""),"",G166*IFERROR(INDEX(Bens!$D$6:$D$305,MATCH($E166,Bens!$A$6:$A$305,0)),0))</f>
        <v/>
      </c>
      <c r="I166" s="18" t="n"/>
      <c r="J166" s="18">
        <f>IF(OR($E166="",D166=""),"",IF(D166=$C$4,"5908","6908"))</f>
        <v/>
      </c>
      <c r="K166" s="17" t="n"/>
      <c r="L166" s="17" t="n"/>
      <c r="M166" s="19" t="n"/>
      <c r="N166" s="18" t="n"/>
      <c r="O166" s="19">
        <f>IF(OR($E166="",G166=""),"",G166-N(M166))</f>
        <v/>
      </c>
      <c r="P166" s="20">
        <f>IF(O166="","",O166*IFERROR(INDEX(Bens!$D$6:$D$305,MATCH($E166,Bens!$A$6:$A$305,0)),0))</f>
        <v/>
      </c>
      <c r="Q166" s="21">
        <f>IF(A166="","",IF(AND(O166&lt;=0,L166&lt;&gt;""),L166-A166,TODAY()-A166))</f>
        <v/>
      </c>
      <c r="R166" s="18">
        <f>IF(O166="","",IF(O166&lt;0,"CONFERIR",IF(O166=0,"DEVOLVIDO",IF(K166="","COM CLIENTE",IF(TODAY()&gt;K166,"VENCIDO",IF(K166-TODAY()&lt;=15,"VENCE EM 15 DIAS","COM CLIENTE"))))))</f>
        <v/>
      </c>
      <c r="S166" s="18">
        <f>IF(OR($E166="",D166=""),"",IF(D166=$C$4,"5909","6909"))</f>
        <v/>
      </c>
      <c r="T166" s="18" t="n"/>
    </row>
    <row r="167">
      <c r="A167" s="17" t="n"/>
      <c r="B167" s="18" t="n"/>
      <c r="C167" s="18" t="n"/>
      <c r="D167" s="18" t="n"/>
      <c r="E167" s="18" t="n"/>
      <c r="F167" s="18">
        <f>IF($E167="","",IFERROR(INDEX(Bens!$B$6:$B$305,MATCH($E167,Bens!$A$6:$A$305,0)),"Código não cadastrado"))</f>
        <v/>
      </c>
      <c r="G167" s="19" t="n"/>
      <c r="H167" s="20">
        <f>IF(OR($E167="",G167=""),"",G167*IFERROR(INDEX(Bens!$D$6:$D$305,MATCH($E167,Bens!$A$6:$A$305,0)),0))</f>
        <v/>
      </c>
      <c r="I167" s="18" t="n"/>
      <c r="J167" s="18">
        <f>IF(OR($E167="",D167=""),"",IF(D167=$C$4,"5908","6908"))</f>
        <v/>
      </c>
      <c r="K167" s="17" t="n"/>
      <c r="L167" s="17" t="n"/>
      <c r="M167" s="19" t="n"/>
      <c r="N167" s="18" t="n"/>
      <c r="O167" s="19">
        <f>IF(OR($E167="",G167=""),"",G167-N(M167))</f>
        <v/>
      </c>
      <c r="P167" s="20">
        <f>IF(O167="","",O167*IFERROR(INDEX(Bens!$D$6:$D$305,MATCH($E167,Bens!$A$6:$A$305,0)),0))</f>
        <v/>
      </c>
      <c r="Q167" s="21">
        <f>IF(A167="","",IF(AND(O167&lt;=0,L167&lt;&gt;""),L167-A167,TODAY()-A167))</f>
        <v/>
      </c>
      <c r="R167" s="18">
        <f>IF(O167="","",IF(O167&lt;0,"CONFERIR",IF(O167=0,"DEVOLVIDO",IF(K167="","COM CLIENTE",IF(TODAY()&gt;K167,"VENCIDO",IF(K167-TODAY()&lt;=15,"VENCE EM 15 DIAS","COM CLIENTE"))))))</f>
        <v/>
      </c>
      <c r="S167" s="18">
        <f>IF(OR($E167="",D167=""),"",IF(D167=$C$4,"5909","6909"))</f>
        <v/>
      </c>
      <c r="T167" s="18" t="n"/>
    </row>
    <row r="168">
      <c r="A168" s="17" t="n"/>
      <c r="B168" s="18" t="n"/>
      <c r="C168" s="18" t="n"/>
      <c r="D168" s="18" t="n"/>
      <c r="E168" s="18" t="n"/>
      <c r="F168" s="18">
        <f>IF($E168="","",IFERROR(INDEX(Bens!$B$6:$B$305,MATCH($E168,Bens!$A$6:$A$305,0)),"Código não cadastrado"))</f>
        <v/>
      </c>
      <c r="G168" s="19" t="n"/>
      <c r="H168" s="20">
        <f>IF(OR($E168="",G168=""),"",G168*IFERROR(INDEX(Bens!$D$6:$D$305,MATCH($E168,Bens!$A$6:$A$305,0)),0))</f>
        <v/>
      </c>
      <c r="I168" s="18" t="n"/>
      <c r="J168" s="18">
        <f>IF(OR($E168="",D168=""),"",IF(D168=$C$4,"5908","6908"))</f>
        <v/>
      </c>
      <c r="K168" s="17" t="n"/>
      <c r="L168" s="17" t="n"/>
      <c r="M168" s="19" t="n"/>
      <c r="N168" s="18" t="n"/>
      <c r="O168" s="19">
        <f>IF(OR($E168="",G168=""),"",G168-N(M168))</f>
        <v/>
      </c>
      <c r="P168" s="20">
        <f>IF(O168="","",O168*IFERROR(INDEX(Bens!$D$6:$D$305,MATCH($E168,Bens!$A$6:$A$305,0)),0))</f>
        <v/>
      </c>
      <c r="Q168" s="21">
        <f>IF(A168="","",IF(AND(O168&lt;=0,L168&lt;&gt;""),L168-A168,TODAY()-A168))</f>
        <v/>
      </c>
      <c r="R168" s="18">
        <f>IF(O168="","",IF(O168&lt;0,"CONFERIR",IF(O168=0,"DEVOLVIDO",IF(K168="","COM CLIENTE",IF(TODAY()&gt;K168,"VENCIDO",IF(K168-TODAY()&lt;=15,"VENCE EM 15 DIAS","COM CLIENTE"))))))</f>
        <v/>
      </c>
      <c r="S168" s="18">
        <f>IF(OR($E168="",D168=""),"",IF(D168=$C$4,"5909","6909"))</f>
        <v/>
      </c>
      <c r="T168" s="18" t="n"/>
    </row>
    <row r="169">
      <c r="A169" s="17" t="n"/>
      <c r="B169" s="18" t="n"/>
      <c r="C169" s="18" t="n"/>
      <c r="D169" s="18" t="n"/>
      <c r="E169" s="18" t="n"/>
      <c r="F169" s="18">
        <f>IF($E169="","",IFERROR(INDEX(Bens!$B$6:$B$305,MATCH($E169,Bens!$A$6:$A$305,0)),"Código não cadastrado"))</f>
        <v/>
      </c>
      <c r="G169" s="19" t="n"/>
      <c r="H169" s="20">
        <f>IF(OR($E169="",G169=""),"",G169*IFERROR(INDEX(Bens!$D$6:$D$305,MATCH($E169,Bens!$A$6:$A$305,0)),0))</f>
        <v/>
      </c>
      <c r="I169" s="18" t="n"/>
      <c r="J169" s="18">
        <f>IF(OR($E169="",D169=""),"",IF(D169=$C$4,"5908","6908"))</f>
        <v/>
      </c>
      <c r="K169" s="17" t="n"/>
      <c r="L169" s="17" t="n"/>
      <c r="M169" s="19" t="n"/>
      <c r="N169" s="18" t="n"/>
      <c r="O169" s="19">
        <f>IF(OR($E169="",G169=""),"",G169-N(M169))</f>
        <v/>
      </c>
      <c r="P169" s="20">
        <f>IF(O169="","",O169*IFERROR(INDEX(Bens!$D$6:$D$305,MATCH($E169,Bens!$A$6:$A$305,0)),0))</f>
        <v/>
      </c>
      <c r="Q169" s="21">
        <f>IF(A169="","",IF(AND(O169&lt;=0,L169&lt;&gt;""),L169-A169,TODAY()-A169))</f>
        <v/>
      </c>
      <c r="R169" s="18">
        <f>IF(O169="","",IF(O169&lt;0,"CONFERIR",IF(O169=0,"DEVOLVIDO",IF(K169="","COM CLIENTE",IF(TODAY()&gt;K169,"VENCIDO",IF(K169-TODAY()&lt;=15,"VENCE EM 15 DIAS","COM CLIENTE"))))))</f>
        <v/>
      </c>
      <c r="S169" s="18">
        <f>IF(OR($E169="",D169=""),"",IF(D169=$C$4,"5909","6909"))</f>
        <v/>
      </c>
      <c r="T169" s="18" t="n"/>
    </row>
    <row r="170">
      <c r="A170" s="17" t="n"/>
      <c r="B170" s="18" t="n"/>
      <c r="C170" s="18" t="n"/>
      <c r="D170" s="18" t="n"/>
      <c r="E170" s="18" t="n"/>
      <c r="F170" s="18">
        <f>IF($E170="","",IFERROR(INDEX(Bens!$B$6:$B$305,MATCH($E170,Bens!$A$6:$A$305,0)),"Código não cadastrado"))</f>
        <v/>
      </c>
      <c r="G170" s="19" t="n"/>
      <c r="H170" s="20">
        <f>IF(OR($E170="",G170=""),"",G170*IFERROR(INDEX(Bens!$D$6:$D$305,MATCH($E170,Bens!$A$6:$A$305,0)),0))</f>
        <v/>
      </c>
      <c r="I170" s="18" t="n"/>
      <c r="J170" s="18">
        <f>IF(OR($E170="",D170=""),"",IF(D170=$C$4,"5908","6908"))</f>
        <v/>
      </c>
      <c r="K170" s="17" t="n"/>
      <c r="L170" s="17" t="n"/>
      <c r="M170" s="19" t="n"/>
      <c r="N170" s="18" t="n"/>
      <c r="O170" s="19">
        <f>IF(OR($E170="",G170=""),"",G170-N(M170))</f>
        <v/>
      </c>
      <c r="P170" s="20">
        <f>IF(O170="","",O170*IFERROR(INDEX(Bens!$D$6:$D$305,MATCH($E170,Bens!$A$6:$A$305,0)),0))</f>
        <v/>
      </c>
      <c r="Q170" s="21">
        <f>IF(A170="","",IF(AND(O170&lt;=0,L170&lt;&gt;""),L170-A170,TODAY()-A170))</f>
        <v/>
      </c>
      <c r="R170" s="18">
        <f>IF(O170="","",IF(O170&lt;0,"CONFERIR",IF(O170=0,"DEVOLVIDO",IF(K170="","COM CLIENTE",IF(TODAY()&gt;K170,"VENCIDO",IF(K170-TODAY()&lt;=15,"VENCE EM 15 DIAS","COM CLIENTE"))))))</f>
        <v/>
      </c>
      <c r="S170" s="18">
        <f>IF(OR($E170="",D170=""),"",IF(D170=$C$4,"5909","6909"))</f>
        <v/>
      </c>
      <c r="T170" s="18" t="n"/>
    </row>
    <row r="171">
      <c r="A171" s="17" t="n"/>
      <c r="B171" s="18" t="n"/>
      <c r="C171" s="18" t="n"/>
      <c r="D171" s="18" t="n"/>
      <c r="E171" s="18" t="n"/>
      <c r="F171" s="18">
        <f>IF($E171="","",IFERROR(INDEX(Bens!$B$6:$B$305,MATCH($E171,Bens!$A$6:$A$305,0)),"Código não cadastrado"))</f>
        <v/>
      </c>
      <c r="G171" s="19" t="n"/>
      <c r="H171" s="20">
        <f>IF(OR($E171="",G171=""),"",G171*IFERROR(INDEX(Bens!$D$6:$D$305,MATCH($E171,Bens!$A$6:$A$305,0)),0))</f>
        <v/>
      </c>
      <c r="I171" s="18" t="n"/>
      <c r="J171" s="18">
        <f>IF(OR($E171="",D171=""),"",IF(D171=$C$4,"5908","6908"))</f>
        <v/>
      </c>
      <c r="K171" s="17" t="n"/>
      <c r="L171" s="17" t="n"/>
      <c r="M171" s="19" t="n"/>
      <c r="N171" s="18" t="n"/>
      <c r="O171" s="19">
        <f>IF(OR($E171="",G171=""),"",G171-N(M171))</f>
        <v/>
      </c>
      <c r="P171" s="20">
        <f>IF(O171="","",O171*IFERROR(INDEX(Bens!$D$6:$D$305,MATCH($E171,Bens!$A$6:$A$305,0)),0))</f>
        <v/>
      </c>
      <c r="Q171" s="21">
        <f>IF(A171="","",IF(AND(O171&lt;=0,L171&lt;&gt;""),L171-A171,TODAY()-A171))</f>
        <v/>
      </c>
      <c r="R171" s="18">
        <f>IF(O171="","",IF(O171&lt;0,"CONFERIR",IF(O171=0,"DEVOLVIDO",IF(K171="","COM CLIENTE",IF(TODAY()&gt;K171,"VENCIDO",IF(K171-TODAY()&lt;=15,"VENCE EM 15 DIAS","COM CLIENTE"))))))</f>
        <v/>
      </c>
      <c r="S171" s="18">
        <f>IF(OR($E171="",D171=""),"",IF(D171=$C$4,"5909","6909"))</f>
        <v/>
      </c>
      <c r="T171" s="18" t="n"/>
    </row>
    <row r="172">
      <c r="A172" s="17" t="n"/>
      <c r="B172" s="18" t="n"/>
      <c r="C172" s="18" t="n"/>
      <c r="D172" s="18" t="n"/>
      <c r="E172" s="18" t="n"/>
      <c r="F172" s="18">
        <f>IF($E172="","",IFERROR(INDEX(Bens!$B$6:$B$305,MATCH($E172,Bens!$A$6:$A$305,0)),"Código não cadastrado"))</f>
        <v/>
      </c>
      <c r="G172" s="19" t="n"/>
      <c r="H172" s="20">
        <f>IF(OR($E172="",G172=""),"",G172*IFERROR(INDEX(Bens!$D$6:$D$305,MATCH($E172,Bens!$A$6:$A$305,0)),0))</f>
        <v/>
      </c>
      <c r="I172" s="18" t="n"/>
      <c r="J172" s="18">
        <f>IF(OR($E172="",D172=""),"",IF(D172=$C$4,"5908","6908"))</f>
        <v/>
      </c>
      <c r="K172" s="17" t="n"/>
      <c r="L172" s="17" t="n"/>
      <c r="M172" s="19" t="n"/>
      <c r="N172" s="18" t="n"/>
      <c r="O172" s="19">
        <f>IF(OR($E172="",G172=""),"",G172-N(M172))</f>
        <v/>
      </c>
      <c r="P172" s="20">
        <f>IF(O172="","",O172*IFERROR(INDEX(Bens!$D$6:$D$305,MATCH($E172,Bens!$A$6:$A$305,0)),0))</f>
        <v/>
      </c>
      <c r="Q172" s="21">
        <f>IF(A172="","",IF(AND(O172&lt;=0,L172&lt;&gt;""),L172-A172,TODAY()-A172))</f>
        <v/>
      </c>
      <c r="R172" s="18">
        <f>IF(O172="","",IF(O172&lt;0,"CONFERIR",IF(O172=0,"DEVOLVIDO",IF(K172="","COM CLIENTE",IF(TODAY()&gt;K172,"VENCIDO",IF(K172-TODAY()&lt;=15,"VENCE EM 15 DIAS","COM CLIENTE"))))))</f>
        <v/>
      </c>
      <c r="S172" s="18">
        <f>IF(OR($E172="",D172=""),"",IF(D172=$C$4,"5909","6909"))</f>
        <v/>
      </c>
      <c r="T172" s="18" t="n"/>
    </row>
    <row r="173">
      <c r="A173" s="17" t="n"/>
      <c r="B173" s="18" t="n"/>
      <c r="C173" s="18" t="n"/>
      <c r="D173" s="18" t="n"/>
      <c r="E173" s="18" t="n"/>
      <c r="F173" s="18">
        <f>IF($E173="","",IFERROR(INDEX(Bens!$B$6:$B$305,MATCH($E173,Bens!$A$6:$A$305,0)),"Código não cadastrado"))</f>
        <v/>
      </c>
      <c r="G173" s="19" t="n"/>
      <c r="H173" s="20">
        <f>IF(OR($E173="",G173=""),"",G173*IFERROR(INDEX(Bens!$D$6:$D$305,MATCH($E173,Bens!$A$6:$A$305,0)),0))</f>
        <v/>
      </c>
      <c r="I173" s="18" t="n"/>
      <c r="J173" s="18">
        <f>IF(OR($E173="",D173=""),"",IF(D173=$C$4,"5908","6908"))</f>
        <v/>
      </c>
      <c r="K173" s="17" t="n"/>
      <c r="L173" s="17" t="n"/>
      <c r="M173" s="19" t="n"/>
      <c r="N173" s="18" t="n"/>
      <c r="O173" s="19">
        <f>IF(OR($E173="",G173=""),"",G173-N(M173))</f>
        <v/>
      </c>
      <c r="P173" s="20">
        <f>IF(O173="","",O173*IFERROR(INDEX(Bens!$D$6:$D$305,MATCH($E173,Bens!$A$6:$A$305,0)),0))</f>
        <v/>
      </c>
      <c r="Q173" s="21">
        <f>IF(A173="","",IF(AND(O173&lt;=0,L173&lt;&gt;""),L173-A173,TODAY()-A173))</f>
        <v/>
      </c>
      <c r="R173" s="18">
        <f>IF(O173="","",IF(O173&lt;0,"CONFERIR",IF(O173=0,"DEVOLVIDO",IF(K173="","COM CLIENTE",IF(TODAY()&gt;K173,"VENCIDO",IF(K173-TODAY()&lt;=15,"VENCE EM 15 DIAS","COM CLIENTE"))))))</f>
        <v/>
      </c>
      <c r="S173" s="18">
        <f>IF(OR($E173="",D173=""),"",IF(D173=$C$4,"5909","6909"))</f>
        <v/>
      </c>
      <c r="T173" s="18" t="n"/>
    </row>
    <row r="174">
      <c r="A174" s="17" t="n"/>
      <c r="B174" s="18" t="n"/>
      <c r="C174" s="18" t="n"/>
      <c r="D174" s="18" t="n"/>
      <c r="E174" s="18" t="n"/>
      <c r="F174" s="18">
        <f>IF($E174="","",IFERROR(INDEX(Bens!$B$6:$B$305,MATCH($E174,Bens!$A$6:$A$305,0)),"Código não cadastrado"))</f>
        <v/>
      </c>
      <c r="G174" s="19" t="n"/>
      <c r="H174" s="20">
        <f>IF(OR($E174="",G174=""),"",G174*IFERROR(INDEX(Bens!$D$6:$D$305,MATCH($E174,Bens!$A$6:$A$305,0)),0))</f>
        <v/>
      </c>
      <c r="I174" s="18" t="n"/>
      <c r="J174" s="18">
        <f>IF(OR($E174="",D174=""),"",IF(D174=$C$4,"5908","6908"))</f>
        <v/>
      </c>
      <c r="K174" s="17" t="n"/>
      <c r="L174" s="17" t="n"/>
      <c r="M174" s="19" t="n"/>
      <c r="N174" s="18" t="n"/>
      <c r="O174" s="19">
        <f>IF(OR($E174="",G174=""),"",G174-N(M174))</f>
        <v/>
      </c>
      <c r="P174" s="20">
        <f>IF(O174="","",O174*IFERROR(INDEX(Bens!$D$6:$D$305,MATCH($E174,Bens!$A$6:$A$305,0)),0))</f>
        <v/>
      </c>
      <c r="Q174" s="21">
        <f>IF(A174="","",IF(AND(O174&lt;=0,L174&lt;&gt;""),L174-A174,TODAY()-A174))</f>
        <v/>
      </c>
      <c r="R174" s="18">
        <f>IF(O174="","",IF(O174&lt;0,"CONFERIR",IF(O174=0,"DEVOLVIDO",IF(K174="","COM CLIENTE",IF(TODAY()&gt;K174,"VENCIDO",IF(K174-TODAY()&lt;=15,"VENCE EM 15 DIAS","COM CLIENTE"))))))</f>
        <v/>
      </c>
      <c r="S174" s="18">
        <f>IF(OR($E174="",D174=""),"",IF(D174=$C$4,"5909","6909"))</f>
        <v/>
      </c>
      <c r="T174" s="18" t="n"/>
    </row>
    <row r="175">
      <c r="A175" s="17" t="n"/>
      <c r="B175" s="18" t="n"/>
      <c r="C175" s="18" t="n"/>
      <c r="D175" s="18" t="n"/>
      <c r="E175" s="18" t="n"/>
      <c r="F175" s="18">
        <f>IF($E175="","",IFERROR(INDEX(Bens!$B$6:$B$305,MATCH($E175,Bens!$A$6:$A$305,0)),"Código não cadastrado"))</f>
        <v/>
      </c>
      <c r="G175" s="19" t="n"/>
      <c r="H175" s="20">
        <f>IF(OR($E175="",G175=""),"",G175*IFERROR(INDEX(Bens!$D$6:$D$305,MATCH($E175,Bens!$A$6:$A$305,0)),0))</f>
        <v/>
      </c>
      <c r="I175" s="18" t="n"/>
      <c r="J175" s="18">
        <f>IF(OR($E175="",D175=""),"",IF(D175=$C$4,"5908","6908"))</f>
        <v/>
      </c>
      <c r="K175" s="17" t="n"/>
      <c r="L175" s="17" t="n"/>
      <c r="M175" s="19" t="n"/>
      <c r="N175" s="18" t="n"/>
      <c r="O175" s="19">
        <f>IF(OR($E175="",G175=""),"",G175-N(M175))</f>
        <v/>
      </c>
      <c r="P175" s="20">
        <f>IF(O175="","",O175*IFERROR(INDEX(Bens!$D$6:$D$305,MATCH($E175,Bens!$A$6:$A$305,0)),0))</f>
        <v/>
      </c>
      <c r="Q175" s="21">
        <f>IF(A175="","",IF(AND(O175&lt;=0,L175&lt;&gt;""),L175-A175,TODAY()-A175))</f>
        <v/>
      </c>
      <c r="R175" s="18">
        <f>IF(O175="","",IF(O175&lt;0,"CONFERIR",IF(O175=0,"DEVOLVIDO",IF(K175="","COM CLIENTE",IF(TODAY()&gt;K175,"VENCIDO",IF(K175-TODAY()&lt;=15,"VENCE EM 15 DIAS","COM CLIENTE"))))))</f>
        <v/>
      </c>
      <c r="S175" s="18">
        <f>IF(OR($E175="",D175=""),"",IF(D175=$C$4,"5909","6909"))</f>
        <v/>
      </c>
      <c r="T175" s="18" t="n"/>
    </row>
    <row r="176">
      <c r="A176" s="17" t="n"/>
      <c r="B176" s="18" t="n"/>
      <c r="C176" s="18" t="n"/>
      <c r="D176" s="18" t="n"/>
      <c r="E176" s="18" t="n"/>
      <c r="F176" s="18">
        <f>IF($E176="","",IFERROR(INDEX(Bens!$B$6:$B$305,MATCH($E176,Bens!$A$6:$A$305,0)),"Código não cadastrado"))</f>
        <v/>
      </c>
      <c r="G176" s="19" t="n"/>
      <c r="H176" s="20">
        <f>IF(OR($E176="",G176=""),"",G176*IFERROR(INDEX(Bens!$D$6:$D$305,MATCH($E176,Bens!$A$6:$A$305,0)),0))</f>
        <v/>
      </c>
      <c r="I176" s="18" t="n"/>
      <c r="J176" s="18">
        <f>IF(OR($E176="",D176=""),"",IF(D176=$C$4,"5908","6908"))</f>
        <v/>
      </c>
      <c r="K176" s="17" t="n"/>
      <c r="L176" s="17" t="n"/>
      <c r="M176" s="19" t="n"/>
      <c r="N176" s="18" t="n"/>
      <c r="O176" s="19">
        <f>IF(OR($E176="",G176=""),"",G176-N(M176))</f>
        <v/>
      </c>
      <c r="P176" s="20">
        <f>IF(O176="","",O176*IFERROR(INDEX(Bens!$D$6:$D$305,MATCH($E176,Bens!$A$6:$A$305,0)),0))</f>
        <v/>
      </c>
      <c r="Q176" s="21">
        <f>IF(A176="","",IF(AND(O176&lt;=0,L176&lt;&gt;""),L176-A176,TODAY()-A176))</f>
        <v/>
      </c>
      <c r="R176" s="18">
        <f>IF(O176="","",IF(O176&lt;0,"CONFERIR",IF(O176=0,"DEVOLVIDO",IF(K176="","COM CLIENTE",IF(TODAY()&gt;K176,"VENCIDO",IF(K176-TODAY()&lt;=15,"VENCE EM 15 DIAS","COM CLIENTE"))))))</f>
        <v/>
      </c>
      <c r="S176" s="18">
        <f>IF(OR($E176="",D176=""),"",IF(D176=$C$4,"5909","6909"))</f>
        <v/>
      </c>
      <c r="T176" s="18" t="n"/>
    </row>
    <row r="177">
      <c r="A177" s="17" t="n"/>
      <c r="B177" s="18" t="n"/>
      <c r="C177" s="18" t="n"/>
      <c r="D177" s="18" t="n"/>
      <c r="E177" s="18" t="n"/>
      <c r="F177" s="18">
        <f>IF($E177="","",IFERROR(INDEX(Bens!$B$6:$B$305,MATCH($E177,Bens!$A$6:$A$305,0)),"Código não cadastrado"))</f>
        <v/>
      </c>
      <c r="G177" s="19" t="n"/>
      <c r="H177" s="20">
        <f>IF(OR($E177="",G177=""),"",G177*IFERROR(INDEX(Bens!$D$6:$D$305,MATCH($E177,Bens!$A$6:$A$305,0)),0))</f>
        <v/>
      </c>
      <c r="I177" s="18" t="n"/>
      <c r="J177" s="18">
        <f>IF(OR($E177="",D177=""),"",IF(D177=$C$4,"5908","6908"))</f>
        <v/>
      </c>
      <c r="K177" s="17" t="n"/>
      <c r="L177" s="17" t="n"/>
      <c r="M177" s="19" t="n"/>
      <c r="N177" s="18" t="n"/>
      <c r="O177" s="19">
        <f>IF(OR($E177="",G177=""),"",G177-N(M177))</f>
        <v/>
      </c>
      <c r="P177" s="20">
        <f>IF(O177="","",O177*IFERROR(INDEX(Bens!$D$6:$D$305,MATCH($E177,Bens!$A$6:$A$305,0)),0))</f>
        <v/>
      </c>
      <c r="Q177" s="21">
        <f>IF(A177="","",IF(AND(O177&lt;=0,L177&lt;&gt;""),L177-A177,TODAY()-A177))</f>
        <v/>
      </c>
      <c r="R177" s="18">
        <f>IF(O177="","",IF(O177&lt;0,"CONFERIR",IF(O177=0,"DEVOLVIDO",IF(K177="","COM CLIENTE",IF(TODAY()&gt;K177,"VENCIDO",IF(K177-TODAY()&lt;=15,"VENCE EM 15 DIAS","COM CLIENTE"))))))</f>
        <v/>
      </c>
      <c r="S177" s="18">
        <f>IF(OR($E177="",D177=""),"",IF(D177=$C$4,"5909","6909"))</f>
        <v/>
      </c>
      <c r="T177" s="18" t="n"/>
    </row>
    <row r="178">
      <c r="A178" s="17" t="n"/>
      <c r="B178" s="18" t="n"/>
      <c r="C178" s="18" t="n"/>
      <c r="D178" s="18" t="n"/>
      <c r="E178" s="18" t="n"/>
      <c r="F178" s="18">
        <f>IF($E178="","",IFERROR(INDEX(Bens!$B$6:$B$305,MATCH($E178,Bens!$A$6:$A$305,0)),"Código não cadastrado"))</f>
        <v/>
      </c>
      <c r="G178" s="19" t="n"/>
      <c r="H178" s="20">
        <f>IF(OR($E178="",G178=""),"",G178*IFERROR(INDEX(Bens!$D$6:$D$305,MATCH($E178,Bens!$A$6:$A$305,0)),0))</f>
        <v/>
      </c>
      <c r="I178" s="18" t="n"/>
      <c r="J178" s="18">
        <f>IF(OR($E178="",D178=""),"",IF(D178=$C$4,"5908","6908"))</f>
        <v/>
      </c>
      <c r="K178" s="17" t="n"/>
      <c r="L178" s="17" t="n"/>
      <c r="M178" s="19" t="n"/>
      <c r="N178" s="18" t="n"/>
      <c r="O178" s="19">
        <f>IF(OR($E178="",G178=""),"",G178-N(M178))</f>
        <v/>
      </c>
      <c r="P178" s="20">
        <f>IF(O178="","",O178*IFERROR(INDEX(Bens!$D$6:$D$305,MATCH($E178,Bens!$A$6:$A$305,0)),0))</f>
        <v/>
      </c>
      <c r="Q178" s="21">
        <f>IF(A178="","",IF(AND(O178&lt;=0,L178&lt;&gt;""),L178-A178,TODAY()-A178))</f>
        <v/>
      </c>
      <c r="R178" s="18">
        <f>IF(O178="","",IF(O178&lt;0,"CONFERIR",IF(O178=0,"DEVOLVIDO",IF(K178="","COM CLIENTE",IF(TODAY()&gt;K178,"VENCIDO",IF(K178-TODAY()&lt;=15,"VENCE EM 15 DIAS","COM CLIENTE"))))))</f>
        <v/>
      </c>
      <c r="S178" s="18">
        <f>IF(OR($E178="",D178=""),"",IF(D178=$C$4,"5909","6909"))</f>
        <v/>
      </c>
      <c r="T178" s="18" t="n"/>
    </row>
    <row r="179">
      <c r="A179" s="17" t="n"/>
      <c r="B179" s="18" t="n"/>
      <c r="C179" s="18" t="n"/>
      <c r="D179" s="18" t="n"/>
      <c r="E179" s="18" t="n"/>
      <c r="F179" s="18">
        <f>IF($E179="","",IFERROR(INDEX(Bens!$B$6:$B$305,MATCH($E179,Bens!$A$6:$A$305,0)),"Código não cadastrado"))</f>
        <v/>
      </c>
      <c r="G179" s="19" t="n"/>
      <c r="H179" s="20">
        <f>IF(OR($E179="",G179=""),"",G179*IFERROR(INDEX(Bens!$D$6:$D$305,MATCH($E179,Bens!$A$6:$A$305,0)),0))</f>
        <v/>
      </c>
      <c r="I179" s="18" t="n"/>
      <c r="J179" s="18">
        <f>IF(OR($E179="",D179=""),"",IF(D179=$C$4,"5908","6908"))</f>
        <v/>
      </c>
      <c r="K179" s="17" t="n"/>
      <c r="L179" s="17" t="n"/>
      <c r="M179" s="19" t="n"/>
      <c r="N179" s="18" t="n"/>
      <c r="O179" s="19">
        <f>IF(OR($E179="",G179=""),"",G179-N(M179))</f>
        <v/>
      </c>
      <c r="P179" s="20">
        <f>IF(O179="","",O179*IFERROR(INDEX(Bens!$D$6:$D$305,MATCH($E179,Bens!$A$6:$A$305,0)),0))</f>
        <v/>
      </c>
      <c r="Q179" s="21">
        <f>IF(A179="","",IF(AND(O179&lt;=0,L179&lt;&gt;""),L179-A179,TODAY()-A179))</f>
        <v/>
      </c>
      <c r="R179" s="18">
        <f>IF(O179="","",IF(O179&lt;0,"CONFERIR",IF(O179=0,"DEVOLVIDO",IF(K179="","COM CLIENTE",IF(TODAY()&gt;K179,"VENCIDO",IF(K179-TODAY()&lt;=15,"VENCE EM 15 DIAS","COM CLIENTE"))))))</f>
        <v/>
      </c>
      <c r="S179" s="18">
        <f>IF(OR($E179="",D179=""),"",IF(D179=$C$4,"5909","6909"))</f>
        <v/>
      </c>
      <c r="T179" s="18" t="n"/>
    </row>
    <row r="180">
      <c r="A180" s="17" t="n"/>
      <c r="B180" s="18" t="n"/>
      <c r="C180" s="18" t="n"/>
      <c r="D180" s="18" t="n"/>
      <c r="E180" s="18" t="n"/>
      <c r="F180" s="18">
        <f>IF($E180="","",IFERROR(INDEX(Bens!$B$6:$B$305,MATCH($E180,Bens!$A$6:$A$305,0)),"Código não cadastrado"))</f>
        <v/>
      </c>
      <c r="G180" s="19" t="n"/>
      <c r="H180" s="20">
        <f>IF(OR($E180="",G180=""),"",G180*IFERROR(INDEX(Bens!$D$6:$D$305,MATCH($E180,Bens!$A$6:$A$305,0)),0))</f>
        <v/>
      </c>
      <c r="I180" s="18" t="n"/>
      <c r="J180" s="18">
        <f>IF(OR($E180="",D180=""),"",IF(D180=$C$4,"5908","6908"))</f>
        <v/>
      </c>
      <c r="K180" s="17" t="n"/>
      <c r="L180" s="17" t="n"/>
      <c r="M180" s="19" t="n"/>
      <c r="N180" s="18" t="n"/>
      <c r="O180" s="19">
        <f>IF(OR($E180="",G180=""),"",G180-N(M180))</f>
        <v/>
      </c>
      <c r="P180" s="20">
        <f>IF(O180="","",O180*IFERROR(INDEX(Bens!$D$6:$D$305,MATCH($E180,Bens!$A$6:$A$305,0)),0))</f>
        <v/>
      </c>
      <c r="Q180" s="21">
        <f>IF(A180="","",IF(AND(O180&lt;=0,L180&lt;&gt;""),L180-A180,TODAY()-A180))</f>
        <v/>
      </c>
      <c r="R180" s="18">
        <f>IF(O180="","",IF(O180&lt;0,"CONFERIR",IF(O180=0,"DEVOLVIDO",IF(K180="","COM CLIENTE",IF(TODAY()&gt;K180,"VENCIDO",IF(K180-TODAY()&lt;=15,"VENCE EM 15 DIAS","COM CLIENTE"))))))</f>
        <v/>
      </c>
      <c r="S180" s="18">
        <f>IF(OR($E180="",D180=""),"",IF(D180=$C$4,"5909","6909"))</f>
        <v/>
      </c>
      <c r="T180" s="18" t="n"/>
    </row>
    <row r="181">
      <c r="A181" s="17" t="n"/>
      <c r="B181" s="18" t="n"/>
      <c r="C181" s="18" t="n"/>
      <c r="D181" s="18" t="n"/>
      <c r="E181" s="18" t="n"/>
      <c r="F181" s="18">
        <f>IF($E181="","",IFERROR(INDEX(Bens!$B$6:$B$305,MATCH($E181,Bens!$A$6:$A$305,0)),"Código não cadastrado"))</f>
        <v/>
      </c>
      <c r="G181" s="19" t="n"/>
      <c r="H181" s="20">
        <f>IF(OR($E181="",G181=""),"",G181*IFERROR(INDEX(Bens!$D$6:$D$305,MATCH($E181,Bens!$A$6:$A$305,0)),0))</f>
        <v/>
      </c>
      <c r="I181" s="18" t="n"/>
      <c r="J181" s="18">
        <f>IF(OR($E181="",D181=""),"",IF(D181=$C$4,"5908","6908"))</f>
        <v/>
      </c>
      <c r="K181" s="17" t="n"/>
      <c r="L181" s="17" t="n"/>
      <c r="M181" s="19" t="n"/>
      <c r="N181" s="18" t="n"/>
      <c r="O181" s="19">
        <f>IF(OR($E181="",G181=""),"",G181-N(M181))</f>
        <v/>
      </c>
      <c r="P181" s="20">
        <f>IF(O181="","",O181*IFERROR(INDEX(Bens!$D$6:$D$305,MATCH($E181,Bens!$A$6:$A$305,0)),0))</f>
        <v/>
      </c>
      <c r="Q181" s="21">
        <f>IF(A181="","",IF(AND(O181&lt;=0,L181&lt;&gt;""),L181-A181,TODAY()-A181))</f>
        <v/>
      </c>
      <c r="R181" s="18">
        <f>IF(O181="","",IF(O181&lt;0,"CONFERIR",IF(O181=0,"DEVOLVIDO",IF(K181="","COM CLIENTE",IF(TODAY()&gt;K181,"VENCIDO",IF(K181-TODAY()&lt;=15,"VENCE EM 15 DIAS","COM CLIENTE"))))))</f>
        <v/>
      </c>
      <c r="S181" s="18">
        <f>IF(OR($E181="",D181=""),"",IF(D181=$C$4,"5909","6909"))</f>
        <v/>
      </c>
      <c r="T181" s="18" t="n"/>
    </row>
    <row r="182">
      <c r="A182" s="17" t="n"/>
      <c r="B182" s="18" t="n"/>
      <c r="C182" s="18" t="n"/>
      <c r="D182" s="18" t="n"/>
      <c r="E182" s="18" t="n"/>
      <c r="F182" s="18">
        <f>IF($E182="","",IFERROR(INDEX(Bens!$B$6:$B$305,MATCH($E182,Bens!$A$6:$A$305,0)),"Código não cadastrado"))</f>
        <v/>
      </c>
      <c r="G182" s="19" t="n"/>
      <c r="H182" s="20">
        <f>IF(OR($E182="",G182=""),"",G182*IFERROR(INDEX(Bens!$D$6:$D$305,MATCH($E182,Bens!$A$6:$A$305,0)),0))</f>
        <v/>
      </c>
      <c r="I182" s="18" t="n"/>
      <c r="J182" s="18">
        <f>IF(OR($E182="",D182=""),"",IF(D182=$C$4,"5908","6908"))</f>
        <v/>
      </c>
      <c r="K182" s="17" t="n"/>
      <c r="L182" s="17" t="n"/>
      <c r="M182" s="19" t="n"/>
      <c r="N182" s="18" t="n"/>
      <c r="O182" s="19">
        <f>IF(OR($E182="",G182=""),"",G182-N(M182))</f>
        <v/>
      </c>
      <c r="P182" s="20">
        <f>IF(O182="","",O182*IFERROR(INDEX(Bens!$D$6:$D$305,MATCH($E182,Bens!$A$6:$A$305,0)),0))</f>
        <v/>
      </c>
      <c r="Q182" s="21">
        <f>IF(A182="","",IF(AND(O182&lt;=0,L182&lt;&gt;""),L182-A182,TODAY()-A182))</f>
        <v/>
      </c>
      <c r="R182" s="18">
        <f>IF(O182="","",IF(O182&lt;0,"CONFERIR",IF(O182=0,"DEVOLVIDO",IF(K182="","COM CLIENTE",IF(TODAY()&gt;K182,"VENCIDO",IF(K182-TODAY()&lt;=15,"VENCE EM 15 DIAS","COM CLIENTE"))))))</f>
        <v/>
      </c>
      <c r="S182" s="18">
        <f>IF(OR($E182="",D182=""),"",IF(D182=$C$4,"5909","6909"))</f>
        <v/>
      </c>
      <c r="T182" s="18" t="n"/>
    </row>
    <row r="183">
      <c r="A183" s="17" t="n"/>
      <c r="B183" s="18" t="n"/>
      <c r="C183" s="18" t="n"/>
      <c r="D183" s="18" t="n"/>
      <c r="E183" s="18" t="n"/>
      <c r="F183" s="18">
        <f>IF($E183="","",IFERROR(INDEX(Bens!$B$6:$B$305,MATCH($E183,Bens!$A$6:$A$305,0)),"Código não cadastrado"))</f>
        <v/>
      </c>
      <c r="G183" s="19" t="n"/>
      <c r="H183" s="20">
        <f>IF(OR($E183="",G183=""),"",G183*IFERROR(INDEX(Bens!$D$6:$D$305,MATCH($E183,Bens!$A$6:$A$305,0)),0))</f>
        <v/>
      </c>
      <c r="I183" s="18" t="n"/>
      <c r="J183" s="18">
        <f>IF(OR($E183="",D183=""),"",IF(D183=$C$4,"5908","6908"))</f>
        <v/>
      </c>
      <c r="K183" s="17" t="n"/>
      <c r="L183" s="17" t="n"/>
      <c r="M183" s="19" t="n"/>
      <c r="N183" s="18" t="n"/>
      <c r="O183" s="19">
        <f>IF(OR($E183="",G183=""),"",G183-N(M183))</f>
        <v/>
      </c>
      <c r="P183" s="20">
        <f>IF(O183="","",O183*IFERROR(INDEX(Bens!$D$6:$D$305,MATCH($E183,Bens!$A$6:$A$305,0)),0))</f>
        <v/>
      </c>
      <c r="Q183" s="21">
        <f>IF(A183="","",IF(AND(O183&lt;=0,L183&lt;&gt;""),L183-A183,TODAY()-A183))</f>
        <v/>
      </c>
      <c r="R183" s="18">
        <f>IF(O183="","",IF(O183&lt;0,"CONFERIR",IF(O183=0,"DEVOLVIDO",IF(K183="","COM CLIENTE",IF(TODAY()&gt;K183,"VENCIDO",IF(K183-TODAY()&lt;=15,"VENCE EM 15 DIAS","COM CLIENTE"))))))</f>
        <v/>
      </c>
      <c r="S183" s="18">
        <f>IF(OR($E183="",D183=""),"",IF(D183=$C$4,"5909","6909"))</f>
        <v/>
      </c>
      <c r="T183" s="18" t="n"/>
    </row>
    <row r="184">
      <c r="A184" s="17" t="n"/>
      <c r="B184" s="18" t="n"/>
      <c r="C184" s="18" t="n"/>
      <c r="D184" s="18" t="n"/>
      <c r="E184" s="18" t="n"/>
      <c r="F184" s="18">
        <f>IF($E184="","",IFERROR(INDEX(Bens!$B$6:$B$305,MATCH($E184,Bens!$A$6:$A$305,0)),"Código não cadastrado"))</f>
        <v/>
      </c>
      <c r="G184" s="19" t="n"/>
      <c r="H184" s="20">
        <f>IF(OR($E184="",G184=""),"",G184*IFERROR(INDEX(Bens!$D$6:$D$305,MATCH($E184,Bens!$A$6:$A$305,0)),0))</f>
        <v/>
      </c>
      <c r="I184" s="18" t="n"/>
      <c r="J184" s="18">
        <f>IF(OR($E184="",D184=""),"",IF(D184=$C$4,"5908","6908"))</f>
        <v/>
      </c>
      <c r="K184" s="17" t="n"/>
      <c r="L184" s="17" t="n"/>
      <c r="M184" s="19" t="n"/>
      <c r="N184" s="18" t="n"/>
      <c r="O184" s="19">
        <f>IF(OR($E184="",G184=""),"",G184-N(M184))</f>
        <v/>
      </c>
      <c r="P184" s="20">
        <f>IF(O184="","",O184*IFERROR(INDEX(Bens!$D$6:$D$305,MATCH($E184,Bens!$A$6:$A$305,0)),0))</f>
        <v/>
      </c>
      <c r="Q184" s="21">
        <f>IF(A184="","",IF(AND(O184&lt;=0,L184&lt;&gt;""),L184-A184,TODAY()-A184))</f>
        <v/>
      </c>
      <c r="R184" s="18">
        <f>IF(O184="","",IF(O184&lt;0,"CONFERIR",IF(O184=0,"DEVOLVIDO",IF(K184="","COM CLIENTE",IF(TODAY()&gt;K184,"VENCIDO",IF(K184-TODAY()&lt;=15,"VENCE EM 15 DIAS","COM CLIENTE"))))))</f>
        <v/>
      </c>
      <c r="S184" s="18">
        <f>IF(OR($E184="",D184=""),"",IF(D184=$C$4,"5909","6909"))</f>
        <v/>
      </c>
      <c r="T184" s="18" t="n"/>
    </row>
    <row r="185">
      <c r="A185" s="17" t="n"/>
      <c r="B185" s="18" t="n"/>
      <c r="C185" s="18" t="n"/>
      <c r="D185" s="18" t="n"/>
      <c r="E185" s="18" t="n"/>
      <c r="F185" s="18">
        <f>IF($E185="","",IFERROR(INDEX(Bens!$B$6:$B$305,MATCH($E185,Bens!$A$6:$A$305,0)),"Código não cadastrado"))</f>
        <v/>
      </c>
      <c r="G185" s="19" t="n"/>
      <c r="H185" s="20">
        <f>IF(OR($E185="",G185=""),"",G185*IFERROR(INDEX(Bens!$D$6:$D$305,MATCH($E185,Bens!$A$6:$A$305,0)),0))</f>
        <v/>
      </c>
      <c r="I185" s="18" t="n"/>
      <c r="J185" s="18">
        <f>IF(OR($E185="",D185=""),"",IF(D185=$C$4,"5908","6908"))</f>
        <v/>
      </c>
      <c r="K185" s="17" t="n"/>
      <c r="L185" s="17" t="n"/>
      <c r="M185" s="19" t="n"/>
      <c r="N185" s="18" t="n"/>
      <c r="O185" s="19">
        <f>IF(OR($E185="",G185=""),"",G185-N(M185))</f>
        <v/>
      </c>
      <c r="P185" s="20">
        <f>IF(O185="","",O185*IFERROR(INDEX(Bens!$D$6:$D$305,MATCH($E185,Bens!$A$6:$A$305,0)),0))</f>
        <v/>
      </c>
      <c r="Q185" s="21">
        <f>IF(A185="","",IF(AND(O185&lt;=0,L185&lt;&gt;""),L185-A185,TODAY()-A185))</f>
        <v/>
      </c>
      <c r="R185" s="18">
        <f>IF(O185="","",IF(O185&lt;0,"CONFERIR",IF(O185=0,"DEVOLVIDO",IF(K185="","COM CLIENTE",IF(TODAY()&gt;K185,"VENCIDO",IF(K185-TODAY()&lt;=15,"VENCE EM 15 DIAS","COM CLIENTE"))))))</f>
        <v/>
      </c>
      <c r="S185" s="18">
        <f>IF(OR($E185="",D185=""),"",IF(D185=$C$4,"5909","6909"))</f>
        <v/>
      </c>
      <c r="T185" s="18" t="n"/>
    </row>
    <row r="186">
      <c r="A186" s="17" t="n"/>
      <c r="B186" s="18" t="n"/>
      <c r="C186" s="18" t="n"/>
      <c r="D186" s="18" t="n"/>
      <c r="E186" s="18" t="n"/>
      <c r="F186" s="18">
        <f>IF($E186="","",IFERROR(INDEX(Bens!$B$6:$B$305,MATCH($E186,Bens!$A$6:$A$305,0)),"Código não cadastrado"))</f>
        <v/>
      </c>
      <c r="G186" s="19" t="n"/>
      <c r="H186" s="20">
        <f>IF(OR($E186="",G186=""),"",G186*IFERROR(INDEX(Bens!$D$6:$D$305,MATCH($E186,Bens!$A$6:$A$305,0)),0))</f>
        <v/>
      </c>
      <c r="I186" s="18" t="n"/>
      <c r="J186" s="18">
        <f>IF(OR($E186="",D186=""),"",IF(D186=$C$4,"5908","6908"))</f>
        <v/>
      </c>
      <c r="K186" s="17" t="n"/>
      <c r="L186" s="17" t="n"/>
      <c r="M186" s="19" t="n"/>
      <c r="N186" s="18" t="n"/>
      <c r="O186" s="19">
        <f>IF(OR($E186="",G186=""),"",G186-N(M186))</f>
        <v/>
      </c>
      <c r="P186" s="20">
        <f>IF(O186="","",O186*IFERROR(INDEX(Bens!$D$6:$D$305,MATCH($E186,Bens!$A$6:$A$305,0)),0))</f>
        <v/>
      </c>
      <c r="Q186" s="21">
        <f>IF(A186="","",IF(AND(O186&lt;=0,L186&lt;&gt;""),L186-A186,TODAY()-A186))</f>
        <v/>
      </c>
      <c r="R186" s="18">
        <f>IF(O186="","",IF(O186&lt;0,"CONFERIR",IF(O186=0,"DEVOLVIDO",IF(K186="","COM CLIENTE",IF(TODAY()&gt;K186,"VENCIDO",IF(K186-TODAY()&lt;=15,"VENCE EM 15 DIAS","COM CLIENTE"))))))</f>
        <v/>
      </c>
      <c r="S186" s="18">
        <f>IF(OR($E186="",D186=""),"",IF(D186=$C$4,"5909","6909"))</f>
        <v/>
      </c>
      <c r="T186" s="18" t="n"/>
    </row>
    <row r="187">
      <c r="A187" s="17" t="n"/>
      <c r="B187" s="18" t="n"/>
      <c r="C187" s="18" t="n"/>
      <c r="D187" s="18" t="n"/>
      <c r="E187" s="18" t="n"/>
      <c r="F187" s="18">
        <f>IF($E187="","",IFERROR(INDEX(Bens!$B$6:$B$305,MATCH($E187,Bens!$A$6:$A$305,0)),"Código não cadastrado"))</f>
        <v/>
      </c>
      <c r="G187" s="19" t="n"/>
      <c r="H187" s="20">
        <f>IF(OR($E187="",G187=""),"",G187*IFERROR(INDEX(Bens!$D$6:$D$305,MATCH($E187,Bens!$A$6:$A$305,0)),0))</f>
        <v/>
      </c>
      <c r="I187" s="18" t="n"/>
      <c r="J187" s="18">
        <f>IF(OR($E187="",D187=""),"",IF(D187=$C$4,"5908","6908"))</f>
        <v/>
      </c>
      <c r="K187" s="17" t="n"/>
      <c r="L187" s="17" t="n"/>
      <c r="M187" s="19" t="n"/>
      <c r="N187" s="18" t="n"/>
      <c r="O187" s="19">
        <f>IF(OR($E187="",G187=""),"",G187-N(M187))</f>
        <v/>
      </c>
      <c r="P187" s="20">
        <f>IF(O187="","",O187*IFERROR(INDEX(Bens!$D$6:$D$305,MATCH($E187,Bens!$A$6:$A$305,0)),0))</f>
        <v/>
      </c>
      <c r="Q187" s="21">
        <f>IF(A187="","",IF(AND(O187&lt;=0,L187&lt;&gt;""),L187-A187,TODAY()-A187))</f>
        <v/>
      </c>
      <c r="R187" s="18">
        <f>IF(O187="","",IF(O187&lt;0,"CONFERIR",IF(O187=0,"DEVOLVIDO",IF(K187="","COM CLIENTE",IF(TODAY()&gt;K187,"VENCIDO",IF(K187-TODAY()&lt;=15,"VENCE EM 15 DIAS","COM CLIENTE"))))))</f>
        <v/>
      </c>
      <c r="S187" s="18">
        <f>IF(OR($E187="",D187=""),"",IF(D187=$C$4,"5909","6909"))</f>
        <v/>
      </c>
      <c r="T187" s="18" t="n"/>
    </row>
    <row r="188">
      <c r="A188" s="17" t="n"/>
      <c r="B188" s="18" t="n"/>
      <c r="C188" s="18" t="n"/>
      <c r="D188" s="18" t="n"/>
      <c r="E188" s="18" t="n"/>
      <c r="F188" s="18">
        <f>IF($E188="","",IFERROR(INDEX(Bens!$B$6:$B$305,MATCH($E188,Bens!$A$6:$A$305,0)),"Código não cadastrado"))</f>
        <v/>
      </c>
      <c r="G188" s="19" t="n"/>
      <c r="H188" s="20">
        <f>IF(OR($E188="",G188=""),"",G188*IFERROR(INDEX(Bens!$D$6:$D$305,MATCH($E188,Bens!$A$6:$A$305,0)),0))</f>
        <v/>
      </c>
      <c r="I188" s="18" t="n"/>
      <c r="J188" s="18">
        <f>IF(OR($E188="",D188=""),"",IF(D188=$C$4,"5908","6908"))</f>
        <v/>
      </c>
      <c r="K188" s="17" t="n"/>
      <c r="L188" s="17" t="n"/>
      <c r="M188" s="19" t="n"/>
      <c r="N188" s="18" t="n"/>
      <c r="O188" s="19">
        <f>IF(OR($E188="",G188=""),"",G188-N(M188))</f>
        <v/>
      </c>
      <c r="P188" s="20">
        <f>IF(O188="","",O188*IFERROR(INDEX(Bens!$D$6:$D$305,MATCH($E188,Bens!$A$6:$A$305,0)),0))</f>
        <v/>
      </c>
      <c r="Q188" s="21">
        <f>IF(A188="","",IF(AND(O188&lt;=0,L188&lt;&gt;""),L188-A188,TODAY()-A188))</f>
        <v/>
      </c>
      <c r="R188" s="18">
        <f>IF(O188="","",IF(O188&lt;0,"CONFERIR",IF(O188=0,"DEVOLVIDO",IF(K188="","COM CLIENTE",IF(TODAY()&gt;K188,"VENCIDO",IF(K188-TODAY()&lt;=15,"VENCE EM 15 DIAS","COM CLIENTE"))))))</f>
        <v/>
      </c>
      <c r="S188" s="18">
        <f>IF(OR($E188="",D188=""),"",IF(D188=$C$4,"5909","6909"))</f>
        <v/>
      </c>
      <c r="T188" s="18" t="n"/>
    </row>
    <row r="189">
      <c r="A189" s="17" t="n"/>
      <c r="B189" s="18" t="n"/>
      <c r="C189" s="18" t="n"/>
      <c r="D189" s="18" t="n"/>
      <c r="E189" s="18" t="n"/>
      <c r="F189" s="18">
        <f>IF($E189="","",IFERROR(INDEX(Bens!$B$6:$B$305,MATCH($E189,Bens!$A$6:$A$305,0)),"Código não cadastrado"))</f>
        <v/>
      </c>
      <c r="G189" s="19" t="n"/>
      <c r="H189" s="20">
        <f>IF(OR($E189="",G189=""),"",G189*IFERROR(INDEX(Bens!$D$6:$D$305,MATCH($E189,Bens!$A$6:$A$305,0)),0))</f>
        <v/>
      </c>
      <c r="I189" s="18" t="n"/>
      <c r="J189" s="18">
        <f>IF(OR($E189="",D189=""),"",IF(D189=$C$4,"5908","6908"))</f>
        <v/>
      </c>
      <c r="K189" s="17" t="n"/>
      <c r="L189" s="17" t="n"/>
      <c r="M189" s="19" t="n"/>
      <c r="N189" s="18" t="n"/>
      <c r="O189" s="19">
        <f>IF(OR($E189="",G189=""),"",G189-N(M189))</f>
        <v/>
      </c>
      <c r="P189" s="20">
        <f>IF(O189="","",O189*IFERROR(INDEX(Bens!$D$6:$D$305,MATCH($E189,Bens!$A$6:$A$305,0)),0))</f>
        <v/>
      </c>
      <c r="Q189" s="21">
        <f>IF(A189="","",IF(AND(O189&lt;=0,L189&lt;&gt;""),L189-A189,TODAY()-A189))</f>
        <v/>
      </c>
      <c r="R189" s="18">
        <f>IF(O189="","",IF(O189&lt;0,"CONFERIR",IF(O189=0,"DEVOLVIDO",IF(K189="","COM CLIENTE",IF(TODAY()&gt;K189,"VENCIDO",IF(K189-TODAY()&lt;=15,"VENCE EM 15 DIAS","COM CLIENTE"))))))</f>
        <v/>
      </c>
      <c r="S189" s="18">
        <f>IF(OR($E189="",D189=""),"",IF(D189=$C$4,"5909","6909"))</f>
        <v/>
      </c>
      <c r="T189" s="18" t="n"/>
    </row>
    <row r="190">
      <c r="A190" s="17" t="n"/>
      <c r="B190" s="18" t="n"/>
      <c r="C190" s="18" t="n"/>
      <c r="D190" s="18" t="n"/>
      <c r="E190" s="18" t="n"/>
      <c r="F190" s="18">
        <f>IF($E190="","",IFERROR(INDEX(Bens!$B$6:$B$305,MATCH($E190,Bens!$A$6:$A$305,0)),"Código não cadastrado"))</f>
        <v/>
      </c>
      <c r="G190" s="19" t="n"/>
      <c r="H190" s="20">
        <f>IF(OR($E190="",G190=""),"",G190*IFERROR(INDEX(Bens!$D$6:$D$305,MATCH($E190,Bens!$A$6:$A$305,0)),0))</f>
        <v/>
      </c>
      <c r="I190" s="18" t="n"/>
      <c r="J190" s="18">
        <f>IF(OR($E190="",D190=""),"",IF(D190=$C$4,"5908","6908"))</f>
        <v/>
      </c>
      <c r="K190" s="17" t="n"/>
      <c r="L190" s="17" t="n"/>
      <c r="M190" s="19" t="n"/>
      <c r="N190" s="18" t="n"/>
      <c r="O190" s="19">
        <f>IF(OR($E190="",G190=""),"",G190-N(M190))</f>
        <v/>
      </c>
      <c r="P190" s="20">
        <f>IF(O190="","",O190*IFERROR(INDEX(Bens!$D$6:$D$305,MATCH($E190,Bens!$A$6:$A$305,0)),0))</f>
        <v/>
      </c>
      <c r="Q190" s="21">
        <f>IF(A190="","",IF(AND(O190&lt;=0,L190&lt;&gt;""),L190-A190,TODAY()-A190))</f>
        <v/>
      </c>
      <c r="R190" s="18">
        <f>IF(O190="","",IF(O190&lt;0,"CONFERIR",IF(O190=0,"DEVOLVIDO",IF(K190="","COM CLIENTE",IF(TODAY()&gt;K190,"VENCIDO",IF(K190-TODAY()&lt;=15,"VENCE EM 15 DIAS","COM CLIENTE"))))))</f>
        <v/>
      </c>
      <c r="S190" s="18">
        <f>IF(OR($E190="",D190=""),"",IF(D190=$C$4,"5909","6909"))</f>
        <v/>
      </c>
      <c r="T190" s="18" t="n"/>
    </row>
    <row r="191">
      <c r="A191" s="17" t="n"/>
      <c r="B191" s="18" t="n"/>
      <c r="C191" s="18" t="n"/>
      <c r="D191" s="18" t="n"/>
      <c r="E191" s="18" t="n"/>
      <c r="F191" s="18">
        <f>IF($E191="","",IFERROR(INDEX(Bens!$B$6:$B$305,MATCH($E191,Bens!$A$6:$A$305,0)),"Código não cadastrado"))</f>
        <v/>
      </c>
      <c r="G191" s="19" t="n"/>
      <c r="H191" s="20">
        <f>IF(OR($E191="",G191=""),"",G191*IFERROR(INDEX(Bens!$D$6:$D$305,MATCH($E191,Bens!$A$6:$A$305,0)),0))</f>
        <v/>
      </c>
      <c r="I191" s="18" t="n"/>
      <c r="J191" s="18">
        <f>IF(OR($E191="",D191=""),"",IF(D191=$C$4,"5908","6908"))</f>
        <v/>
      </c>
      <c r="K191" s="17" t="n"/>
      <c r="L191" s="17" t="n"/>
      <c r="M191" s="19" t="n"/>
      <c r="N191" s="18" t="n"/>
      <c r="O191" s="19">
        <f>IF(OR($E191="",G191=""),"",G191-N(M191))</f>
        <v/>
      </c>
      <c r="P191" s="20">
        <f>IF(O191="","",O191*IFERROR(INDEX(Bens!$D$6:$D$305,MATCH($E191,Bens!$A$6:$A$305,0)),0))</f>
        <v/>
      </c>
      <c r="Q191" s="21">
        <f>IF(A191="","",IF(AND(O191&lt;=0,L191&lt;&gt;""),L191-A191,TODAY()-A191))</f>
        <v/>
      </c>
      <c r="R191" s="18">
        <f>IF(O191="","",IF(O191&lt;0,"CONFERIR",IF(O191=0,"DEVOLVIDO",IF(K191="","COM CLIENTE",IF(TODAY()&gt;K191,"VENCIDO",IF(K191-TODAY()&lt;=15,"VENCE EM 15 DIAS","COM CLIENTE"))))))</f>
        <v/>
      </c>
      <c r="S191" s="18">
        <f>IF(OR($E191="",D191=""),"",IF(D191=$C$4,"5909","6909"))</f>
        <v/>
      </c>
      <c r="T191" s="18" t="n"/>
    </row>
    <row r="192">
      <c r="A192" s="17" t="n"/>
      <c r="B192" s="18" t="n"/>
      <c r="C192" s="18" t="n"/>
      <c r="D192" s="18" t="n"/>
      <c r="E192" s="18" t="n"/>
      <c r="F192" s="18">
        <f>IF($E192="","",IFERROR(INDEX(Bens!$B$6:$B$305,MATCH($E192,Bens!$A$6:$A$305,0)),"Código não cadastrado"))</f>
        <v/>
      </c>
      <c r="G192" s="19" t="n"/>
      <c r="H192" s="20">
        <f>IF(OR($E192="",G192=""),"",G192*IFERROR(INDEX(Bens!$D$6:$D$305,MATCH($E192,Bens!$A$6:$A$305,0)),0))</f>
        <v/>
      </c>
      <c r="I192" s="18" t="n"/>
      <c r="J192" s="18">
        <f>IF(OR($E192="",D192=""),"",IF(D192=$C$4,"5908","6908"))</f>
        <v/>
      </c>
      <c r="K192" s="17" t="n"/>
      <c r="L192" s="17" t="n"/>
      <c r="M192" s="19" t="n"/>
      <c r="N192" s="18" t="n"/>
      <c r="O192" s="19">
        <f>IF(OR($E192="",G192=""),"",G192-N(M192))</f>
        <v/>
      </c>
      <c r="P192" s="20">
        <f>IF(O192="","",O192*IFERROR(INDEX(Bens!$D$6:$D$305,MATCH($E192,Bens!$A$6:$A$305,0)),0))</f>
        <v/>
      </c>
      <c r="Q192" s="21">
        <f>IF(A192="","",IF(AND(O192&lt;=0,L192&lt;&gt;""),L192-A192,TODAY()-A192))</f>
        <v/>
      </c>
      <c r="R192" s="18">
        <f>IF(O192="","",IF(O192&lt;0,"CONFERIR",IF(O192=0,"DEVOLVIDO",IF(K192="","COM CLIENTE",IF(TODAY()&gt;K192,"VENCIDO",IF(K192-TODAY()&lt;=15,"VENCE EM 15 DIAS","COM CLIENTE"))))))</f>
        <v/>
      </c>
      <c r="S192" s="18">
        <f>IF(OR($E192="",D192=""),"",IF(D192=$C$4,"5909","6909"))</f>
        <v/>
      </c>
      <c r="T192" s="18" t="n"/>
    </row>
    <row r="193">
      <c r="A193" s="17" t="n"/>
      <c r="B193" s="18" t="n"/>
      <c r="C193" s="18" t="n"/>
      <c r="D193" s="18" t="n"/>
      <c r="E193" s="18" t="n"/>
      <c r="F193" s="18">
        <f>IF($E193="","",IFERROR(INDEX(Bens!$B$6:$B$305,MATCH($E193,Bens!$A$6:$A$305,0)),"Código não cadastrado"))</f>
        <v/>
      </c>
      <c r="G193" s="19" t="n"/>
      <c r="H193" s="20">
        <f>IF(OR($E193="",G193=""),"",G193*IFERROR(INDEX(Bens!$D$6:$D$305,MATCH($E193,Bens!$A$6:$A$305,0)),0))</f>
        <v/>
      </c>
      <c r="I193" s="18" t="n"/>
      <c r="J193" s="18">
        <f>IF(OR($E193="",D193=""),"",IF(D193=$C$4,"5908","6908"))</f>
        <v/>
      </c>
      <c r="K193" s="17" t="n"/>
      <c r="L193" s="17" t="n"/>
      <c r="M193" s="19" t="n"/>
      <c r="N193" s="18" t="n"/>
      <c r="O193" s="19">
        <f>IF(OR($E193="",G193=""),"",G193-N(M193))</f>
        <v/>
      </c>
      <c r="P193" s="20">
        <f>IF(O193="","",O193*IFERROR(INDEX(Bens!$D$6:$D$305,MATCH($E193,Bens!$A$6:$A$305,0)),0))</f>
        <v/>
      </c>
      <c r="Q193" s="21">
        <f>IF(A193="","",IF(AND(O193&lt;=0,L193&lt;&gt;""),L193-A193,TODAY()-A193))</f>
        <v/>
      </c>
      <c r="R193" s="18">
        <f>IF(O193="","",IF(O193&lt;0,"CONFERIR",IF(O193=0,"DEVOLVIDO",IF(K193="","COM CLIENTE",IF(TODAY()&gt;K193,"VENCIDO",IF(K193-TODAY()&lt;=15,"VENCE EM 15 DIAS","COM CLIENTE"))))))</f>
        <v/>
      </c>
      <c r="S193" s="18">
        <f>IF(OR($E193="",D193=""),"",IF(D193=$C$4,"5909","6909"))</f>
        <v/>
      </c>
      <c r="T193" s="18" t="n"/>
    </row>
    <row r="194">
      <c r="A194" s="17" t="n"/>
      <c r="B194" s="18" t="n"/>
      <c r="C194" s="18" t="n"/>
      <c r="D194" s="18" t="n"/>
      <c r="E194" s="18" t="n"/>
      <c r="F194" s="18">
        <f>IF($E194="","",IFERROR(INDEX(Bens!$B$6:$B$305,MATCH($E194,Bens!$A$6:$A$305,0)),"Código não cadastrado"))</f>
        <v/>
      </c>
      <c r="G194" s="19" t="n"/>
      <c r="H194" s="20">
        <f>IF(OR($E194="",G194=""),"",G194*IFERROR(INDEX(Bens!$D$6:$D$305,MATCH($E194,Bens!$A$6:$A$305,0)),0))</f>
        <v/>
      </c>
      <c r="I194" s="18" t="n"/>
      <c r="J194" s="18">
        <f>IF(OR($E194="",D194=""),"",IF(D194=$C$4,"5908","6908"))</f>
        <v/>
      </c>
      <c r="K194" s="17" t="n"/>
      <c r="L194" s="17" t="n"/>
      <c r="M194" s="19" t="n"/>
      <c r="N194" s="18" t="n"/>
      <c r="O194" s="19">
        <f>IF(OR($E194="",G194=""),"",G194-N(M194))</f>
        <v/>
      </c>
      <c r="P194" s="20">
        <f>IF(O194="","",O194*IFERROR(INDEX(Bens!$D$6:$D$305,MATCH($E194,Bens!$A$6:$A$305,0)),0))</f>
        <v/>
      </c>
      <c r="Q194" s="21">
        <f>IF(A194="","",IF(AND(O194&lt;=0,L194&lt;&gt;""),L194-A194,TODAY()-A194))</f>
        <v/>
      </c>
      <c r="R194" s="18">
        <f>IF(O194="","",IF(O194&lt;0,"CONFERIR",IF(O194=0,"DEVOLVIDO",IF(K194="","COM CLIENTE",IF(TODAY()&gt;K194,"VENCIDO",IF(K194-TODAY()&lt;=15,"VENCE EM 15 DIAS","COM CLIENTE"))))))</f>
        <v/>
      </c>
      <c r="S194" s="18">
        <f>IF(OR($E194="",D194=""),"",IF(D194=$C$4,"5909","6909"))</f>
        <v/>
      </c>
      <c r="T194" s="18" t="n"/>
    </row>
    <row r="195">
      <c r="A195" s="17" t="n"/>
      <c r="B195" s="18" t="n"/>
      <c r="C195" s="18" t="n"/>
      <c r="D195" s="18" t="n"/>
      <c r="E195" s="18" t="n"/>
      <c r="F195" s="18">
        <f>IF($E195="","",IFERROR(INDEX(Bens!$B$6:$B$305,MATCH($E195,Bens!$A$6:$A$305,0)),"Código não cadastrado"))</f>
        <v/>
      </c>
      <c r="G195" s="19" t="n"/>
      <c r="H195" s="20">
        <f>IF(OR($E195="",G195=""),"",G195*IFERROR(INDEX(Bens!$D$6:$D$305,MATCH($E195,Bens!$A$6:$A$305,0)),0))</f>
        <v/>
      </c>
      <c r="I195" s="18" t="n"/>
      <c r="J195" s="18">
        <f>IF(OR($E195="",D195=""),"",IF(D195=$C$4,"5908","6908"))</f>
        <v/>
      </c>
      <c r="K195" s="17" t="n"/>
      <c r="L195" s="17" t="n"/>
      <c r="M195" s="19" t="n"/>
      <c r="N195" s="18" t="n"/>
      <c r="O195" s="19">
        <f>IF(OR($E195="",G195=""),"",G195-N(M195))</f>
        <v/>
      </c>
      <c r="P195" s="20">
        <f>IF(O195="","",O195*IFERROR(INDEX(Bens!$D$6:$D$305,MATCH($E195,Bens!$A$6:$A$305,0)),0))</f>
        <v/>
      </c>
      <c r="Q195" s="21">
        <f>IF(A195="","",IF(AND(O195&lt;=0,L195&lt;&gt;""),L195-A195,TODAY()-A195))</f>
        <v/>
      </c>
      <c r="R195" s="18">
        <f>IF(O195="","",IF(O195&lt;0,"CONFERIR",IF(O195=0,"DEVOLVIDO",IF(K195="","COM CLIENTE",IF(TODAY()&gt;K195,"VENCIDO",IF(K195-TODAY()&lt;=15,"VENCE EM 15 DIAS","COM CLIENTE"))))))</f>
        <v/>
      </c>
      <c r="S195" s="18">
        <f>IF(OR($E195="",D195=""),"",IF(D195=$C$4,"5909","6909"))</f>
        <v/>
      </c>
      <c r="T195" s="18" t="n"/>
    </row>
    <row r="196">
      <c r="A196" s="17" t="n"/>
      <c r="B196" s="18" t="n"/>
      <c r="C196" s="18" t="n"/>
      <c r="D196" s="18" t="n"/>
      <c r="E196" s="18" t="n"/>
      <c r="F196" s="18">
        <f>IF($E196="","",IFERROR(INDEX(Bens!$B$6:$B$305,MATCH($E196,Bens!$A$6:$A$305,0)),"Código não cadastrado"))</f>
        <v/>
      </c>
      <c r="G196" s="19" t="n"/>
      <c r="H196" s="20">
        <f>IF(OR($E196="",G196=""),"",G196*IFERROR(INDEX(Bens!$D$6:$D$305,MATCH($E196,Bens!$A$6:$A$305,0)),0))</f>
        <v/>
      </c>
      <c r="I196" s="18" t="n"/>
      <c r="J196" s="18">
        <f>IF(OR($E196="",D196=""),"",IF(D196=$C$4,"5908","6908"))</f>
        <v/>
      </c>
      <c r="K196" s="17" t="n"/>
      <c r="L196" s="17" t="n"/>
      <c r="M196" s="19" t="n"/>
      <c r="N196" s="18" t="n"/>
      <c r="O196" s="19">
        <f>IF(OR($E196="",G196=""),"",G196-N(M196))</f>
        <v/>
      </c>
      <c r="P196" s="20">
        <f>IF(O196="","",O196*IFERROR(INDEX(Bens!$D$6:$D$305,MATCH($E196,Bens!$A$6:$A$305,0)),0))</f>
        <v/>
      </c>
      <c r="Q196" s="21">
        <f>IF(A196="","",IF(AND(O196&lt;=0,L196&lt;&gt;""),L196-A196,TODAY()-A196))</f>
        <v/>
      </c>
      <c r="R196" s="18">
        <f>IF(O196="","",IF(O196&lt;0,"CONFERIR",IF(O196=0,"DEVOLVIDO",IF(K196="","COM CLIENTE",IF(TODAY()&gt;K196,"VENCIDO",IF(K196-TODAY()&lt;=15,"VENCE EM 15 DIAS","COM CLIENTE"))))))</f>
        <v/>
      </c>
      <c r="S196" s="18">
        <f>IF(OR($E196="",D196=""),"",IF(D196=$C$4,"5909","6909"))</f>
        <v/>
      </c>
      <c r="T196" s="18" t="n"/>
    </row>
    <row r="197">
      <c r="A197" s="17" t="n"/>
      <c r="B197" s="18" t="n"/>
      <c r="C197" s="18" t="n"/>
      <c r="D197" s="18" t="n"/>
      <c r="E197" s="18" t="n"/>
      <c r="F197" s="18">
        <f>IF($E197="","",IFERROR(INDEX(Bens!$B$6:$B$305,MATCH($E197,Bens!$A$6:$A$305,0)),"Código não cadastrado"))</f>
        <v/>
      </c>
      <c r="G197" s="19" t="n"/>
      <c r="H197" s="20">
        <f>IF(OR($E197="",G197=""),"",G197*IFERROR(INDEX(Bens!$D$6:$D$305,MATCH($E197,Bens!$A$6:$A$305,0)),0))</f>
        <v/>
      </c>
      <c r="I197" s="18" t="n"/>
      <c r="J197" s="18">
        <f>IF(OR($E197="",D197=""),"",IF(D197=$C$4,"5908","6908"))</f>
        <v/>
      </c>
      <c r="K197" s="17" t="n"/>
      <c r="L197" s="17" t="n"/>
      <c r="M197" s="19" t="n"/>
      <c r="N197" s="18" t="n"/>
      <c r="O197" s="19">
        <f>IF(OR($E197="",G197=""),"",G197-N(M197))</f>
        <v/>
      </c>
      <c r="P197" s="20">
        <f>IF(O197="","",O197*IFERROR(INDEX(Bens!$D$6:$D$305,MATCH($E197,Bens!$A$6:$A$305,0)),0))</f>
        <v/>
      </c>
      <c r="Q197" s="21">
        <f>IF(A197="","",IF(AND(O197&lt;=0,L197&lt;&gt;""),L197-A197,TODAY()-A197))</f>
        <v/>
      </c>
      <c r="R197" s="18">
        <f>IF(O197="","",IF(O197&lt;0,"CONFERIR",IF(O197=0,"DEVOLVIDO",IF(K197="","COM CLIENTE",IF(TODAY()&gt;K197,"VENCIDO",IF(K197-TODAY()&lt;=15,"VENCE EM 15 DIAS","COM CLIENTE"))))))</f>
        <v/>
      </c>
      <c r="S197" s="18">
        <f>IF(OR($E197="",D197=""),"",IF(D197=$C$4,"5909","6909"))</f>
        <v/>
      </c>
      <c r="T197" s="18" t="n"/>
    </row>
    <row r="198">
      <c r="A198" s="17" t="n"/>
      <c r="B198" s="18" t="n"/>
      <c r="C198" s="18" t="n"/>
      <c r="D198" s="18" t="n"/>
      <c r="E198" s="18" t="n"/>
      <c r="F198" s="18">
        <f>IF($E198="","",IFERROR(INDEX(Bens!$B$6:$B$305,MATCH($E198,Bens!$A$6:$A$305,0)),"Código não cadastrado"))</f>
        <v/>
      </c>
      <c r="G198" s="19" t="n"/>
      <c r="H198" s="20">
        <f>IF(OR($E198="",G198=""),"",G198*IFERROR(INDEX(Bens!$D$6:$D$305,MATCH($E198,Bens!$A$6:$A$305,0)),0))</f>
        <v/>
      </c>
      <c r="I198" s="18" t="n"/>
      <c r="J198" s="18">
        <f>IF(OR($E198="",D198=""),"",IF(D198=$C$4,"5908","6908"))</f>
        <v/>
      </c>
      <c r="K198" s="17" t="n"/>
      <c r="L198" s="17" t="n"/>
      <c r="M198" s="19" t="n"/>
      <c r="N198" s="18" t="n"/>
      <c r="O198" s="19">
        <f>IF(OR($E198="",G198=""),"",G198-N(M198))</f>
        <v/>
      </c>
      <c r="P198" s="20">
        <f>IF(O198="","",O198*IFERROR(INDEX(Bens!$D$6:$D$305,MATCH($E198,Bens!$A$6:$A$305,0)),0))</f>
        <v/>
      </c>
      <c r="Q198" s="21">
        <f>IF(A198="","",IF(AND(O198&lt;=0,L198&lt;&gt;""),L198-A198,TODAY()-A198))</f>
        <v/>
      </c>
      <c r="R198" s="18">
        <f>IF(O198="","",IF(O198&lt;0,"CONFERIR",IF(O198=0,"DEVOLVIDO",IF(K198="","COM CLIENTE",IF(TODAY()&gt;K198,"VENCIDO",IF(K198-TODAY()&lt;=15,"VENCE EM 15 DIAS","COM CLIENTE"))))))</f>
        <v/>
      </c>
      <c r="S198" s="18">
        <f>IF(OR($E198="",D198=""),"",IF(D198=$C$4,"5909","6909"))</f>
        <v/>
      </c>
      <c r="T198" s="18" t="n"/>
    </row>
    <row r="199">
      <c r="A199" s="17" t="n"/>
      <c r="B199" s="18" t="n"/>
      <c r="C199" s="18" t="n"/>
      <c r="D199" s="18" t="n"/>
      <c r="E199" s="18" t="n"/>
      <c r="F199" s="18">
        <f>IF($E199="","",IFERROR(INDEX(Bens!$B$6:$B$305,MATCH($E199,Bens!$A$6:$A$305,0)),"Código não cadastrado"))</f>
        <v/>
      </c>
      <c r="G199" s="19" t="n"/>
      <c r="H199" s="20">
        <f>IF(OR($E199="",G199=""),"",G199*IFERROR(INDEX(Bens!$D$6:$D$305,MATCH($E199,Bens!$A$6:$A$305,0)),0))</f>
        <v/>
      </c>
      <c r="I199" s="18" t="n"/>
      <c r="J199" s="18">
        <f>IF(OR($E199="",D199=""),"",IF(D199=$C$4,"5908","6908"))</f>
        <v/>
      </c>
      <c r="K199" s="17" t="n"/>
      <c r="L199" s="17" t="n"/>
      <c r="M199" s="19" t="n"/>
      <c r="N199" s="18" t="n"/>
      <c r="O199" s="19">
        <f>IF(OR($E199="",G199=""),"",G199-N(M199))</f>
        <v/>
      </c>
      <c r="P199" s="20">
        <f>IF(O199="","",O199*IFERROR(INDEX(Bens!$D$6:$D$305,MATCH($E199,Bens!$A$6:$A$305,0)),0))</f>
        <v/>
      </c>
      <c r="Q199" s="21">
        <f>IF(A199="","",IF(AND(O199&lt;=0,L199&lt;&gt;""),L199-A199,TODAY()-A199))</f>
        <v/>
      </c>
      <c r="R199" s="18">
        <f>IF(O199="","",IF(O199&lt;0,"CONFERIR",IF(O199=0,"DEVOLVIDO",IF(K199="","COM CLIENTE",IF(TODAY()&gt;K199,"VENCIDO",IF(K199-TODAY()&lt;=15,"VENCE EM 15 DIAS","COM CLIENTE"))))))</f>
        <v/>
      </c>
      <c r="S199" s="18">
        <f>IF(OR($E199="",D199=""),"",IF(D199=$C$4,"5909","6909"))</f>
        <v/>
      </c>
      <c r="T199" s="18" t="n"/>
    </row>
    <row r="200">
      <c r="A200" s="17" t="n"/>
      <c r="B200" s="18" t="n"/>
      <c r="C200" s="18" t="n"/>
      <c r="D200" s="18" t="n"/>
      <c r="E200" s="18" t="n"/>
      <c r="F200" s="18">
        <f>IF($E200="","",IFERROR(INDEX(Bens!$B$6:$B$305,MATCH($E200,Bens!$A$6:$A$305,0)),"Código não cadastrado"))</f>
        <v/>
      </c>
      <c r="G200" s="19" t="n"/>
      <c r="H200" s="20">
        <f>IF(OR($E200="",G200=""),"",G200*IFERROR(INDEX(Bens!$D$6:$D$305,MATCH($E200,Bens!$A$6:$A$305,0)),0))</f>
        <v/>
      </c>
      <c r="I200" s="18" t="n"/>
      <c r="J200" s="18">
        <f>IF(OR($E200="",D200=""),"",IF(D200=$C$4,"5908","6908"))</f>
        <v/>
      </c>
      <c r="K200" s="17" t="n"/>
      <c r="L200" s="17" t="n"/>
      <c r="M200" s="19" t="n"/>
      <c r="N200" s="18" t="n"/>
      <c r="O200" s="19">
        <f>IF(OR($E200="",G200=""),"",G200-N(M200))</f>
        <v/>
      </c>
      <c r="P200" s="20">
        <f>IF(O200="","",O200*IFERROR(INDEX(Bens!$D$6:$D$305,MATCH($E200,Bens!$A$6:$A$305,0)),0))</f>
        <v/>
      </c>
      <c r="Q200" s="21">
        <f>IF(A200="","",IF(AND(O200&lt;=0,L200&lt;&gt;""),L200-A200,TODAY()-A200))</f>
        <v/>
      </c>
      <c r="R200" s="18">
        <f>IF(O200="","",IF(O200&lt;0,"CONFERIR",IF(O200=0,"DEVOLVIDO",IF(K200="","COM CLIENTE",IF(TODAY()&gt;K200,"VENCIDO",IF(K200-TODAY()&lt;=15,"VENCE EM 15 DIAS","COM CLIENTE"))))))</f>
        <v/>
      </c>
      <c r="S200" s="18">
        <f>IF(OR($E200="",D200=""),"",IF(D200=$C$4,"5909","6909"))</f>
        <v/>
      </c>
      <c r="T200" s="18" t="n"/>
    </row>
    <row r="201">
      <c r="A201" s="17" t="n"/>
      <c r="B201" s="18" t="n"/>
      <c r="C201" s="18" t="n"/>
      <c r="D201" s="18" t="n"/>
      <c r="E201" s="18" t="n"/>
      <c r="F201" s="18">
        <f>IF($E201="","",IFERROR(INDEX(Bens!$B$6:$B$305,MATCH($E201,Bens!$A$6:$A$305,0)),"Código não cadastrado"))</f>
        <v/>
      </c>
      <c r="G201" s="19" t="n"/>
      <c r="H201" s="20">
        <f>IF(OR($E201="",G201=""),"",G201*IFERROR(INDEX(Bens!$D$6:$D$305,MATCH($E201,Bens!$A$6:$A$305,0)),0))</f>
        <v/>
      </c>
      <c r="I201" s="18" t="n"/>
      <c r="J201" s="18">
        <f>IF(OR($E201="",D201=""),"",IF(D201=$C$4,"5908","6908"))</f>
        <v/>
      </c>
      <c r="K201" s="17" t="n"/>
      <c r="L201" s="17" t="n"/>
      <c r="M201" s="19" t="n"/>
      <c r="N201" s="18" t="n"/>
      <c r="O201" s="19">
        <f>IF(OR($E201="",G201=""),"",G201-N(M201))</f>
        <v/>
      </c>
      <c r="P201" s="20">
        <f>IF(O201="","",O201*IFERROR(INDEX(Bens!$D$6:$D$305,MATCH($E201,Bens!$A$6:$A$305,0)),0))</f>
        <v/>
      </c>
      <c r="Q201" s="21">
        <f>IF(A201="","",IF(AND(O201&lt;=0,L201&lt;&gt;""),L201-A201,TODAY()-A201))</f>
        <v/>
      </c>
      <c r="R201" s="18">
        <f>IF(O201="","",IF(O201&lt;0,"CONFERIR",IF(O201=0,"DEVOLVIDO",IF(K201="","COM CLIENTE",IF(TODAY()&gt;K201,"VENCIDO",IF(K201-TODAY()&lt;=15,"VENCE EM 15 DIAS","COM CLIENTE"))))))</f>
        <v/>
      </c>
      <c r="S201" s="18">
        <f>IF(OR($E201="",D201=""),"",IF(D201=$C$4,"5909","6909"))</f>
        <v/>
      </c>
      <c r="T201" s="18" t="n"/>
    </row>
    <row r="202">
      <c r="A202" s="17" t="n"/>
      <c r="B202" s="18" t="n"/>
      <c r="C202" s="18" t="n"/>
      <c r="D202" s="18" t="n"/>
      <c r="E202" s="18" t="n"/>
      <c r="F202" s="18">
        <f>IF($E202="","",IFERROR(INDEX(Bens!$B$6:$B$305,MATCH($E202,Bens!$A$6:$A$305,0)),"Código não cadastrado"))</f>
        <v/>
      </c>
      <c r="G202" s="19" t="n"/>
      <c r="H202" s="20">
        <f>IF(OR($E202="",G202=""),"",G202*IFERROR(INDEX(Bens!$D$6:$D$305,MATCH($E202,Bens!$A$6:$A$305,0)),0))</f>
        <v/>
      </c>
      <c r="I202" s="18" t="n"/>
      <c r="J202" s="18">
        <f>IF(OR($E202="",D202=""),"",IF(D202=$C$4,"5908","6908"))</f>
        <v/>
      </c>
      <c r="K202" s="17" t="n"/>
      <c r="L202" s="17" t="n"/>
      <c r="M202" s="19" t="n"/>
      <c r="N202" s="18" t="n"/>
      <c r="O202" s="19">
        <f>IF(OR($E202="",G202=""),"",G202-N(M202))</f>
        <v/>
      </c>
      <c r="P202" s="20">
        <f>IF(O202="","",O202*IFERROR(INDEX(Bens!$D$6:$D$305,MATCH($E202,Bens!$A$6:$A$305,0)),0))</f>
        <v/>
      </c>
      <c r="Q202" s="21">
        <f>IF(A202="","",IF(AND(O202&lt;=0,L202&lt;&gt;""),L202-A202,TODAY()-A202))</f>
        <v/>
      </c>
      <c r="R202" s="18">
        <f>IF(O202="","",IF(O202&lt;0,"CONFERIR",IF(O202=0,"DEVOLVIDO",IF(K202="","COM CLIENTE",IF(TODAY()&gt;K202,"VENCIDO",IF(K202-TODAY()&lt;=15,"VENCE EM 15 DIAS","COM CLIENTE"))))))</f>
        <v/>
      </c>
      <c r="S202" s="18">
        <f>IF(OR($E202="",D202=""),"",IF(D202=$C$4,"5909","6909"))</f>
        <v/>
      </c>
      <c r="T202" s="18" t="n"/>
    </row>
    <row r="203">
      <c r="A203" s="17" t="n"/>
      <c r="B203" s="18" t="n"/>
      <c r="C203" s="18" t="n"/>
      <c r="D203" s="18" t="n"/>
      <c r="E203" s="18" t="n"/>
      <c r="F203" s="18">
        <f>IF($E203="","",IFERROR(INDEX(Bens!$B$6:$B$305,MATCH($E203,Bens!$A$6:$A$305,0)),"Código não cadastrado"))</f>
        <v/>
      </c>
      <c r="G203" s="19" t="n"/>
      <c r="H203" s="20">
        <f>IF(OR($E203="",G203=""),"",G203*IFERROR(INDEX(Bens!$D$6:$D$305,MATCH($E203,Bens!$A$6:$A$305,0)),0))</f>
        <v/>
      </c>
      <c r="I203" s="18" t="n"/>
      <c r="J203" s="18">
        <f>IF(OR($E203="",D203=""),"",IF(D203=$C$4,"5908","6908"))</f>
        <v/>
      </c>
      <c r="K203" s="17" t="n"/>
      <c r="L203" s="17" t="n"/>
      <c r="M203" s="19" t="n"/>
      <c r="N203" s="18" t="n"/>
      <c r="O203" s="19">
        <f>IF(OR($E203="",G203=""),"",G203-N(M203))</f>
        <v/>
      </c>
      <c r="P203" s="20">
        <f>IF(O203="","",O203*IFERROR(INDEX(Bens!$D$6:$D$305,MATCH($E203,Bens!$A$6:$A$305,0)),0))</f>
        <v/>
      </c>
      <c r="Q203" s="21">
        <f>IF(A203="","",IF(AND(O203&lt;=0,L203&lt;&gt;""),L203-A203,TODAY()-A203))</f>
        <v/>
      </c>
      <c r="R203" s="18">
        <f>IF(O203="","",IF(O203&lt;0,"CONFERIR",IF(O203=0,"DEVOLVIDO",IF(K203="","COM CLIENTE",IF(TODAY()&gt;K203,"VENCIDO",IF(K203-TODAY()&lt;=15,"VENCE EM 15 DIAS","COM CLIENTE"))))))</f>
        <v/>
      </c>
      <c r="S203" s="18">
        <f>IF(OR($E203="",D203=""),"",IF(D203=$C$4,"5909","6909"))</f>
        <v/>
      </c>
      <c r="T203" s="18" t="n"/>
    </row>
    <row r="204">
      <c r="A204" s="17" t="n"/>
      <c r="B204" s="18" t="n"/>
      <c r="C204" s="18" t="n"/>
      <c r="D204" s="18" t="n"/>
      <c r="E204" s="18" t="n"/>
      <c r="F204" s="18">
        <f>IF($E204="","",IFERROR(INDEX(Bens!$B$6:$B$305,MATCH($E204,Bens!$A$6:$A$305,0)),"Código não cadastrado"))</f>
        <v/>
      </c>
      <c r="G204" s="19" t="n"/>
      <c r="H204" s="20">
        <f>IF(OR($E204="",G204=""),"",G204*IFERROR(INDEX(Bens!$D$6:$D$305,MATCH($E204,Bens!$A$6:$A$305,0)),0))</f>
        <v/>
      </c>
      <c r="I204" s="18" t="n"/>
      <c r="J204" s="18">
        <f>IF(OR($E204="",D204=""),"",IF(D204=$C$4,"5908","6908"))</f>
        <v/>
      </c>
      <c r="K204" s="17" t="n"/>
      <c r="L204" s="17" t="n"/>
      <c r="M204" s="19" t="n"/>
      <c r="N204" s="18" t="n"/>
      <c r="O204" s="19">
        <f>IF(OR($E204="",G204=""),"",G204-N(M204))</f>
        <v/>
      </c>
      <c r="P204" s="20">
        <f>IF(O204="","",O204*IFERROR(INDEX(Bens!$D$6:$D$305,MATCH($E204,Bens!$A$6:$A$305,0)),0))</f>
        <v/>
      </c>
      <c r="Q204" s="21">
        <f>IF(A204="","",IF(AND(O204&lt;=0,L204&lt;&gt;""),L204-A204,TODAY()-A204))</f>
        <v/>
      </c>
      <c r="R204" s="18">
        <f>IF(O204="","",IF(O204&lt;0,"CONFERIR",IF(O204=0,"DEVOLVIDO",IF(K204="","COM CLIENTE",IF(TODAY()&gt;K204,"VENCIDO",IF(K204-TODAY()&lt;=15,"VENCE EM 15 DIAS","COM CLIENTE"))))))</f>
        <v/>
      </c>
      <c r="S204" s="18">
        <f>IF(OR($E204="",D204=""),"",IF(D204=$C$4,"5909","6909"))</f>
        <v/>
      </c>
      <c r="T204" s="18" t="n"/>
    </row>
    <row r="205">
      <c r="A205" s="17" t="n"/>
      <c r="B205" s="18" t="n"/>
      <c r="C205" s="18" t="n"/>
      <c r="D205" s="18" t="n"/>
      <c r="E205" s="18" t="n"/>
      <c r="F205" s="18">
        <f>IF($E205="","",IFERROR(INDEX(Bens!$B$6:$B$305,MATCH($E205,Bens!$A$6:$A$305,0)),"Código não cadastrado"))</f>
        <v/>
      </c>
      <c r="G205" s="19" t="n"/>
      <c r="H205" s="20">
        <f>IF(OR($E205="",G205=""),"",G205*IFERROR(INDEX(Bens!$D$6:$D$305,MATCH($E205,Bens!$A$6:$A$305,0)),0))</f>
        <v/>
      </c>
      <c r="I205" s="18" t="n"/>
      <c r="J205" s="18">
        <f>IF(OR($E205="",D205=""),"",IF(D205=$C$4,"5908","6908"))</f>
        <v/>
      </c>
      <c r="K205" s="17" t="n"/>
      <c r="L205" s="17" t="n"/>
      <c r="M205" s="19" t="n"/>
      <c r="N205" s="18" t="n"/>
      <c r="O205" s="19">
        <f>IF(OR($E205="",G205=""),"",G205-N(M205))</f>
        <v/>
      </c>
      <c r="P205" s="20">
        <f>IF(O205="","",O205*IFERROR(INDEX(Bens!$D$6:$D$305,MATCH($E205,Bens!$A$6:$A$305,0)),0))</f>
        <v/>
      </c>
      <c r="Q205" s="21">
        <f>IF(A205="","",IF(AND(O205&lt;=0,L205&lt;&gt;""),L205-A205,TODAY()-A205))</f>
        <v/>
      </c>
      <c r="R205" s="18">
        <f>IF(O205="","",IF(O205&lt;0,"CONFERIR",IF(O205=0,"DEVOLVIDO",IF(K205="","COM CLIENTE",IF(TODAY()&gt;K205,"VENCIDO",IF(K205-TODAY()&lt;=15,"VENCE EM 15 DIAS","COM CLIENTE"))))))</f>
        <v/>
      </c>
      <c r="S205" s="18">
        <f>IF(OR($E205="",D205=""),"",IF(D205=$C$4,"5909","6909"))</f>
        <v/>
      </c>
      <c r="T205" s="18" t="n"/>
    </row>
    <row r="206">
      <c r="A206" s="17" t="n"/>
      <c r="B206" s="18" t="n"/>
      <c r="C206" s="18" t="n"/>
      <c r="D206" s="18" t="n"/>
      <c r="E206" s="18" t="n"/>
      <c r="F206" s="18">
        <f>IF($E206="","",IFERROR(INDEX(Bens!$B$6:$B$305,MATCH($E206,Bens!$A$6:$A$305,0)),"Código não cadastrado"))</f>
        <v/>
      </c>
      <c r="G206" s="19" t="n"/>
      <c r="H206" s="20">
        <f>IF(OR($E206="",G206=""),"",G206*IFERROR(INDEX(Bens!$D$6:$D$305,MATCH($E206,Bens!$A$6:$A$305,0)),0))</f>
        <v/>
      </c>
      <c r="I206" s="18" t="n"/>
      <c r="J206" s="18">
        <f>IF(OR($E206="",D206=""),"",IF(D206=$C$4,"5908","6908"))</f>
        <v/>
      </c>
      <c r="K206" s="17" t="n"/>
      <c r="L206" s="17" t="n"/>
      <c r="M206" s="19" t="n"/>
      <c r="N206" s="18" t="n"/>
      <c r="O206" s="19">
        <f>IF(OR($E206="",G206=""),"",G206-N(M206))</f>
        <v/>
      </c>
      <c r="P206" s="20">
        <f>IF(O206="","",O206*IFERROR(INDEX(Bens!$D$6:$D$305,MATCH($E206,Bens!$A$6:$A$305,0)),0))</f>
        <v/>
      </c>
      <c r="Q206" s="21">
        <f>IF(A206="","",IF(AND(O206&lt;=0,L206&lt;&gt;""),L206-A206,TODAY()-A206))</f>
        <v/>
      </c>
      <c r="R206" s="18">
        <f>IF(O206="","",IF(O206&lt;0,"CONFERIR",IF(O206=0,"DEVOLVIDO",IF(K206="","COM CLIENTE",IF(TODAY()&gt;K206,"VENCIDO",IF(K206-TODAY()&lt;=15,"VENCE EM 15 DIAS","COM CLIENTE"))))))</f>
        <v/>
      </c>
      <c r="S206" s="18">
        <f>IF(OR($E206="",D206=""),"",IF(D206=$C$4,"5909","6909"))</f>
        <v/>
      </c>
      <c r="T206" s="18" t="n"/>
    </row>
    <row r="207">
      <c r="A207" s="17" t="n"/>
      <c r="B207" s="18" t="n"/>
      <c r="C207" s="18" t="n"/>
      <c r="D207" s="18" t="n"/>
      <c r="E207" s="18" t="n"/>
      <c r="F207" s="18">
        <f>IF($E207="","",IFERROR(INDEX(Bens!$B$6:$B$305,MATCH($E207,Bens!$A$6:$A$305,0)),"Código não cadastrado"))</f>
        <v/>
      </c>
      <c r="G207" s="19" t="n"/>
      <c r="H207" s="20">
        <f>IF(OR($E207="",G207=""),"",G207*IFERROR(INDEX(Bens!$D$6:$D$305,MATCH($E207,Bens!$A$6:$A$305,0)),0))</f>
        <v/>
      </c>
      <c r="I207" s="18" t="n"/>
      <c r="J207" s="18">
        <f>IF(OR($E207="",D207=""),"",IF(D207=$C$4,"5908","6908"))</f>
        <v/>
      </c>
      <c r="K207" s="17" t="n"/>
      <c r="L207" s="17" t="n"/>
      <c r="M207" s="19" t="n"/>
      <c r="N207" s="18" t="n"/>
      <c r="O207" s="19">
        <f>IF(OR($E207="",G207=""),"",G207-N(M207))</f>
        <v/>
      </c>
      <c r="P207" s="20">
        <f>IF(O207="","",O207*IFERROR(INDEX(Bens!$D$6:$D$305,MATCH($E207,Bens!$A$6:$A$305,0)),0))</f>
        <v/>
      </c>
      <c r="Q207" s="21">
        <f>IF(A207="","",IF(AND(O207&lt;=0,L207&lt;&gt;""),L207-A207,TODAY()-A207))</f>
        <v/>
      </c>
      <c r="R207" s="18">
        <f>IF(O207="","",IF(O207&lt;0,"CONFERIR",IF(O207=0,"DEVOLVIDO",IF(K207="","COM CLIENTE",IF(TODAY()&gt;K207,"VENCIDO",IF(K207-TODAY()&lt;=15,"VENCE EM 15 DIAS","COM CLIENTE"))))))</f>
        <v/>
      </c>
      <c r="S207" s="18">
        <f>IF(OR($E207="",D207=""),"",IF(D207=$C$4,"5909","6909"))</f>
        <v/>
      </c>
      <c r="T207" s="18" t="n"/>
    </row>
    <row r="208">
      <c r="A208" s="17" t="n"/>
      <c r="B208" s="18" t="n"/>
      <c r="C208" s="18" t="n"/>
      <c r="D208" s="18" t="n"/>
      <c r="E208" s="18" t="n"/>
      <c r="F208" s="18">
        <f>IF($E208="","",IFERROR(INDEX(Bens!$B$6:$B$305,MATCH($E208,Bens!$A$6:$A$305,0)),"Código não cadastrado"))</f>
        <v/>
      </c>
      <c r="G208" s="19" t="n"/>
      <c r="H208" s="20">
        <f>IF(OR($E208="",G208=""),"",G208*IFERROR(INDEX(Bens!$D$6:$D$305,MATCH($E208,Bens!$A$6:$A$305,0)),0))</f>
        <v/>
      </c>
      <c r="I208" s="18" t="n"/>
      <c r="J208" s="18">
        <f>IF(OR($E208="",D208=""),"",IF(D208=$C$4,"5908","6908"))</f>
        <v/>
      </c>
      <c r="K208" s="17" t="n"/>
      <c r="L208" s="17" t="n"/>
      <c r="M208" s="19" t="n"/>
      <c r="N208" s="18" t="n"/>
      <c r="O208" s="19">
        <f>IF(OR($E208="",G208=""),"",G208-N(M208))</f>
        <v/>
      </c>
      <c r="P208" s="20">
        <f>IF(O208="","",O208*IFERROR(INDEX(Bens!$D$6:$D$305,MATCH($E208,Bens!$A$6:$A$305,0)),0))</f>
        <v/>
      </c>
      <c r="Q208" s="21">
        <f>IF(A208="","",IF(AND(O208&lt;=0,L208&lt;&gt;""),L208-A208,TODAY()-A208))</f>
        <v/>
      </c>
      <c r="R208" s="18">
        <f>IF(O208="","",IF(O208&lt;0,"CONFERIR",IF(O208=0,"DEVOLVIDO",IF(K208="","COM CLIENTE",IF(TODAY()&gt;K208,"VENCIDO",IF(K208-TODAY()&lt;=15,"VENCE EM 15 DIAS","COM CLIENTE"))))))</f>
        <v/>
      </c>
      <c r="S208" s="18">
        <f>IF(OR($E208="",D208=""),"",IF(D208=$C$4,"5909","6909"))</f>
        <v/>
      </c>
      <c r="T208" s="18" t="n"/>
    </row>
    <row r="209">
      <c r="A209" s="17" t="n"/>
      <c r="B209" s="18" t="n"/>
      <c r="C209" s="18" t="n"/>
      <c r="D209" s="18" t="n"/>
      <c r="E209" s="18" t="n"/>
      <c r="F209" s="18">
        <f>IF($E209="","",IFERROR(INDEX(Bens!$B$6:$B$305,MATCH($E209,Bens!$A$6:$A$305,0)),"Código não cadastrado"))</f>
        <v/>
      </c>
      <c r="G209" s="19" t="n"/>
      <c r="H209" s="20">
        <f>IF(OR($E209="",G209=""),"",G209*IFERROR(INDEX(Bens!$D$6:$D$305,MATCH($E209,Bens!$A$6:$A$305,0)),0))</f>
        <v/>
      </c>
      <c r="I209" s="18" t="n"/>
      <c r="J209" s="18">
        <f>IF(OR($E209="",D209=""),"",IF(D209=$C$4,"5908","6908"))</f>
        <v/>
      </c>
      <c r="K209" s="17" t="n"/>
      <c r="L209" s="17" t="n"/>
      <c r="M209" s="19" t="n"/>
      <c r="N209" s="18" t="n"/>
      <c r="O209" s="19">
        <f>IF(OR($E209="",G209=""),"",G209-N(M209))</f>
        <v/>
      </c>
      <c r="P209" s="20">
        <f>IF(O209="","",O209*IFERROR(INDEX(Bens!$D$6:$D$305,MATCH($E209,Bens!$A$6:$A$305,0)),0))</f>
        <v/>
      </c>
      <c r="Q209" s="21">
        <f>IF(A209="","",IF(AND(O209&lt;=0,L209&lt;&gt;""),L209-A209,TODAY()-A209))</f>
        <v/>
      </c>
      <c r="R209" s="18">
        <f>IF(O209="","",IF(O209&lt;0,"CONFERIR",IF(O209=0,"DEVOLVIDO",IF(K209="","COM CLIENTE",IF(TODAY()&gt;K209,"VENCIDO",IF(K209-TODAY()&lt;=15,"VENCE EM 15 DIAS","COM CLIENTE"))))))</f>
        <v/>
      </c>
      <c r="S209" s="18">
        <f>IF(OR($E209="",D209=""),"",IF(D209=$C$4,"5909","6909"))</f>
        <v/>
      </c>
      <c r="T209" s="18" t="n"/>
    </row>
    <row r="210">
      <c r="A210" s="17" t="n"/>
      <c r="B210" s="18" t="n"/>
      <c r="C210" s="18" t="n"/>
      <c r="D210" s="18" t="n"/>
      <c r="E210" s="18" t="n"/>
      <c r="F210" s="18">
        <f>IF($E210="","",IFERROR(INDEX(Bens!$B$6:$B$305,MATCH($E210,Bens!$A$6:$A$305,0)),"Código não cadastrado"))</f>
        <v/>
      </c>
      <c r="G210" s="19" t="n"/>
      <c r="H210" s="20">
        <f>IF(OR($E210="",G210=""),"",G210*IFERROR(INDEX(Bens!$D$6:$D$305,MATCH($E210,Bens!$A$6:$A$305,0)),0))</f>
        <v/>
      </c>
      <c r="I210" s="18" t="n"/>
      <c r="J210" s="18">
        <f>IF(OR($E210="",D210=""),"",IF(D210=$C$4,"5908","6908"))</f>
        <v/>
      </c>
      <c r="K210" s="17" t="n"/>
      <c r="L210" s="17" t="n"/>
      <c r="M210" s="19" t="n"/>
      <c r="N210" s="18" t="n"/>
      <c r="O210" s="19">
        <f>IF(OR($E210="",G210=""),"",G210-N(M210))</f>
        <v/>
      </c>
      <c r="P210" s="20">
        <f>IF(O210="","",O210*IFERROR(INDEX(Bens!$D$6:$D$305,MATCH($E210,Bens!$A$6:$A$305,0)),0))</f>
        <v/>
      </c>
      <c r="Q210" s="21">
        <f>IF(A210="","",IF(AND(O210&lt;=0,L210&lt;&gt;""),L210-A210,TODAY()-A210))</f>
        <v/>
      </c>
      <c r="R210" s="18">
        <f>IF(O210="","",IF(O210&lt;0,"CONFERIR",IF(O210=0,"DEVOLVIDO",IF(K210="","COM CLIENTE",IF(TODAY()&gt;K210,"VENCIDO",IF(K210-TODAY()&lt;=15,"VENCE EM 15 DIAS","COM CLIENTE"))))))</f>
        <v/>
      </c>
      <c r="S210" s="18">
        <f>IF(OR($E210="",D210=""),"",IF(D210=$C$4,"5909","6909"))</f>
        <v/>
      </c>
      <c r="T210" s="18" t="n"/>
    </row>
    <row r="211">
      <c r="A211" s="17" t="n"/>
      <c r="B211" s="18" t="n"/>
      <c r="C211" s="18" t="n"/>
      <c r="D211" s="18" t="n"/>
      <c r="E211" s="18" t="n"/>
      <c r="F211" s="18">
        <f>IF($E211="","",IFERROR(INDEX(Bens!$B$6:$B$305,MATCH($E211,Bens!$A$6:$A$305,0)),"Código não cadastrado"))</f>
        <v/>
      </c>
      <c r="G211" s="19" t="n"/>
      <c r="H211" s="20">
        <f>IF(OR($E211="",G211=""),"",G211*IFERROR(INDEX(Bens!$D$6:$D$305,MATCH($E211,Bens!$A$6:$A$305,0)),0))</f>
        <v/>
      </c>
      <c r="I211" s="18" t="n"/>
      <c r="J211" s="18">
        <f>IF(OR($E211="",D211=""),"",IF(D211=$C$4,"5908","6908"))</f>
        <v/>
      </c>
      <c r="K211" s="17" t="n"/>
      <c r="L211" s="17" t="n"/>
      <c r="M211" s="19" t="n"/>
      <c r="N211" s="18" t="n"/>
      <c r="O211" s="19">
        <f>IF(OR($E211="",G211=""),"",G211-N(M211))</f>
        <v/>
      </c>
      <c r="P211" s="20">
        <f>IF(O211="","",O211*IFERROR(INDEX(Bens!$D$6:$D$305,MATCH($E211,Bens!$A$6:$A$305,0)),0))</f>
        <v/>
      </c>
      <c r="Q211" s="21">
        <f>IF(A211="","",IF(AND(O211&lt;=0,L211&lt;&gt;""),L211-A211,TODAY()-A211))</f>
        <v/>
      </c>
      <c r="R211" s="18">
        <f>IF(O211="","",IF(O211&lt;0,"CONFERIR",IF(O211=0,"DEVOLVIDO",IF(K211="","COM CLIENTE",IF(TODAY()&gt;K211,"VENCIDO",IF(K211-TODAY()&lt;=15,"VENCE EM 15 DIAS","COM CLIENTE"))))))</f>
        <v/>
      </c>
      <c r="S211" s="18">
        <f>IF(OR($E211="",D211=""),"",IF(D211=$C$4,"5909","6909"))</f>
        <v/>
      </c>
      <c r="T211" s="18" t="n"/>
    </row>
    <row r="212">
      <c r="A212" s="17" t="n"/>
      <c r="B212" s="18" t="n"/>
      <c r="C212" s="18" t="n"/>
      <c r="D212" s="18" t="n"/>
      <c r="E212" s="18" t="n"/>
      <c r="F212" s="18">
        <f>IF($E212="","",IFERROR(INDEX(Bens!$B$6:$B$305,MATCH($E212,Bens!$A$6:$A$305,0)),"Código não cadastrado"))</f>
        <v/>
      </c>
      <c r="G212" s="19" t="n"/>
      <c r="H212" s="20">
        <f>IF(OR($E212="",G212=""),"",G212*IFERROR(INDEX(Bens!$D$6:$D$305,MATCH($E212,Bens!$A$6:$A$305,0)),0))</f>
        <v/>
      </c>
      <c r="I212" s="18" t="n"/>
      <c r="J212" s="18">
        <f>IF(OR($E212="",D212=""),"",IF(D212=$C$4,"5908","6908"))</f>
        <v/>
      </c>
      <c r="K212" s="17" t="n"/>
      <c r="L212" s="17" t="n"/>
      <c r="M212" s="19" t="n"/>
      <c r="N212" s="18" t="n"/>
      <c r="O212" s="19">
        <f>IF(OR($E212="",G212=""),"",G212-N(M212))</f>
        <v/>
      </c>
      <c r="P212" s="20">
        <f>IF(O212="","",O212*IFERROR(INDEX(Bens!$D$6:$D$305,MATCH($E212,Bens!$A$6:$A$305,0)),0))</f>
        <v/>
      </c>
      <c r="Q212" s="21">
        <f>IF(A212="","",IF(AND(O212&lt;=0,L212&lt;&gt;""),L212-A212,TODAY()-A212))</f>
        <v/>
      </c>
      <c r="R212" s="18">
        <f>IF(O212="","",IF(O212&lt;0,"CONFERIR",IF(O212=0,"DEVOLVIDO",IF(K212="","COM CLIENTE",IF(TODAY()&gt;K212,"VENCIDO",IF(K212-TODAY()&lt;=15,"VENCE EM 15 DIAS","COM CLIENTE"))))))</f>
        <v/>
      </c>
      <c r="S212" s="18">
        <f>IF(OR($E212="",D212=""),"",IF(D212=$C$4,"5909","6909"))</f>
        <v/>
      </c>
      <c r="T212" s="18" t="n"/>
    </row>
    <row r="213">
      <c r="A213" s="17" t="n"/>
      <c r="B213" s="18" t="n"/>
      <c r="C213" s="18" t="n"/>
      <c r="D213" s="18" t="n"/>
      <c r="E213" s="18" t="n"/>
      <c r="F213" s="18">
        <f>IF($E213="","",IFERROR(INDEX(Bens!$B$6:$B$305,MATCH($E213,Bens!$A$6:$A$305,0)),"Código não cadastrado"))</f>
        <v/>
      </c>
      <c r="G213" s="19" t="n"/>
      <c r="H213" s="20">
        <f>IF(OR($E213="",G213=""),"",G213*IFERROR(INDEX(Bens!$D$6:$D$305,MATCH($E213,Bens!$A$6:$A$305,0)),0))</f>
        <v/>
      </c>
      <c r="I213" s="18" t="n"/>
      <c r="J213" s="18">
        <f>IF(OR($E213="",D213=""),"",IF(D213=$C$4,"5908","6908"))</f>
        <v/>
      </c>
      <c r="K213" s="17" t="n"/>
      <c r="L213" s="17" t="n"/>
      <c r="M213" s="19" t="n"/>
      <c r="N213" s="18" t="n"/>
      <c r="O213" s="19">
        <f>IF(OR($E213="",G213=""),"",G213-N(M213))</f>
        <v/>
      </c>
      <c r="P213" s="20">
        <f>IF(O213="","",O213*IFERROR(INDEX(Bens!$D$6:$D$305,MATCH($E213,Bens!$A$6:$A$305,0)),0))</f>
        <v/>
      </c>
      <c r="Q213" s="21">
        <f>IF(A213="","",IF(AND(O213&lt;=0,L213&lt;&gt;""),L213-A213,TODAY()-A213))</f>
        <v/>
      </c>
      <c r="R213" s="18">
        <f>IF(O213="","",IF(O213&lt;0,"CONFERIR",IF(O213=0,"DEVOLVIDO",IF(K213="","COM CLIENTE",IF(TODAY()&gt;K213,"VENCIDO",IF(K213-TODAY()&lt;=15,"VENCE EM 15 DIAS","COM CLIENTE"))))))</f>
        <v/>
      </c>
      <c r="S213" s="18">
        <f>IF(OR($E213="",D213=""),"",IF(D213=$C$4,"5909","6909"))</f>
        <v/>
      </c>
      <c r="T213" s="18" t="n"/>
    </row>
    <row r="214">
      <c r="A214" s="17" t="n"/>
      <c r="B214" s="18" t="n"/>
      <c r="C214" s="18" t="n"/>
      <c r="D214" s="18" t="n"/>
      <c r="E214" s="18" t="n"/>
      <c r="F214" s="18">
        <f>IF($E214="","",IFERROR(INDEX(Bens!$B$6:$B$305,MATCH($E214,Bens!$A$6:$A$305,0)),"Código não cadastrado"))</f>
        <v/>
      </c>
      <c r="G214" s="19" t="n"/>
      <c r="H214" s="20">
        <f>IF(OR($E214="",G214=""),"",G214*IFERROR(INDEX(Bens!$D$6:$D$305,MATCH($E214,Bens!$A$6:$A$305,0)),0))</f>
        <v/>
      </c>
      <c r="I214" s="18" t="n"/>
      <c r="J214" s="18">
        <f>IF(OR($E214="",D214=""),"",IF(D214=$C$4,"5908","6908"))</f>
        <v/>
      </c>
      <c r="K214" s="17" t="n"/>
      <c r="L214" s="17" t="n"/>
      <c r="M214" s="19" t="n"/>
      <c r="N214" s="18" t="n"/>
      <c r="O214" s="19">
        <f>IF(OR($E214="",G214=""),"",G214-N(M214))</f>
        <v/>
      </c>
      <c r="P214" s="20">
        <f>IF(O214="","",O214*IFERROR(INDEX(Bens!$D$6:$D$305,MATCH($E214,Bens!$A$6:$A$305,0)),0))</f>
        <v/>
      </c>
      <c r="Q214" s="21">
        <f>IF(A214="","",IF(AND(O214&lt;=0,L214&lt;&gt;""),L214-A214,TODAY()-A214))</f>
        <v/>
      </c>
      <c r="R214" s="18">
        <f>IF(O214="","",IF(O214&lt;0,"CONFERIR",IF(O214=0,"DEVOLVIDO",IF(K214="","COM CLIENTE",IF(TODAY()&gt;K214,"VENCIDO",IF(K214-TODAY()&lt;=15,"VENCE EM 15 DIAS","COM CLIENTE"))))))</f>
        <v/>
      </c>
      <c r="S214" s="18">
        <f>IF(OR($E214="",D214=""),"",IF(D214=$C$4,"5909","6909"))</f>
        <v/>
      </c>
      <c r="T214" s="18" t="n"/>
    </row>
    <row r="215">
      <c r="A215" s="17" t="n"/>
      <c r="B215" s="18" t="n"/>
      <c r="C215" s="18" t="n"/>
      <c r="D215" s="18" t="n"/>
      <c r="E215" s="18" t="n"/>
      <c r="F215" s="18">
        <f>IF($E215="","",IFERROR(INDEX(Bens!$B$6:$B$305,MATCH($E215,Bens!$A$6:$A$305,0)),"Código não cadastrado"))</f>
        <v/>
      </c>
      <c r="G215" s="19" t="n"/>
      <c r="H215" s="20">
        <f>IF(OR($E215="",G215=""),"",G215*IFERROR(INDEX(Bens!$D$6:$D$305,MATCH($E215,Bens!$A$6:$A$305,0)),0))</f>
        <v/>
      </c>
      <c r="I215" s="18" t="n"/>
      <c r="J215" s="18">
        <f>IF(OR($E215="",D215=""),"",IF(D215=$C$4,"5908","6908"))</f>
        <v/>
      </c>
      <c r="K215" s="17" t="n"/>
      <c r="L215" s="17" t="n"/>
      <c r="M215" s="19" t="n"/>
      <c r="N215" s="18" t="n"/>
      <c r="O215" s="19">
        <f>IF(OR($E215="",G215=""),"",G215-N(M215))</f>
        <v/>
      </c>
      <c r="P215" s="20">
        <f>IF(O215="","",O215*IFERROR(INDEX(Bens!$D$6:$D$305,MATCH($E215,Bens!$A$6:$A$305,0)),0))</f>
        <v/>
      </c>
      <c r="Q215" s="21">
        <f>IF(A215="","",IF(AND(O215&lt;=0,L215&lt;&gt;""),L215-A215,TODAY()-A215))</f>
        <v/>
      </c>
      <c r="R215" s="18">
        <f>IF(O215="","",IF(O215&lt;0,"CONFERIR",IF(O215=0,"DEVOLVIDO",IF(K215="","COM CLIENTE",IF(TODAY()&gt;K215,"VENCIDO",IF(K215-TODAY()&lt;=15,"VENCE EM 15 DIAS","COM CLIENTE"))))))</f>
        <v/>
      </c>
      <c r="S215" s="18">
        <f>IF(OR($E215="",D215=""),"",IF(D215=$C$4,"5909","6909"))</f>
        <v/>
      </c>
      <c r="T215" s="18" t="n"/>
    </row>
    <row r="216">
      <c r="A216" s="17" t="n"/>
      <c r="B216" s="18" t="n"/>
      <c r="C216" s="18" t="n"/>
      <c r="D216" s="18" t="n"/>
      <c r="E216" s="18" t="n"/>
      <c r="F216" s="18">
        <f>IF($E216="","",IFERROR(INDEX(Bens!$B$6:$B$305,MATCH($E216,Bens!$A$6:$A$305,0)),"Código não cadastrado"))</f>
        <v/>
      </c>
      <c r="G216" s="19" t="n"/>
      <c r="H216" s="20">
        <f>IF(OR($E216="",G216=""),"",G216*IFERROR(INDEX(Bens!$D$6:$D$305,MATCH($E216,Bens!$A$6:$A$305,0)),0))</f>
        <v/>
      </c>
      <c r="I216" s="18" t="n"/>
      <c r="J216" s="18">
        <f>IF(OR($E216="",D216=""),"",IF(D216=$C$4,"5908","6908"))</f>
        <v/>
      </c>
      <c r="K216" s="17" t="n"/>
      <c r="L216" s="17" t="n"/>
      <c r="M216" s="19" t="n"/>
      <c r="N216" s="18" t="n"/>
      <c r="O216" s="19">
        <f>IF(OR($E216="",G216=""),"",G216-N(M216))</f>
        <v/>
      </c>
      <c r="P216" s="20">
        <f>IF(O216="","",O216*IFERROR(INDEX(Bens!$D$6:$D$305,MATCH($E216,Bens!$A$6:$A$305,0)),0))</f>
        <v/>
      </c>
      <c r="Q216" s="21">
        <f>IF(A216="","",IF(AND(O216&lt;=0,L216&lt;&gt;""),L216-A216,TODAY()-A216))</f>
        <v/>
      </c>
      <c r="R216" s="18">
        <f>IF(O216="","",IF(O216&lt;0,"CONFERIR",IF(O216=0,"DEVOLVIDO",IF(K216="","COM CLIENTE",IF(TODAY()&gt;K216,"VENCIDO",IF(K216-TODAY()&lt;=15,"VENCE EM 15 DIAS","COM CLIENTE"))))))</f>
        <v/>
      </c>
      <c r="S216" s="18">
        <f>IF(OR($E216="",D216=""),"",IF(D216=$C$4,"5909","6909"))</f>
        <v/>
      </c>
      <c r="T216" s="18" t="n"/>
    </row>
    <row r="217">
      <c r="A217" s="17" t="n"/>
      <c r="B217" s="18" t="n"/>
      <c r="C217" s="18" t="n"/>
      <c r="D217" s="18" t="n"/>
      <c r="E217" s="18" t="n"/>
      <c r="F217" s="18">
        <f>IF($E217="","",IFERROR(INDEX(Bens!$B$6:$B$305,MATCH($E217,Bens!$A$6:$A$305,0)),"Código não cadastrado"))</f>
        <v/>
      </c>
      <c r="G217" s="19" t="n"/>
      <c r="H217" s="20">
        <f>IF(OR($E217="",G217=""),"",G217*IFERROR(INDEX(Bens!$D$6:$D$305,MATCH($E217,Bens!$A$6:$A$305,0)),0))</f>
        <v/>
      </c>
      <c r="I217" s="18" t="n"/>
      <c r="J217" s="18">
        <f>IF(OR($E217="",D217=""),"",IF(D217=$C$4,"5908","6908"))</f>
        <v/>
      </c>
      <c r="K217" s="17" t="n"/>
      <c r="L217" s="17" t="n"/>
      <c r="M217" s="19" t="n"/>
      <c r="N217" s="18" t="n"/>
      <c r="O217" s="19">
        <f>IF(OR($E217="",G217=""),"",G217-N(M217))</f>
        <v/>
      </c>
      <c r="P217" s="20">
        <f>IF(O217="","",O217*IFERROR(INDEX(Bens!$D$6:$D$305,MATCH($E217,Bens!$A$6:$A$305,0)),0))</f>
        <v/>
      </c>
      <c r="Q217" s="21">
        <f>IF(A217="","",IF(AND(O217&lt;=0,L217&lt;&gt;""),L217-A217,TODAY()-A217))</f>
        <v/>
      </c>
      <c r="R217" s="18">
        <f>IF(O217="","",IF(O217&lt;0,"CONFERIR",IF(O217=0,"DEVOLVIDO",IF(K217="","COM CLIENTE",IF(TODAY()&gt;K217,"VENCIDO",IF(K217-TODAY()&lt;=15,"VENCE EM 15 DIAS","COM CLIENTE"))))))</f>
        <v/>
      </c>
      <c r="S217" s="18">
        <f>IF(OR($E217="",D217=""),"",IF(D217=$C$4,"5909","6909"))</f>
        <v/>
      </c>
      <c r="T217" s="18" t="n"/>
    </row>
    <row r="218">
      <c r="A218" s="17" t="n"/>
      <c r="B218" s="18" t="n"/>
      <c r="C218" s="18" t="n"/>
      <c r="D218" s="18" t="n"/>
      <c r="E218" s="18" t="n"/>
      <c r="F218" s="18">
        <f>IF($E218="","",IFERROR(INDEX(Bens!$B$6:$B$305,MATCH($E218,Bens!$A$6:$A$305,0)),"Código não cadastrado"))</f>
        <v/>
      </c>
      <c r="G218" s="19" t="n"/>
      <c r="H218" s="20">
        <f>IF(OR($E218="",G218=""),"",G218*IFERROR(INDEX(Bens!$D$6:$D$305,MATCH($E218,Bens!$A$6:$A$305,0)),0))</f>
        <v/>
      </c>
      <c r="I218" s="18" t="n"/>
      <c r="J218" s="18">
        <f>IF(OR($E218="",D218=""),"",IF(D218=$C$4,"5908","6908"))</f>
        <v/>
      </c>
      <c r="K218" s="17" t="n"/>
      <c r="L218" s="17" t="n"/>
      <c r="M218" s="19" t="n"/>
      <c r="N218" s="18" t="n"/>
      <c r="O218" s="19">
        <f>IF(OR($E218="",G218=""),"",G218-N(M218))</f>
        <v/>
      </c>
      <c r="P218" s="20">
        <f>IF(O218="","",O218*IFERROR(INDEX(Bens!$D$6:$D$305,MATCH($E218,Bens!$A$6:$A$305,0)),0))</f>
        <v/>
      </c>
      <c r="Q218" s="21">
        <f>IF(A218="","",IF(AND(O218&lt;=0,L218&lt;&gt;""),L218-A218,TODAY()-A218))</f>
        <v/>
      </c>
      <c r="R218" s="18">
        <f>IF(O218="","",IF(O218&lt;0,"CONFERIR",IF(O218=0,"DEVOLVIDO",IF(K218="","COM CLIENTE",IF(TODAY()&gt;K218,"VENCIDO",IF(K218-TODAY()&lt;=15,"VENCE EM 15 DIAS","COM CLIENTE"))))))</f>
        <v/>
      </c>
      <c r="S218" s="18">
        <f>IF(OR($E218="",D218=""),"",IF(D218=$C$4,"5909","6909"))</f>
        <v/>
      </c>
      <c r="T218" s="18" t="n"/>
    </row>
    <row r="219">
      <c r="A219" s="17" t="n"/>
      <c r="B219" s="18" t="n"/>
      <c r="C219" s="18" t="n"/>
      <c r="D219" s="18" t="n"/>
      <c r="E219" s="18" t="n"/>
      <c r="F219" s="18">
        <f>IF($E219="","",IFERROR(INDEX(Bens!$B$6:$B$305,MATCH($E219,Bens!$A$6:$A$305,0)),"Código não cadastrado"))</f>
        <v/>
      </c>
      <c r="G219" s="19" t="n"/>
      <c r="H219" s="20">
        <f>IF(OR($E219="",G219=""),"",G219*IFERROR(INDEX(Bens!$D$6:$D$305,MATCH($E219,Bens!$A$6:$A$305,0)),0))</f>
        <v/>
      </c>
      <c r="I219" s="18" t="n"/>
      <c r="J219" s="18">
        <f>IF(OR($E219="",D219=""),"",IF(D219=$C$4,"5908","6908"))</f>
        <v/>
      </c>
      <c r="K219" s="17" t="n"/>
      <c r="L219" s="17" t="n"/>
      <c r="M219" s="19" t="n"/>
      <c r="N219" s="18" t="n"/>
      <c r="O219" s="19">
        <f>IF(OR($E219="",G219=""),"",G219-N(M219))</f>
        <v/>
      </c>
      <c r="P219" s="20">
        <f>IF(O219="","",O219*IFERROR(INDEX(Bens!$D$6:$D$305,MATCH($E219,Bens!$A$6:$A$305,0)),0))</f>
        <v/>
      </c>
      <c r="Q219" s="21">
        <f>IF(A219="","",IF(AND(O219&lt;=0,L219&lt;&gt;""),L219-A219,TODAY()-A219))</f>
        <v/>
      </c>
      <c r="R219" s="18">
        <f>IF(O219="","",IF(O219&lt;0,"CONFERIR",IF(O219=0,"DEVOLVIDO",IF(K219="","COM CLIENTE",IF(TODAY()&gt;K219,"VENCIDO",IF(K219-TODAY()&lt;=15,"VENCE EM 15 DIAS","COM CLIENTE"))))))</f>
        <v/>
      </c>
      <c r="S219" s="18">
        <f>IF(OR($E219="",D219=""),"",IF(D219=$C$4,"5909","6909"))</f>
        <v/>
      </c>
      <c r="T219" s="18" t="n"/>
    </row>
    <row r="220">
      <c r="A220" s="17" t="n"/>
      <c r="B220" s="18" t="n"/>
      <c r="C220" s="18" t="n"/>
      <c r="D220" s="18" t="n"/>
      <c r="E220" s="18" t="n"/>
      <c r="F220" s="18">
        <f>IF($E220="","",IFERROR(INDEX(Bens!$B$6:$B$305,MATCH($E220,Bens!$A$6:$A$305,0)),"Código não cadastrado"))</f>
        <v/>
      </c>
      <c r="G220" s="19" t="n"/>
      <c r="H220" s="20">
        <f>IF(OR($E220="",G220=""),"",G220*IFERROR(INDEX(Bens!$D$6:$D$305,MATCH($E220,Bens!$A$6:$A$305,0)),0))</f>
        <v/>
      </c>
      <c r="I220" s="18" t="n"/>
      <c r="J220" s="18">
        <f>IF(OR($E220="",D220=""),"",IF(D220=$C$4,"5908","6908"))</f>
        <v/>
      </c>
      <c r="K220" s="17" t="n"/>
      <c r="L220" s="17" t="n"/>
      <c r="M220" s="19" t="n"/>
      <c r="N220" s="18" t="n"/>
      <c r="O220" s="19">
        <f>IF(OR($E220="",G220=""),"",G220-N(M220))</f>
        <v/>
      </c>
      <c r="P220" s="20">
        <f>IF(O220="","",O220*IFERROR(INDEX(Bens!$D$6:$D$305,MATCH($E220,Bens!$A$6:$A$305,0)),0))</f>
        <v/>
      </c>
      <c r="Q220" s="21">
        <f>IF(A220="","",IF(AND(O220&lt;=0,L220&lt;&gt;""),L220-A220,TODAY()-A220))</f>
        <v/>
      </c>
      <c r="R220" s="18">
        <f>IF(O220="","",IF(O220&lt;0,"CONFERIR",IF(O220=0,"DEVOLVIDO",IF(K220="","COM CLIENTE",IF(TODAY()&gt;K220,"VENCIDO",IF(K220-TODAY()&lt;=15,"VENCE EM 15 DIAS","COM CLIENTE"))))))</f>
        <v/>
      </c>
      <c r="S220" s="18">
        <f>IF(OR($E220="",D220=""),"",IF(D220=$C$4,"5909","6909"))</f>
        <v/>
      </c>
      <c r="T220" s="18" t="n"/>
    </row>
    <row r="221">
      <c r="A221" s="17" t="n"/>
      <c r="B221" s="18" t="n"/>
      <c r="C221" s="18" t="n"/>
      <c r="D221" s="18" t="n"/>
      <c r="E221" s="18" t="n"/>
      <c r="F221" s="18">
        <f>IF($E221="","",IFERROR(INDEX(Bens!$B$6:$B$305,MATCH($E221,Bens!$A$6:$A$305,0)),"Código não cadastrado"))</f>
        <v/>
      </c>
      <c r="G221" s="19" t="n"/>
      <c r="H221" s="20">
        <f>IF(OR($E221="",G221=""),"",G221*IFERROR(INDEX(Bens!$D$6:$D$305,MATCH($E221,Bens!$A$6:$A$305,0)),0))</f>
        <v/>
      </c>
      <c r="I221" s="18" t="n"/>
      <c r="J221" s="18">
        <f>IF(OR($E221="",D221=""),"",IF(D221=$C$4,"5908","6908"))</f>
        <v/>
      </c>
      <c r="K221" s="17" t="n"/>
      <c r="L221" s="17" t="n"/>
      <c r="M221" s="19" t="n"/>
      <c r="N221" s="18" t="n"/>
      <c r="O221" s="19">
        <f>IF(OR($E221="",G221=""),"",G221-N(M221))</f>
        <v/>
      </c>
      <c r="P221" s="20">
        <f>IF(O221="","",O221*IFERROR(INDEX(Bens!$D$6:$D$305,MATCH($E221,Bens!$A$6:$A$305,0)),0))</f>
        <v/>
      </c>
      <c r="Q221" s="21">
        <f>IF(A221="","",IF(AND(O221&lt;=0,L221&lt;&gt;""),L221-A221,TODAY()-A221))</f>
        <v/>
      </c>
      <c r="R221" s="18">
        <f>IF(O221="","",IF(O221&lt;0,"CONFERIR",IF(O221=0,"DEVOLVIDO",IF(K221="","COM CLIENTE",IF(TODAY()&gt;K221,"VENCIDO",IF(K221-TODAY()&lt;=15,"VENCE EM 15 DIAS","COM CLIENTE"))))))</f>
        <v/>
      </c>
      <c r="S221" s="18">
        <f>IF(OR($E221="",D221=""),"",IF(D221=$C$4,"5909","6909"))</f>
        <v/>
      </c>
      <c r="T221" s="18" t="n"/>
    </row>
    <row r="222">
      <c r="A222" s="17" t="n"/>
      <c r="B222" s="18" t="n"/>
      <c r="C222" s="18" t="n"/>
      <c r="D222" s="18" t="n"/>
      <c r="E222" s="18" t="n"/>
      <c r="F222" s="18">
        <f>IF($E222="","",IFERROR(INDEX(Bens!$B$6:$B$305,MATCH($E222,Bens!$A$6:$A$305,0)),"Código não cadastrado"))</f>
        <v/>
      </c>
      <c r="G222" s="19" t="n"/>
      <c r="H222" s="20">
        <f>IF(OR($E222="",G222=""),"",G222*IFERROR(INDEX(Bens!$D$6:$D$305,MATCH($E222,Bens!$A$6:$A$305,0)),0))</f>
        <v/>
      </c>
      <c r="I222" s="18" t="n"/>
      <c r="J222" s="18">
        <f>IF(OR($E222="",D222=""),"",IF(D222=$C$4,"5908","6908"))</f>
        <v/>
      </c>
      <c r="K222" s="17" t="n"/>
      <c r="L222" s="17" t="n"/>
      <c r="M222" s="19" t="n"/>
      <c r="N222" s="18" t="n"/>
      <c r="O222" s="19">
        <f>IF(OR($E222="",G222=""),"",G222-N(M222))</f>
        <v/>
      </c>
      <c r="P222" s="20">
        <f>IF(O222="","",O222*IFERROR(INDEX(Bens!$D$6:$D$305,MATCH($E222,Bens!$A$6:$A$305,0)),0))</f>
        <v/>
      </c>
      <c r="Q222" s="21">
        <f>IF(A222="","",IF(AND(O222&lt;=0,L222&lt;&gt;""),L222-A222,TODAY()-A222))</f>
        <v/>
      </c>
      <c r="R222" s="18">
        <f>IF(O222="","",IF(O222&lt;0,"CONFERIR",IF(O222=0,"DEVOLVIDO",IF(K222="","COM CLIENTE",IF(TODAY()&gt;K222,"VENCIDO",IF(K222-TODAY()&lt;=15,"VENCE EM 15 DIAS","COM CLIENTE"))))))</f>
        <v/>
      </c>
      <c r="S222" s="18">
        <f>IF(OR($E222="",D222=""),"",IF(D222=$C$4,"5909","6909"))</f>
        <v/>
      </c>
      <c r="T222" s="18" t="n"/>
    </row>
    <row r="223">
      <c r="A223" s="17" t="n"/>
      <c r="B223" s="18" t="n"/>
      <c r="C223" s="18" t="n"/>
      <c r="D223" s="18" t="n"/>
      <c r="E223" s="18" t="n"/>
      <c r="F223" s="18">
        <f>IF($E223="","",IFERROR(INDEX(Bens!$B$6:$B$305,MATCH($E223,Bens!$A$6:$A$305,0)),"Código não cadastrado"))</f>
        <v/>
      </c>
      <c r="G223" s="19" t="n"/>
      <c r="H223" s="20">
        <f>IF(OR($E223="",G223=""),"",G223*IFERROR(INDEX(Bens!$D$6:$D$305,MATCH($E223,Bens!$A$6:$A$305,0)),0))</f>
        <v/>
      </c>
      <c r="I223" s="18" t="n"/>
      <c r="J223" s="18">
        <f>IF(OR($E223="",D223=""),"",IF(D223=$C$4,"5908","6908"))</f>
        <v/>
      </c>
      <c r="K223" s="17" t="n"/>
      <c r="L223" s="17" t="n"/>
      <c r="M223" s="19" t="n"/>
      <c r="N223" s="18" t="n"/>
      <c r="O223" s="19">
        <f>IF(OR($E223="",G223=""),"",G223-N(M223))</f>
        <v/>
      </c>
      <c r="P223" s="20">
        <f>IF(O223="","",O223*IFERROR(INDEX(Bens!$D$6:$D$305,MATCH($E223,Bens!$A$6:$A$305,0)),0))</f>
        <v/>
      </c>
      <c r="Q223" s="21">
        <f>IF(A223="","",IF(AND(O223&lt;=0,L223&lt;&gt;""),L223-A223,TODAY()-A223))</f>
        <v/>
      </c>
      <c r="R223" s="18">
        <f>IF(O223="","",IF(O223&lt;0,"CONFERIR",IF(O223=0,"DEVOLVIDO",IF(K223="","COM CLIENTE",IF(TODAY()&gt;K223,"VENCIDO",IF(K223-TODAY()&lt;=15,"VENCE EM 15 DIAS","COM CLIENTE"))))))</f>
        <v/>
      </c>
      <c r="S223" s="18">
        <f>IF(OR($E223="",D223=""),"",IF(D223=$C$4,"5909","6909"))</f>
        <v/>
      </c>
      <c r="T223" s="18" t="n"/>
    </row>
    <row r="224">
      <c r="A224" s="17" t="n"/>
      <c r="B224" s="18" t="n"/>
      <c r="C224" s="18" t="n"/>
      <c r="D224" s="18" t="n"/>
      <c r="E224" s="18" t="n"/>
      <c r="F224" s="18">
        <f>IF($E224="","",IFERROR(INDEX(Bens!$B$6:$B$305,MATCH($E224,Bens!$A$6:$A$305,0)),"Código não cadastrado"))</f>
        <v/>
      </c>
      <c r="G224" s="19" t="n"/>
      <c r="H224" s="20">
        <f>IF(OR($E224="",G224=""),"",G224*IFERROR(INDEX(Bens!$D$6:$D$305,MATCH($E224,Bens!$A$6:$A$305,0)),0))</f>
        <v/>
      </c>
      <c r="I224" s="18" t="n"/>
      <c r="J224" s="18">
        <f>IF(OR($E224="",D224=""),"",IF(D224=$C$4,"5908","6908"))</f>
        <v/>
      </c>
      <c r="K224" s="17" t="n"/>
      <c r="L224" s="17" t="n"/>
      <c r="M224" s="19" t="n"/>
      <c r="N224" s="18" t="n"/>
      <c r="O224" s="19">
        <f>IF(OR($E224="",G224=""),"",G224-N(M224))</f>
        <v/>
      </c>
      <c r="P224" s="20">
        <f>IF(O224="","",O224*IFERROR(INDEX(Bens!$D$6:$D$305,MATCH($E224,Bens!$A$6:$A$305,0)),0))</f>
        <v/>
      </c>
      <c r="Q224" s="21">
        <f>IF(A224="","",IF(AND(O224&lt;=0,L224&lt;&gt;""),L224-A224,TODAY()-A224))</f>
        <v/>
      </c>
      <c r="R224" s="18">
        <f>IF(O224="","",IF(O224&lt;0,"CONFERIR",IF(O224=0,"DEVOLVIDO",IF(K224="","COM CLIENTE",IF(TODAY()&gt;K224,"VENCIDO",IF(K224-TODAY()&lt;=15,"VENCE EM 15 DIAS","COM CLIENTE"))))))</f>
        <v/>
      </c>
      <c r="S224" s="18">
        <f>IF(OR($E224="",D224=""),"",IF(D224=$C$4,"5909","6909"))</f>
        <v/>
      </c>
      <c r="T224" s="18" t="n"/>
    </row>
    <row r="225">
      <c r="A225" s="17" t="n"/>
      <c r="B225" s="18" t="n"/>
      <c r="C225" s="18" t="n"/>
      <c r="D225" s="18" t="n"/>
      <c r="E225" s="18" t="n"/>
      <c r="F225" s="18">
        <f>IF($E225="","",IFERROR(INDEX(Bens!$B$6:$B$305,MATCH($E225,Bens!$A$6:$A$305,0)),"Código não cadastrado"))</f>
        <v/>
      </c>
      <c r="G225" s="19" t="n"/>
      <c r="H225" s="20">
        <f>IF(OR($E225="",G225=""),"",G225*IFERROR(INDEX(Bens!$D$6:$D$305,MATCH($E225,Bens!$A$6:$A$305,0)),0))</f>
        <v/>
      </c>
      <c r="I225" s="18" t="n"/>
      <c r="J225" s="18">
        <f>IF(OR($E225="",D225=""),"",IF(D225=$C$4,"5908","6908"))</f>
        <v/>
      </c>
      <c r="K225" s="17" t="n"/>
      <c r="L225" s="17" t="n"/>
      <c r="M225" s="19" t="n"/>
      <c r="N225" s="18" t="n"/>
      <c r="O225" s="19">
        <f>IF(OR($E225="",G225=""),"",G225-N(M225))</f>
        <v/>
      </c>
      <c r="P225" s="20">
        <f>IF(O225="","",O225*IFERROR(INDEX(Bens!$D$6:$D$305,MATCH($E225,Bens!$A$6:$A$305,0)),0))</f>
        <v/>
      </c>
      <c r="Q225" s="21">
        <f>IF(A225="","",IF(AND(O225&lt;=0,L225&lt;&gt;""),L225-A225,TODAY()-A225))</f>
        <v/>
      </c>
      <c r="R225" s="18">
        <f>IF(O225="","",IF(O225&lt;0,"CONFERIR",IF(O225=0,"DEVOLVIDO",IF(K225="","COM CLIENTE",IF(TODAY()&gt;K225,"VENCIDO",IF(K225-TODAY()&lt;=15,"VENCE EM 15 DIAS","COM CLIENTE"))))))</f>
        <v/>
      </c>
      <c r="S225" s="18">
        <f>IF(OR($E225="",D225=""),"",IF(D225=$C$4,"5909","6909"))</f>
        <v/>
      </c>
      <c r="T225" s="18" t="n"/>
    </row>
    <row r="226">
      <c r="A226" s="17" t="n"/>
      <c r="B226" s="18" t="n"/>
      <c r="C226" s="18" t="n"/>
      <c r="D226" s="18" t="n"/>
      <c r="E226" s="18" t="n"/>
      <c r="F226" s="18">
        <f>IF($E226="","",IFERROR(INDEX(Bens!$B$6:$B$305,MATCH($E226,Bens!$A$6:$A$305,0)),"Código não cadastrado"))</f>
        <v/>
      </c>
      <c r="G226" s="19" t="n"/>
      <c r="H226" s="20">
        <f>IF(OR($E226="",G226=""),"",G226*IFERROR(INDEX(Bens!$D$6:$D$305,MATCH($E226,Bens!$A$6:$A$305,0)),0))</f>
        <v/>
      </c>
      <c r="I226" s="18" t="n"/>
      <c r="J226" s="18">
        <f>IF(OR($E226="",D226=""),"",IF(D226=$C$4,"5908","6908"))</f>
        <v/>
      </c>
      <c r="K226" s="17" t="n"/>
      <c r="L226" s="17" t="n"/>
      <c r="M226" s="19" t="n"/>
      <c r="N226" s="18" t="n"/>
      <c r="O226" s="19">
        <f>IF(OR($E226="",G226=""),"",G226-N(M226))</f>
        <v/>
      </c>
      <c r="P226" s="20">
        <f>IF(O226="","",O226*IFERROR(INDEX(Bens!$D$6:$D$305,MATCH($E226,Bens!$A$6:$A$305,0)),0))</f>
        <v/>
      </c>
      <c r="Q226" s="21">
        <f>IF(A226="","",IF(AND(O226&lt;=0,L226&lt;&gt;""),L226-A226,TODAY()-A226))</f>
        <v/>
      </c>
      <c r="R226" s="18">
        <f>IF(O226="","",IF(O226&lt;0,"CONFERIR",IF(O226=0,"DEVOLVIDO",IF(K226="","COM CLIENTE",IF(TODAY()&gt;K226,"VENCIDO",IF(K226-TODAY()&lt;=15,"VENCE EM 15 DIAS","COM CLIENTE"))))))</f>
        <v/>
      </c>
      <c r="S226" s="18">
        <f>IF(OR($E226="",D226=""),"",IF(D226=$C$4,"5909","6909"))</f>
        <v/>
      </c>
      <c r="T226" s="18" t="n"/>
    </row>
    <row r="227">
      <c r="A227" s="17" t="n"/>
      <c r="B227" s="18" t="n"/>
      <c r="C227" s="18" t="n"/>
      <c r="D227" s="18" t="n"/>
      <c r="E227" s="18" t="n"/>
      <c r="F227" s="18">
        <f>IF($E227="","",IFERROR(INDEX(Bens!$B$6:$B$305,MATCH($E227,Bens!$A$6:$A$305,0)),"Código não cadastrado"))</f>
        <v/>
      </c>
      <c r="G227" s="19" t="n"/>
      <c r="H227" s="20">
        <f>IF(OR($E227="",G227=""),"",G227*IFERROR(INDEX(Bens!$D$6:$D$305,MATCH($E227,Bens!$A$6:$A$305,0)),0))</f>
        <v/>
      </c>
      <c r="I227" s="18" t="n"/>
      <c r="J227" s="18">
        <f>IF(OR($E227="",D227=""),"",IF(D227=$C$4,"5908","6908"))</f>
        <v/>
      </c>
      <c r="K227" s="17" t="n"/>
      <c r="L227" s="17" t="n"/>
      <c r="M227" s="19" t="n"/>
      <c r="N227" s="18" t="n"/>
      <c r="O227" s="19">
        <f>IF(OR($E227="",G227=""),"",G227-N(M227))</f>
        <v/>
      </c>
      <c r="P227" s="20">
        <f>IF(O227="","",O227*IFERROR(INDEX(Bens!$D$6:$D$305,MATCH($E227,Bens!$A$6:$A$305,0)),0))</f>
        <v/>
      </c>
      <c r="Q227" s="21">
        <f>IF(A227="","",IF(AND(O227&lt;=0,L227&lt;&gt;""),L227-A227,TODAY()-A227))</f>
        <v/>
      </c>
      <c r="R227" s="18">
        <f>IF(O227="","",IF(O227&lt;0,"CONFERIR",IF(O227=0,"DEVOLVIDO",IF(K227="","COM CLIENTE",IF(TODAY()&gt;K227,"VENCIDO",IF(K227-TODAY()&lt;=15,"VENCE EM 15 DIAS","COM CLIENTE"))))))</f>
        <v/>
      </c>
      <c r="S227" s="18">
        <f>IF(OR($E227="",D227=""),"",IF(D227=$C$4,"5909","6909"))</f>
        <v/>
      </c>
      <c r="T227" s="18" t="n"/>
    </row>
    <row r="228">
      <c r="A228" s="17" t="n"/>
      <c r="B228" s="18" t="n"/>
      <c r="C228" s="18" t="n"/>
      <c r="D228" s="18" t="n"/>
      <c r="E228" s="18" t="n"/>
      <c r="F228" s="18">
        <f>IF($E228="","",IFERROR(INDEX(Bens!$B$6:$B$305,MATCH($E228,Bens!$A$6:$A$305,0)),"Código não cadastrado"))</f>
        <v/>
      </c>
      <c r="G228" s="19" t="n"/>
      <c r="H228" s="20">
        <f>IF(OR($E228="",G228=""),"",G228*IFERROR(INDEX(Bens!$D$6:$D$305,MATCH($E228,Bens!$A$6:$A$305,0)),0))</f>
        <v/>
      </c>
      <c r="I228" s="18" t="n"/>
      <c r="J228" s="18">
        <f>IF(OR($E228="",D228=""),"",IF(D228=$C$4,"5908","6908"))</f>
        <v/>
      </c>
      <c r="K228" s="17" t="n"/>
      <c r="L228" s="17" t="n"/>
      <c r="M228" s="19" t="n"/>
      <c r="N228" s="18" t="n"/>
      <c r="O228" s="19">
        <f>IF(OR($E228="",G228=""),"",G228-N(M228))</f>
        <v/>
      </c>
      <c r="P228" s="20">
        <f>IF(O228="","",O228*IFERROR(INDEX(Bens!$D$6:$D$305,MATCH($E228,Bens!$A$6:$A$305,0)),0))</f>
        <v/>
      </c>
      <c r="Q228" s="21">
        <f>IF(A228="","",IF(AND(O228&lt;=0,L228&lt;&gt;""),L228-A228,TODAY()-A228))</f>
        <v/>
      </c>
      <c r="R228" s="18">
        <f>IF(O228="","",IF(O228&lt;0,"CONFERIR",IF(O228=0,"DEVOLVIDO",IF(K228="","COM CLIENTE",IF(TODAY()&gt;K228,"VENCIDO",IF(K228-TODAY()&lt;=15,"VENCE EM 15 DIAS","COM CLIENTE"))))))</f>
        <v/>
      </c>
      <c r="S228" s="18">
        <f>IF(OR($E228="",D228=""),"",IF(D228=$C$4,"5909","6909"))</f>
        <v/>
      </c>
      <c r="T228" s="18" t="n"/>
    </row>
    <row r="229">
      <c r="A229" s="17" t="n"/>
      <c r="B229" s="18" t="n"/>
      <c r="C229" s="18" t="n"/>
      <c r="D229" s="18" t="n"/>
      <c r="E229" s="18" t="n"/>
      <c r="F229" s="18">
        <f>IF($E229="","",IFERROR(INDEX(Bens!$B$6:$B$305,MATCH($E229,Bens!$A$6:$A$305,0)),"Código não cadastrado"))</f>
        <v/>
      </c>
      <c r="G229" s="19" t="n"/>
      <c r="H229" s="20">
        <f>IF(OR($E229="",G229=""),"",G229*IFERROR(INDEX(Bens!$D$6:$D$305,MATCH($E229,Bens!$A$6:$A$305,0)),0))</f>
        <v/>
      </c>
      <c r="I229" s="18" t="n"/>
      <c r="J229" s="18">
        <f>IF(OR($E229="",D229=""),"",IF(D229=$C$4,"5908","6908"))</f>
        <v/>
      </c>
      <c r="K229" s="17" t="n"/>
      <c r="L229" s="17" t="n"/>
      <c r="M229" s="19" t="n"/>
      <c r="N229" s="18" t="n"/>
      <c r="O229" s="19">
        <f>IF(OR($E229="",G229=""),"",G229-N(M229))</f>
        <v/>
      </c>
      <c r="P229" s="20">
        <f>IF(O229="","",O229*IFERROR(INDEX(Bens!$D$6:$D$305,MATCH($E229,Bens!$A$6:$A$305,0)),0))</f>
        <v/>
      </c>
      <c r="Q229" s="21">
        <f>IF(A229="","",IF(AND(O229&lt;=0,L229&lt;&gt;""),L229-A229,TODAY()-A229))</f>
        <v/>
      </c>
      <c r="R229" s="18">
        <f>IF(O229="","",IF(O229&lt;0,"CONFERIR",IF(O229=0,"DEVOLVIDO",IF(K229="","COM CLIENTE",IF(TODAY()&gt;K229,"VENCIDO",IF(K229-TODAY()&lt;=15,"VENCE EM 15 DIAS","COM CLIENTE"))))))</f>
        <v/>
      </c>
      <c r="S229" s="18">
        <f>IF(OR($E229="",D229=""),"",IF(D229=$C$4,"5909","6909"))</f>
        <v/>
      </c>
      <c r="T229" s="18" t="n"/>
    </row>
    <row r="230">
      <c r="A230" s="17" t="n"/>
      <c r="B230" s="18" t="n"/>
      <c r="C230" s="18" t="n"/>
      <c r="D230" s="18" t="n"/>
      <c r="E230" s="18" t="n"/>
      <c r="F230" s="18">
        <f>IF($E230="","",IFERROR(INDEX(Bens!$B$6:$B$305,MATCH($E230,Bens!$A$6:$A$305,0)),"Código não cadastrado"))</f>
        <v/>
      </c>
      <c r="G230" s="19" t="n"/>
      <c r="H230" s="20">
        <f>IF(OR($E230="",G230=""),"",G230*IFERROR(INDEX(Bens!$D$6:$D$305,MATCH($E230,Bens!$A$6:$A$305,0)),0))</f>
        <v/>
      </c>
      <c r="I230" s="18" t="n"/>
      <c r="J230" s="18">
        <f>IF(OR($E230="",D230=""),"",IF(D230=$C$4,"5908","6908"))</f>
        <v/>
      </c>
      <c r="K230" s="17" t="n"/>
      <c r="L230" s="17" t="n"/>
      <c r="M230" s="19" t="n"/>
      <c r="N230" s="18" t="n"/>
      <c r="O230" s="19">
        <f>IF(OR($E230="",G230=""),"",G230-N(M230))</f>
        <v/>
      </c>
      <c r="P230" s="20">
        <f>IF(O230="","",O230*IFERROR(INDEX(Bens!$D$6:$D$305,MATCH($E230,Bens!$A$6:$A$305,0)),0))</f>
        <v/>
      </c>
      <c r="Q230" s="21">
        <f>IF(A230="","",IF(AND(O230&lt;=0,L230&lt;&gt;""),L230-A230,TODAY()-A230))</f>
        <v/>
      </c>
      <c r="R230" s="18">
        <f>IF(O230="","",IF(O230&lt;0,"CONFERIR",IF(O230=0,"DEVOLVIDO",IF(K230="","COM CLIENTE",IF(TODAY()&gt;K230,"VENCIDO",IF(K230-TODAY()&lt;=15,"VENCE EM 15 DIAS","COM CLIENTE"))))))</f>
        <v/>
      </c>
      <c r="S230" s="18">
        <f>IF(OR($E230="",D230=""),"",IF(D230=$C$4,"5909","6909"))</f>
        <v/>
      </c>
      <c r="T230" s="18" t="n"/>
    </row>
    <row r="231">
      <c r="A231" s="17" t="n"/>
      <c r="B231" s="18" t="n"/>
      <c r="C231" s="18" t="n"/>
      <c r="D231" s="18" t="n"/>
      <c r="E231" s="18" t="n"/>
      <c r="F231" s="18">
        <f>IF($E231="","",IFERROR(INDEX(Bens!$B$6:$B$305,MATCH($E231,Bens!$A$6:$A$305,0)),"Código não cadastrado"))</f>
        <v/>
      </c>
      <c r="G231" s="19" t="n"/>
      <c r="H231" s="20">
        <f>IF(OR($E231="",G231=""),"",G231*IFERROR(INDEX(Bens!$D$6:$D$305,MATCH($E231,Bens!$A$6:$A$305,0)),0))</f>
        <v/>
      </c>
      <c r="I231" s="18" t="n"/>
      <c r="J231" s="18">
        <f>IF(OR($E231="",D231=""),"",IF(D231=$C$4,"5908","6908"))</f>
        <v/>
      </c>
      <c r="K231" s="17" t="n"/>
      <c r="L231" s="17" t="n"/>
      <c r="M231" s="19" t="n"/>
      <c r="N231" s="18" t="n"/>
      <c r="O231" s="19">
        <f>IF(OR($E231="",G231=""),"",G231-N(M231))</f>
        <v/>
      </c>
      <c r="P231" s="20">
        <f>IF(O231="","",O231*IFERROR(INDEX(Bens!$D$6:$D$305,MATCH($E231,Bens!$A$6:$A$305,0)),0))</f>
        <v/>
      </c>
      <c r="Q231" s="21">
        <f>IF(A231="","",IF(AND(O231&lt;=0,L231&lt;&gt;""),L231-A231,TODAY()-A231))</f>
        <v/>
      </c>
      <c r="R231" s="18">
        <f>IF(O231="","",IF(O231&lt;0,"CONFERIR",IF(O231=0,"DEVOLVIDO",IF(K231="","COM CLIENTE",IF(TODAY()&gt;K231,"VENCIDO",IF(K231-TODAY()&lt;=15,"VENCE EM 15 DIAS","COM CLIENTE"))))))</f>
        <v/>
      </c>
      <c r="S231" s="18">
        <f>IF(OR($E231="",D231=""),"",IF(D231=$C$4,"5909","6909"))</f>
        <v/>
      </c>
      <c r="T231" s="18" t="n"/>
    </row>
    <row r="232">
      <c r="A232" s="17" t="n"/>
      <c r="B232" s="18" t="n"/>
      <c r="C232" s="18" t="n"/>
      <c r="D232" s="18" t="n"/>
      <c r="E232" s="18" t="n"/>
      <c r="F232" s="18">
        <f>IF($E232="","",IFERROR(INDEX(Bens!$B$6:$B$305,MATCH($E232,Bens!$A$6:$A$305,0)),"Código não cadastrado"))</f>
        <v/>
      </c>
      <c r="G232" s="19" t="n"/>
      <c r="H232" s="20">
        <f>IF(OR($E232="",G232=""),"",G232*IFERROR(INDEX(Bens!$D$6:$D$305,MATCH($E232,Bens!$A$6:$A$305,0)),0))</f>
        <v/>
      </c>
      <c r="I232" s="18" t="n"/>
      <c r="J232" s="18">
        <f>IF(OR($E232="",D232=""),"",IF(D232=$C$4,"5908","6908"))</f>
        <v/>
      </c>
      <c r="K232" s="17" t="n"/>
      <c r="L232" s="17" t="n"/>
      <c r="M232" s="19" t="n"/>
      <c r="N232" s="18" t="n"/>
      <c r="O232" s="19">
        <f>IF(OR($E232="",G232=""),"",G232-N(M232))</f>
        <v/>
      </c>
      <c r="P232" s="20">
        <f>IF(O232="","",O232*IFERROR(INDEX(Bens!$D$6:$D$305,MATCH($E232,Bens!$A$6:$A$305,0)),0))</f>
        <v/>
      </c>
      <c r="Q232" s="21">
        <f>IF(A232="","",IF(AND(O232&lt;=0,L232&lt;&gt;""),L232-A232,TODAY()-A232))</f>
        <v/>
      </c>
      <c r="R232" s="18">
        <f>IF(O232="","",IF(O232&lt;0,"CONFERIR",IF(O232=0,"DEVOLVIDO",IF(K232="","COM CLIENTE",IF(TODAY()&gt;K232,"VENCIDO",IF(K232-TODAY()&lt;=15,"VENCE EM 15 DIAS","COM CLIENTE"))))))</f>
        <v/>
      </c>
      <c r="S232" s="18">
        <f>IF(OR($E232="",D232=""),"",IF(D232=$C$4,"5909","6909"))</f>
        <v/>
      </c>
      <c r="T232" s="18" t="n"/>
    </row>
    <row r="233">
      <c r="A233" s="17" t="n"/>
      <c r="B233" s="18" t="n"/>
      <c r="C233" s="18" t="n"/>
      <c r="D233" s="18" t="n"/>
      <c r="E233" s="18" t="n"/>
      <c r="F233" s="18">
        <f>IF($E233="","",IFERROR(INDEX(Bens!$B$6:$B$305,MATCH($E233,Bens!$A$6:$A$305,0)),"Código não cadastrado"))</f>
        <v/>
      </c>
      <c r="G233" s="19" t="n"/>
      <c r="H233" s="20">
        <f>IF(OR($E233="",G233=""),"",G233*IFERROR(INDEX(Bens!$D$6:$D$305,MATCH($E233,Bens!$A$6:$A$305,0)),0))</f>
        <v/>
      </c>
      <c r="I233" s="18" t="n"/>
      <c r="J233" s="18">
        <f>IF(OR($E233="",D233=""),"",IF(D233=$C$4,"5908","6908"))</f>
        <v/>
      </c>
      <c r="K233" s="17" t="n"/>
      <c r="L233" s="17" t="n"/>
      <c r="M233" s="19" t="n"/>
      <c r="N233" s="18" t="n"/>
      <c r="O233" s="19">
        <f>IF(OR($E233="",G233=""),"",G233-N(M233))</f>
        <v/>
      </c>
      <c r="P233" s="20">
        <f>IF(O233="","",O233*IFERROR(INDEX(Bens!$D$6:$D$305,MATCH($E233,Bens!$A$6:$A$305,0)),0))</f>
        <v/>
      </c>
      <c r="Q233" s="21">
        <f>IF(A233="","",IF(AND(O233&lt;=0,L233&lt;&gt;""),L233-A233,TODAY()-A233))</f>
        <v/>
      </c>
      <c r="R233" s="18">
        <f>IF(O233="","",IF(O233&lt;0,"CONFERIR",IF(O233=0,"DEVOLVIDO",IF(K233="","COM CLIENTE",IF(TODAY()&gt;K233,"VENCIDO",IF(K233-TODAY()&lt;=15,"VENCE EM 15 DIAS","COM CLIENTE"))))))</f>
        <v/>
      </c>
      <c r="S233" s="18">
        <f>IF(OR($E233="",D233=""),"",IF(D233=$C$4,"5909","6909"))</f>
        <v/>
      </c>
      <c r="T233" s="18" t="n"/>
    </row>
    <row r="234">
      <c r="A234" s="17" t="n"/>
      <c r="B234" s="18" t="n"/>
      <c r="C234" s="18" t="n"/>
      <c r="D234" s="18" t="n"/>
      <c r="E234" s="18" t="n"/>
      <c r="F234" s="18">
        <f>IF($E234="","",IFERROR(INDEX(Bens!$B$6:$B$305,MATCH($E234,Bens!$A$6:$A$305,0)),"Código não cadastrado"))</f>
        <v/>
      </c>
      <c r="G234" s="19" t="n"/>
      <c r="H234" s="20">
        <f>IF(OR($E234="",G234=""),"",G234*IFERROR(INDEX(Bens!$D$6:$D$305,MATCH($E234,Bens!$A$6:$A$305,0)),0))</f>
        <v/>
      </c>
      <c r="I234" s="18" t="n"/>
      <c r="J234" s="18">
        <f>IF(OR($E234="",D234=""),"",IF(D234=$C$4,"5908","6908"))</f>
        <v/>
      </c>
      <c r="K234" s="17" t="n"/>
      <c r="L234" s="17" t="n"/>
      <c r="M234" s="19" t="n"/>
      <c r="N234" s="18" t="n"/>
      <c r="O234" s="19">
        <f>IF(OR($E234="",G234=""),"",G234-N(M234))</f>
        <v/>
      </c>
      <c r="P234" s="20">
        <f>IF(O234="","",O234*IFERROR(INDEX(Bens!$D$6:$D$305,MATCH($E234,Bens!$A$6:$A$305,0)),0))</f>
        <v/>
      </c>
      <c r="Q234" s="21">
        <f>IF(A234="","",IF(AND(O234&lt;=0,L234&lt;&gt;""),L234-A234,TODAY()-A234))</f>
        <v/>
      </c>
      <c r="R234" s="18">
        <f>IF(O234="","",IF(O234&lt;0,"CONFERIR",IF(O234=0,"DEVOLVIDO",IF(K234="","COM CLIENTE",IF(TODAY()&gt;K234,"VENCIDO",IF(K234-TODAY()&lt;=15,"VENCE EM 15 DIAS","COM CLIENTE"))))))</f>
        <v/>
      </c>
      <c r="S234" s="18">
        <f>IF(OR($E234="",D234=""),"",IF(D234=$C$4,"5909","6909"))</f>
        <v/>
      </c>
      <c r="T234" s="18" t="n"/>
    </row>
    <row r="235">
      <c r="A235" s="17" t="n"/>
      <c r="B235" s="18" t="n"/>
      <c r="C235" s="18" t="n"/>
      <c r="D235" s="18" t="n"/>
      <c r="E235" s="18" t="n"/>
      <c r="F235" s="18">
        <f>IF($E235="","",IFERROR(INDEX(Bens!$B$6:$B$305,MATCH($E235,Bens!$A$6:$A$305,0)),"Código não cadastrado"))</f>
        <v/>
      </c>
      <c r="G235" s="19" t="n"/>
      <c r="H235" s="20">
        <f>IF(OR($E235="",G235=""),"",G235*IFERROR(INDEX(Bens!$D$6:$D$305,MATCH($E235,Bens!$A$6:$A$305,0)),0))</f>
        <v/>
      </c>
      <c r="I235" s="18" t="n"/>
      <c r="J235" s="18">
        <f>IF(OR($E235="",D235=""),"",IF(D235=$C$4,"5908","6908"))</f>
        <v/>
      </c>
      <c r="K235" s="17" t="n"/>
      <c r="L235" s="17" t="n"/>
      <c r="M235" s="19" t="n"/>
      <c r="N235" s="18" t="n"/>
      <c r="O235" s="19">
        <f>IF(OR($E235="",G235=""),"",G235-N(M235))</f>
        <v/>
      </c>
      <c r="P235" s="20">
        <f>IF(O235="","",O235*IFERROR(INDEX(Bens!$D$6:$D$305,MATCH($E235,Bens!$A$6:$A$305,0)),0))</f>
        <v/>
      </c>
      <c r="Q235" s="21">
        <f>IF(A235="","",IF(AND(O235&lt;=0,L235&lt;&gt;""),L235-A235,TODAY()-A235))</f>
        <v/>
      </c>
      <c r="R235" s="18">
        <f>IF(O235="","",IF(O235&lt;0,"CONFERIR",IF(O235=0,"DEVOLVIDO",IF(K235="","COM CLIENTE",IF(TODAY()&gt;K235,"VENCIDO",IF(K235-TODAY()&lt;=15,"VENCE EM 15 DIAS","COM CLIENTE"))))))</f>
        <v/>
      </c>
      <c r="S235" s="18">
        <f>IF(OR($E235="",D235=""),"",IF(D235=$C$4,"5909","6909"))</f>
        <v/>
      </c>
      <c r="T235" s="18" t="n"/>
    </row>
    <row r="236">
      <c r="A236" s="17" t="n"/>
      <c r="B236" s="18" t="n"/>
      <c r="C236" s="18" t="n"/>
      <c r="D236" s="18" t="n"/>
      <c r="E236" s="18" t="n"/>
      <c r="F236" s="18">
        <f>IF($E236="","",IFERROR(INDEX(Bens!$B$6:$B$305,MATCH($E236,Bens!$A$6:$A$305,0)),"Código não cadastrado"))</f>
        <v/>
      </c>
      <c r="G236" s="19" t="n"/>
      <c r="H236" s="20">
        <f>IF(OR($E236="",G236=""),"",G236*IFERROR(INDEX(Bens!$D$6:$D$305,MATCH($E236,Bens!$A$6:$A$305,0)),0))</f>
        <v/>
      </c>
      <c r="I236" s="18" t="n"/>
      <c r="J236" s="18">
        <f>IF(OR($E236="",D236=""),"",IF(D236=$C$4,"5908","6908"))</f>
        <v/>
      </c>
      <c r="K236" s="17" t="n"/>
      <c r="L236" s="17" t="n"/>
      <c r="M236" s="19" t="n"/>
      <c r="N236" s="18" t="n"/>
      <c r="O236" s="19">
        <f>IF(OR($E236="",G236=""),"",G236-N(M236))</f>
        <v/>
      </c>
      <c r="P236" s="20">
        <f>IF(O236="","",O236*IFERROR(INDEX(Bens!$D$6:$D$305,MATCH($E236,Bens!$A$6:$A$305,0)),0))</f>
        <v/>
      </c>
      <c r="Q236" s="21">
        <f>IF(A236="","",IF(AND(O236&lt;=0,L236&lt;&gt;""),L236-A236,TODAY()-A236))</f>
        <v/>
      </c>
      <c r="R236" s="18">
        <f>IF(O236="","",IF(O236&lt;0,"CONFERIR",IF(O236=0,"DEVOLVIDO",IF(K236="","COM CLIENTE",IF(TODAY()&gt;K236,"VENCIDO",IF(K236-TODAY()&lt;=15,"VENCE EM 15 DIAS","COM CLIENTE"))))))</f>
        <v/>
      </c>
      <c r="S236" s="18">
        <f>IF(OR($E236="",D236=""),"",IF(D236=$C$4,"5909","6909"))</f>
        <v/>
      </c>
      <c r="T236" s="18" t="n"/>
    </row>
    <row r="237">
      <c r="A237" s="17" t="n"/>
      <c r="B237" s="18" t="n"/>
      <c r="C237" s="18" t="n"/>
      <c r="D237" s="18" t="n"/>
      <c r="E237" s="18" t="n"/>
      <c r="F237" s="18">
        <f>IF($E237="","",IFERROR(INDEX(Bens!$B$6:$B$305,MATCH($E237,Bens!$A$6:$A$305,0)),"Código não cadastrado"))</f>
        <v/>
      </c>
      <c r="G237" s="19" t="n"/>
      <c r="H237" s="20">
        <f>IF(OR($E237="",G237=""),"",G237*IFERROR(INDEX(Bens!$D$6:$D$305,MATCH($E237,Bens!$A$6:$A$305,0)),0))</f>
        <v/>
      </c>
      <c r="I237" s="18" t="n"/>
      <c r="J237" s="18">
        <f>IF(OR($E237="",D237=""),"",IF(D237=$C$4,"5908","6908"))</f>
        <v/>
      </c>
      <c r="K237" s="17" t="n"/>
      <c r="L237" s="17" t="n"/>
      <c r="M237" s="19" t="n"/>
      <c r="N237" s="18" t="n"/>
      <c r="O237" s="19">
        <f>IF(OR($E237="",G237=""),"",G237-N(M237))</f>
        <v/>
      </c>
      <c r="P237" s="20">
        <f>IF(O237="","",O237*IFERROR(INDEX(Bens!$D$6:$D$305,MATCH($E237,Bens!$A$6:$A$305,0)),0))</f>
        <v/>
      </c>
      <c r="Q237" s="21">
        <f>IF(A237="","",IF(AND(O237&lt;=0,L237&lt;&gt;""),L237-A237,TODAY()-A237))</f>
        <v/>
      </c>
      <c r="R237" s="18">
        <f>IF(O237="","",IF(O237&lt;0,"CONFERIR",IF(O237=0,"DEVOLVIDO",IF(K237="","COM CLIENTE",IF(TODAY()&gt;K237,"VENCIDO",IF(K237-TODAY()&lt;=15,"VENCE EM 15 DIAS","COM CLIENTE"))))))</f>
        <v/>
      </c>
      <c r="S237" s="18">
        <f>IF(OR($E237="",D237=""),"",IF(D237=$C$4,"5909","6909"))</f>
        <v/>
      </c>
      <c r="T237" s="18" t="n"/>
    </row>
    <row r="238">
      <c r="A238" s="17" t="n"/>
      <c r="B238" s="18" t="n"/>
      <c r="C238" s="18" t="n"/>
      <c r="D238" s="18" t="n"/>
      <c r="E238" s="18" t="n"/>
      <c r="F238" s="18">
        <f>IF($E238="","",IFERROR(INDEX(Bens!$B$6:$B$305,MATCH($E238,Bens!$A$6:$A$305,0)),"Código não cadastrado"))</f>
        <v/>
      </c>
      <c r="G238" s="19" t="n"/>
      <c r="H238" s="20">
        <f>IF(OR($E238="",G238=""),"",G238*IFERROR(INDEX(Bens!$D$6:$D$305,MATCH($E238,Bens!$A$6:$A$305,0)),0))</f>
        <v/>
      </c>
      <c r="I238" s="18" t="n"/>
      <c r="J238" s="18">
        <f>IF(OR($E238="",D238=""),"",IF(D238=$C$4,"5908","6908"))</f>
        <v/>
      </c>
      <c r="K238" s="17" t="n"/>
      <c r="L238" s="17" t="n"/>
      <c r="M238" s="19" t="n"/>
      <c r="N238" s="18" t="n"/>
      <c r="O238" s="19">
        <f>IF(OR($E238="",G238=""),"",G238-N(M238))</f>
        <v/>
      </c>
      <c r="P238" s="20">
        <f>IF(O238="","",O238*IFERROR(INDEX(Bens!$D$6:$D$305,MATCH($E238,Bens!$A$6:$A$305,0)),0))</f>
        <v/>
      </c>
      <c r="Q238" s="21">
        <f>IF(A238="","",IF(AND(O238&lt;=0,L238&lt;&gt;""),L238-A238,TODAY()-A238))</f>
        <v/>
      </c>
      <c r="R238" s="18">
        <f>IF(O238="","",IF(O238&lt;0,"CONFERIR",IF(O238=0,"DEVOLVIDO",IF(K238="","COM CLIENTE",IF(TODAY()&gt;K238,"VENCIDO",IF(K238-TODAY()&lt;=15,"VENCE EM 15 DIAS","COM CLIENTE"))))))</f>
        <v/>
      </c>
      <c r="S238" s="18">
        <f>IF(OR($E238="",D238=""),"",IF(D238=$C$4,"5909","6909"))</f>
        <v/>
      </c>
      <c r="T238" s="18" t="n"/>
    </row>
    <row r="239">
      <c r="A239" s="17" t="n"/>
      <c r="B239" s="18" t="n"/>
      <c r="C239" s="18" t="n"/>
      <c r="D239" s="18" t="n"/>
      <c r="E239" s="18" t="n"/>
      <c r="F239" s="18">
        <f>IF($E239="","",IFERROR(INDEX(Bens!$B$6:$B$305,MATCH($E239,Bens!$A$6:$A$305,0)),"Código não cadastrado"))</f>
        <v/>
      </c>
      <c r="G239" s="19" t="n"/>
      <c r="H239" s="20">
        <f>IF(OR($E239="",G239=""),"",G239*IFERROR(INDEX(Bens!$D$6:$D$305,MATCH($E239,Bens!$A$6:$A$305,0)),0))</f>
        <v/>
      </c>
      <c r="I239" s="18" t="n"/>
      <c r="J239" s="18">
        <f>IF(OR($E239="",D239=""),"",IF(D239=$C$4,"5908","6908"))</f>
        <v/>
      </c>
      <c r="K239" s="17" t="n"/>
      <c r="L239" s="17" t="n"/>
      <c r="M239" s="19" t="n"/>
      <c r="N239" s="18" t="n"/>
      <c r="O239" s="19">
        <f>IF(OR($E239="",G239=""),"",G239-N(M239))</f>
        <v/>
      </c>
      <c r="P239" s="20">
        <f>IF(O239="","",O239*IFERROR(INDEX(Bens!$D$6:$D$305,MATCH($E239,Bens!$A$6:$A$305,0)),0))</f>
        <v/>
      </c>
      <c r="Q239" s="21">
        <f>IF(A239="","",IF(AND(O239&lt;=0,L239&lt;&gt;""),L239-A239,TODAY()-A239))</f>
        <v/>
      </c>
      <c r="R239" s="18">
        <f>IF(O239="","",IF(O239&lt;0,"CONFERIR",IF(O239=0,"DEVOLVIDO",IF(K239="","COM CLIENTE",IF(TODAY()&gt;K239,"VENCIDO",IF(K239-TODAY()&lt;=15,"VENCE EM 15 DIAS","COM CLIENTE"))))))</f>
        <v/>
      </c>
      <c r="S239" s="18">
        <f>IF(OR($E239="",D239=""),"",IF(D239=$C$4,"5909","6909"))</f>
        <v/>
      </c>
      <c r="T239" s="18" t="n"/>
    </row>
    <row r="240">
      <c r="A240" s="17" t="n"/>
      <c r="B240" s="18" t="n"/>
      <c r="C240" s="18" t="n"/>
      <c r="D240" s="18" t="n"/>
      <c r="E240" s="18" t="n"/>
      <c r="F240" s="18">
        <f>IF($E240="","",IFERROR(INDEX(Bens!$B$6:$B$305,MATCH($E240,Bens!$A$6:$A$305,0)),"Código não cadastrado"))</f>
        <v/>
      </c>
      <c r="G240" s="19" t="n"/>
      <c r="H240" s="20">
        <f>IF(OR($E240="",G240=""),"",G240*IFERROR(INDEX(Bens!$D$6:$D$305,MATCH($E240,Bens!$A$6:$A$305,0)),0))</f>
        <v/>
      </c>
      <c r="I240" s="18" t="n"/>
      <c r="J240" s="18">
        <f>IF(OR($E240="",D240=""),"",IF(D240=$C$4,"5908","6908"))</f>
        <v/>
      </c>
      <c r="K240" s="17" t="n"/>
      <c r="L240" s="17" t="n"/>
      <c r="M240" s="19" t="n"/>
      <c r="N240" s="18" t="n"/>
      <c r="O240" s="19">
        <f>IF(OR($E240="",G240=""),"",G240-N(M240))</f>
        <v/>
      </c>
      <c r="P240" s="20">
        <f>IF(O240="","",O240*IFERROR(INDEX(Bens!$D$6:$D$305,MATCH($E240,Bens!$A$6:$A$305,0)),0))</f>
        <v/>
      </c>
      <c r="Q240" s="21">
        <f>IF(A240="","",IF(AND(O240&lt;=0,L240&lt;&gt;""),L240-A240,TODAY()-A240))</f>
        <v/>
      </c>
      <c r="R240" s="18">
        <f>IF(O240="","",IF(O240&lt;0,"CONFERIR",IF(O240=0,"DEVOLVIDO",IF(K240="","COM CLIENTE",IF(TODAY()&gt;K240,"VENCIDO",IF(K240-TODAY()&lt;=15,"VENCE EM 15 DIAS","COM CLIENTE"))))))</f>
        <v/>
      </c>
      <c r="S240" s="18">
        <f>IF(OR($E240="",D240=""),"",IF(D240=$C$4,"5909","6909"))</f>
        <v/>
      </c>
      <c r="T240" s="18" t="n"/>
    </row>
    <row r="241">
      <c r="A241" s="17" t="n"/>
      <c r="B241" s="18" t="n"/>
      <c r="C241" s="18" t="n"/>
      <c r="D241" s="18" t="n"/>
      <c r="E241" s="18" t="n"/>
      <c r="F241" s="18">
        <f>IF($E241="","",IFERROR(INDEX(Bens!$B$6:$B$305,MATCH($E241,Bens!$A$6:$A$305,0)),"Código não cadastrado"))</f>
        <v/>
      </c>
      <c r="G241" s="19" t="n"/>
      <c r="H241" s="20">
        <f>IF(OR($E241="",G241=""),"",G241*IFERROR(INDEX(Bens!$D$6:$D$305,MATCH($E241,Bens!$A$6:$A$305,0)),0))</f>
        <v/>
      </c>
      <c r="I241" s="18" t="n"/>
      <c r="J241" s="18">
        <f>IF(OR($E241="",D241=""),"",IF(D241=$C$4,"5908","6908"))</f>
        <v/>
      </c>
      <c r="K241" s="17" t="n"/>
      <c r="L241" s="17" t="n"/>
      <c r="M241" s="19" t="n"/>
      <c r="N241" s="18" t="n"/>
      <c r="O241" s="19">
        <f>IF(OR($E241="",G241=""),"",G241-N(M241))</f>
        <v/>
      </c>
      <c r="P241" s="20">
        <f>IF(O241="","",O241*IFERROR(INDEX(Bens!$D$6:$D$305,MATCH($E241,Bens!$A$6:$A$305,0)),0))</f>
        <v/>
      </c>
      <c r="Q241" s="21">
        <f>IF(A241="","",IF(AND(O241&lt;=0,L241&lt;&gt;""),L241-A241,TODAY()-A241))</f>
        <v/>
      </c>
      <c r="R241" s="18">
        <f>IF(O241="","",IF(O241&lt;0,"CONFERIR",IF(O241=0,"DEVOLVIDO",IF(K241="","COM CLIENTE",IF(TODAY()&gt;K241,"VENCIDO",IF(K241-TODAY()&lt;=15,"VENCE EM 15 DIAS","COM CLIENTE"))))))</f>
        <v/>
      </c>
      <c r="S241" s="18">
        <f>IF(OR($E241="",D241=""),"",IF(D241=$C$4,"5909","6909"))</f>
        <v/>
      </c>
      <c r="T241" s="18" t="n"/>
    </row>
    <row r="242">
      <c r="A242" s="17" t="n"/>
      <c r="B242" s="18" t="n"/>
      <c r="C242" s="18" t="n"/>
      <c r="D242" s="18" t="n"/>
      <c r="E242" s="18" t="n"/>
      <c r="F242" s="18">
        <f>IF($E242="","",IFERROR(INDEX(Bens!$B$6:$B$305,MATCH($E242,Bens!$A$6:$A$305,0)),"Código não cadastrado"))</f>
        <v/>
      </c>
      <c r="G242" s="19" t="n"/>
      <c r="H242" s="20">
        <f>IF(OR($E242="",G242=""),"",G242*IFERROR(INDEX(Bens!$D$6:$D$305,MATCH($E242,Bens!$A$6:$A$305,0)),0))</f>
        <v/>
      </c>
      <c r="I242" s="18" t="n"/>
      <c r="J242" s="18">
        <f>IF(OR($E242="",D242=""),"",IF(D242=$C$4,"5908","6908"))</f>
        <v/>
      </c>
      <c r="K242" s="17" t="n"/>
      <c r="L242" s="17" t="n"/>
      <c r="M242" s="19" t="n"/>
      <c r="N242" s="18" t="n"/>
      <c r="O242" s="19">
        <f>IF(OR($E242="",G242=""),"",G242-N(M242))</f>
        <v/>
      </c>
      <c r="P242" s="20">
        <f>IF(O242="","",O242*IFERROR(INDEX(Bens!$D$6:$D$305,MATCH($E242,Bens!$A$6:$A$305,0)),0))</f>
        <v/>
      </c>
      <c r="Q242" s="21">
        <f>IF(A242="","",IF(AND(O242&lt;=0,L242&lt;&gt;""),L242-A242,TODAY()-A242))</f>
        <v/>
      </c>
      <c r="R242" s="18">
        <f>IF(O242="","",IF(O242&lt;0,"CONFERIR",IF(O242=0,"DEVOLVIDO",IF(K242="","COM CLIENTE",IF(TODAY()&gt;K242,"VENCIDO",IF(K242-TODAY()&lt;=15,"VENCE EM 15 DIAS","COM CLIENTE"))))))</f>
        <v/>
      </c>
      <c r="S242" s="18">
        <f>IF(OR($E242="",D242=""),"",IF(D242=$C$4,"5909","6909"))</f>
        <v/>
      </c>
      <c r="T242" s="18" t="n"/>
    </row>
    <row r="243">
      <c r="A243" s="17" t="n"/>
      <c r="B243" s="18" t="n"/>
      <c r="C243" s="18" t="n"/>
      <c r="D243" s="18" t="n"/>
      <c r="E243" s="18" t="n"/>
      <c r="F243" s="18">
        <f>IF($E243="","",IFERROR(INDEX(Bens!$B$6:$B$305,MATCH($E243,Bens!$A$6:$A$305,0)),"Código não cadastrado"))</f>
        <v/>
      </c>
      <c r="G243" s="19" t="n"/>
      <c r="H243" s="20">
        <f>IF(OR($E243="",G243=""),"",G243*IFERROR(INDEX(Bens!$D$6:$D$305,MATCH($E243,Bens!$A$6:$A$305,0)),0))</f>
        <v/>
      </c>
      <c r="I243" s="18" t="n"/>
      <c r="J243" s="18">
        <f>IF(OR($E243="",D243=""),"",IF(D243=$C$4,"5908","6908"))</f>
        <v/>
      </c>
      <c r="K243" s="17" t="n"/>
      <c r="L243" s="17" t="n"/>
      <c r="M243" s="19" t="n"/>
      <c r="N243" s="18" t="n"/>
      <c r="O243" s="19">
        <f>IF(OR($E243="",G243=""),"",G243-N(M243))</f>
        <v/>
      </c>
      <c r="P243" s="20">
        <f>IF(O243="","",O243*IFERROR(INDEX(Bens!$D$6:$D$305,MATCH($E243,Bens!$A$6:$A$305,0)),0))</f>
        <v/>
      </c>
      <c r="Q243" s="21">
        <f>IF(A243="","",IF(AND(O243&lt;=0,L243&lt;&gt;""),L243-A243,TODAY()-A243))</f>
        <v/>
      </c>
      <c r="R243" s="18">
        <f>IF(O243="","",IF(O243&lt;0,"CONFERIR",IF(O243=0,"DEVOLVIDO",IF(K243="","COM CLIENTE",IF(TODAY()&gt;K243,"VENCIDO",IF(K243-TODAY()&lt;=15,"VENCE EM 15 DIAS","COM CLIENTE"))))))</f>
        <v/>
      </c>
      <c r="S243" s="18">
        <f>IF(OR($E243="",D243=""),"",IF(D243=$C$4,"5909","6909"))</f>
        <v/>
      </c>
      <c r="T243" s="18" t="n"/>
    </row>
    <row r="244">
      <c r="A244" s="17" t="n"/>
      <c r="B244" s="18" t="n"/>
      <c r="C244" s="18" t="n"/>
      <c r="D244" s="18" t="n"/>
      <c r="E244" s="18" t="n"/>
      <c r="F244" s="18">
        <f>IF($E244="","",IFERROR(INDEX(Bens!$B$6:$B$305,MATCH($E244,Bens!$A$6:$A$305,0)),"Código não cadastrado"))</f>
        <v/>
      </c>
      <c r="G244" s="19" t="n"/>
      <c r="H244" s="20">
        <f>IF(OR($E244="",G244=""),"",G244*IFERROR(INDEX(Bens!$D$6:$D$305,MATCH($E244,Bens!$A$6:$A$305,0)),0))</f>
        <v/>
      </c>
      <c r="I244" s="18" t="n"/>
      <c r="J244" s="18">
        <f>IF(OR($E244="",D244=""),"",IF(D244=$C$4,"5908","6908"))</f>
        <v/>
      </c>
      <c r="K244" s="17" t="n"/>
      <c r="L244" s="17" t="n"/>
      <c r="M244" s="19" t="n"/>
      <c r="N244" s="18" t="n"/>
      <c r="O244" s="19">
        <f>IF(OR($E244="",G244=""),"",G244-N(M244))</f>
        <v/>
      </c>
      <c r="P244" s="20">
        <f>IF(O244="","",O244*IFERROR(INDEX(Bens!$D$6:$D$305,MATCH($E244,Bens!$A$6:$A$305,0)),0))</f>
        <v/>
      </c>
      <c r="Q244" s="21">
        <f>IF(A244="","",IF(AND(O244&lt;=0,L244&lt;&gt;""),L244-A244,TODAY()-A244))</f>
        <v/>
      </c>
      <c r="R244" s="18">
        <f>IF(O244="","",IF(O244&lt;0,"CONFERIR",IF(O244=0,"DEVOLVIDO",IF(K244="","COM CLIENTE",IF(TODAY()&gt;K244,"VENCIDO",IF(K244-TODAY()&lt;=15,"VENCE EM 15 DIAS","COM CLIENTE"))))))</f>
        <v/>
      </c>
      <c r="S244" s="18">
        <f>IF(OR($E244="",D244=""),"",IF(D244=$C$4,"5909","6909"))</f>
        <v/>
      </c>
      <c r="T244" s="18" t="n"/>
    </row>
    <row r="245">
      <c r="A245" s="17" t="n"/>
      <c r="B245" s="18" t="n"/>
      <c r="C245" s="18" t="n"/>
      <c r="D245" s="18" t="n"/>
      <c r="E245" s="18" t="n"/>
      <c r="F245" s="18">
        <f>IF($E245="","",IFERROR(INDEX(Bens!$B$6:$B$305,MATCH($E245,Bens!$A$6:$A$305,0)),"Código não cadastrado"))</f>
        <v/>
      </c>
      <c r="G245" s="19" t="n"/>
      <c r="H245" s="20">
        <f>IF(OR($E245="",G245=""),"",G245*IFERROR(INDEX(Bens!$D$6:$D$305,MATCH($E245,Bens!$A$6:$A$305,0)),0))</f>
        <v/>
      </c>
      <c r="I245" s="18" t="n"/>
      <c r="J245" s="18">
        <f>IF(OR($E245="",D245=""),"",IF(D245=$C$4,"5908","6908"))</f>
        <v/>
      </c>
      <c r="K245" s="17" t="n"/>
      <c r="L245" s="17" t="n"/>
      <c r="M245" s="19" t="n"/>
      <c r="N245" s="18" t="n"/>
      <c r="O245" s="19">
        <f>IF(OR($E245="",G245=""),"",G245-N(M245))</f>
        <v/>
      </c>
      <c r="P245" s="20">
        <f>IF(O245="","",O245*IFERROR(INDEX(Bens!$D$6:$D$305,MATCH($E245,Bens!$A$6:$A$305,0)),0))</f>
        <v/>
      </c>
      <c r="Q245" s="21">
        <f>IF(A245="","",IF(AND(O245&lt;=0,L245&lt;&gt;""),L245-A245,TODAY()-A245))</f>
        <v/>
      </c>
      <c r="R245" s="18">
        <f>IF(O245="","",IF(O245&lt;0,"CONFERIR",IF(O245=0,"DEVOLVIDO",IF(K245="","COM CLIENTE",IF(TODAY()&gt;K245,"VENCIDO",IF(K245-TODAY()&lt;=15,"VENCE EM 15 DIAS","COM CLIENTE"))))))</f>
        <v/>
      </c>
      <c r="S245" s="18">
        <f>IF(OR($E245="",D245=""),"",IF(D245=$C$4,"5909","6909"))</f>
        <v/>
      </c>
      <c r="T245" s="18" t="n"/>
    </row>
    <row r="246">
      <c r="A246" s="17" t="n"/>
      <c r="B246" s="18" t="n"/>
      <c r="C246" s="18" t="n"/>
      <c r="D246" s="18" t="n"/>
      <c r="E246" s="18" t="n"/>
      <c r="F246" s="18">
        <f>IF($E246="","",IFERROR(INDEX(Bens!$B$6:$B$305,MATCH($E246,Bens!$A$6:$A$305,0)),"Código não cadastrado"))</f>
        <v/>
      </c>
      <c r="G246" s="19" t="n"/>
      <c r="H246" s="20">
        <f>IF(OR($E246="",G246=""),"",G246*IFERROR(INDEX(Bens!$D$6:$D$305,MATCH($E246,Bens!$A$6:$A$305,0)),0))</f>
        <v/>
      </c>
      <c r="I246" s="18" t="n"/>
      <c r="J246" s="18">
        <f>IF(OR($E246="",D246=""),"",IF(D246=$C$4,"5908","6908"))</f>
        <v/>
      </c>
      <c r="K246" s="17" t="n"/>
      <c r="L246" s="17" t="n"/>
      <c r="M246" s="19" t="n"/>
      <c r="N246" s="18" t="n"/>
      <c r="O246" s="19">
        <f>IF(OR($E246="",G246=""),"",G246-N(M246))</f>
        <v/>
      </c>
      <c r="P246" s="20">
        <f>IF(O246="","",O246*IFERROR(INDEX(Bens!$D$6:$D$305,MATCH($E246,Bens!$A$6:$A$305,0)),0))</f>
        <v/>
      </c>
      <c r="Q246" s="21">
        <f>IF(A246="","",IF(AND(O246&lt;=0,L246&lt;&gt;""),L246-A246,TODAY()-A246))</f>
        <v/>
      </c>
      <c r="R246" s="18">
        <f>IF(O246="","",IF(O246&lt;0,"CONFERIR",IF(O246=0,"DEVOLVIDO",IF(K246="","COM CLIENTE",IF(TODAY()&gt;K246,"VENCIDO",IF(K246-TODAY()&lt;=15,"VENCE EM 15 DIAS","COM CLIENTE"))))))</f>
        <v/>
      </c>
      <c r="S246" s="18">
        <f>IF(OR($E246="",D246=""),"",IF(D246=$C$4,"5909","6909"))</f>
        <v/>
      </c>
      <c r="T246" s="18" t="n"/>
    </row>
    <row r="247">
      <c r="A247" s="17" t="n"/>
      <c r="B247" s="18" t="n"/>
      <c r="C247" s="18" t="n"/>
      <c r="D247" s="18" t="n"/>
      <c r="E247" s="18" t="n"/>
      <c r="F247" s="18">
        <f>IF($E247="","",IFERROR(INDEX(Bens!$B$6:$B$305,MATCH($E247,Bens!$A$6:$A$305,0)),"Código não cadastrado"))</f>
        <v/>
      </c>
      <c r="G247" s="19" t="n"/>
      <c r="H247" s="20">
        <f>IF(OR($E247="",G247=""),"",G247*IFERROR(INDEX(Bens!$D$6:$D$305,MATCH($E247,Bens!$A$6:$A$305,0)),0))</f>
        <v/>
      </c>
      <c r="I247" s="18" t="n"/>
      <c r="J247" s="18">
        <f>IF(OR($E247="",D247=""),"",IF(D247=$C$4,"5908","6908"))</f>
        <v/>
      </c>
      <c r="K247" s="17" t="n"/>
      <c r="L247" s="17" t="n"/>
      <c r="M247" s="19" t="n"/>
      <c r="N247" s="18" t="n"/>
      <c r="O247" s="19">
        <f>IF(OR($E247="",G247=""),"",G247-N(M247))</f>
        <v/>
      </c>
      <c r="P247" s="20">
        <f>IF(O247="","",O247*IFERROR(INDEX(Bens!$D$6:$D$305,MATCH($E247,Bens!$A$6:$A$305,0)),0))</f>
        <v/>
      </c>
      <c r="Q247" s="21">
        <f>IF(A247="","",IF(AND(O247&lt;=0,L247&lt;&gt;""),L247-A247,TODAY()-A247))</f>
        <v/>
      </c>
      <c r="R247" s="18">
        <f>IF(O247="","",IF(O247&lt;0,"CONFERIR",IF(O247=0,"DEVOLVIDO",IF(K247="","COM CLIENTE",IF(TODAY()&gt;K247,"VENCIDO",IF(K247-TODAY()&lt;=15,"VENCE EM 15 DIAS","COM CLIENTE"))))))</f>
        <v/>
      </c>
      <c r="S247" s="18">
        <f>IF(OR($E247="",D247=""),"",IF(D247=$C$4,"5909","6909"))</f>
        <v/>
      </c>
      <c r="T247" s="18" t="n"/>
    </row>
    <row r="248">
      <c r="A248" s="17" t="n"/>
      <c r="B248" s="18" t="n"/>
      <c r="C248" s="18" t="n"/>
      <c r="D248" s="18" t="n"/>
      <c r="E248" s="18" t="n"/>
      <c r="F248" s="18">
        <f>IF($E248="","",IFERROR(INDEX(Bens!$B$6:$B$305,MATCH($E248,Bens!$A$6:$A$305,0)),"Código não cadastrado"))</f>
        <v/>
      </c>
      <c r="G248" s="19" t="n"/>
      <c r="H248" s="20">
        <f>IF(OR($E248="",G248=""),"",G248*IFERROR(INDEX(Bens!$D$6:$D$305,MATCH($E248,Bens!$A$6:$A$305,0)),0))</f>
        <v/>
      </c>
      <c r="I248" s="18" t="n"/>
      <c r="J248" s="18">
        <f>IF(OR($E248="",D248=""),"",IF(D248=$C$4,"5908","6908"))</f>
        <v/>
      </c>
      <c r="K248" s="17" t="n"/>
      <c r="L248" s="17" t="n"/>
      <c r="M248" s="19" t="n"/>
      <c r="N248" s="18" t="n"/>
      <c r="O248" s="19">
        <f>IF(OR($E248="",G248=""),"",G248-N(M248))</f>
        <v/>
      </c>
      <c r="P248" s="20">
        <f>IF(O248="","",O248*IFERROR(INDEX(Bens!$D$6:$D$305,MATCH($E248,Bens!$A$6:$A$305,0)),0))</f>
        <v/>
      </c>
      <c r="Q248" s="21">
        <f>IF(A248="","",IF(AND(O248&lt;=0,L248&lt;&gt;""),L248-A248,TODAY()-A248))</f>
        <v/>
      </c>
      <c r="R248" s="18">
        <f>IF(O248="","",IF(O248&lt;0,"CONFERIR",IF(O248=0,"DEVOLVIDO",IF(K248="","COM CLIENTE",IF(TODAY()&gt;K248,"VENCIDO",IF(K248-TODAY()&lt;=15,"VENCE EM 15 DIAS","COM CLIENTE"))))))</f>
        <v/>
      </c>
      <c r="S248" s="18">
        <f>IF(OR($E248="",D248=""),"",IF(D248=$C$4,"5909","6909"))</f>
        <v/>
      </c>
      <c r="T248" s="18" t="n"/>
    </row>
    <row r="249">
      <c r="A249" s="17" t="n"/>
      <c r="B249" s="18" t="n"/>
      <c r="C249" s="18" t="n"/>
      <c r="D249" s="18" t="n"/>
      <c r="E249" s="18" t="n"/>
      <c r="F249" s="18">
        <f>IF($E249="","",IFERROR(INDEX(Bens!$B$6:$B$305,MATCH($E249,Bens!$A$6:$A$305,0)),"Código não cadastrado"))</f>
        <v/>
      </c>
      <c r="G249" s="19" t="n"/>
      <c r="H249" s="20">
        <f>IF(OR($E249="",G249=""),"",G249*IFERROR(INDEX(Bens!$D$6:$D$305,MATCH($E249,Bens!$A$6:$A$305,0)),0))</f>
        <v/>
      </c>
      <c r="I249" s="18" t="n"/>
      <c r="J249" s="18">
        <f>IF(OR($E249="",D249=""),"",IF(D249=$C$4,"5908","6908"))</f>
        <v/>
      </c>
      <c r="K249" s="17" t="n"/>
      <c r="L249" s="17" t="n"/>
      <c r="M249" s="19" t="n"/>
      <c r="N249" s="18" t="n"/>
      <c r="O249" s="19">
        <f>IF(OR($E249="",G249=""),"",G249-N(M249))</f>
        <v/>
      </c>
      <c r="P249" s="20">
        <f>IF(O249="","",O249*IFERROR(INDEX(Bens!$D$6:$D$305,MATCH($E249,Bens!$A$6:$A$305,0)),0))</f>
        <v/>
      </c>
      <c r="Q249" s="21">
        <f>IF(A249="","",IF(AND(O249&lt;=0,L249&lt;&gt;""),L249-A249,TODAY()-A249))</f>
        <v/>
      </c>
      <c r="R249" s="18">
        <f>IF(O249="","",IF(O249&lt;0,"CONFERIR",IF(O249=0,"DEVOLVIDO",IF(K249="","COM CLIENTE",IF(TODAY()&gt;K249,"VENCIDO",IF(K249-TODAY()&lt;=15,"VENCE EM 15 DIAS","COM CLIENTE"))))))</f>
        <v/>
      </c>
      <c r="S249" s="18">
        <f>IF(OR($E249="",D249=""),"",IF(D249=$C$4,"5909","6909"))</f>
        <v/>
      </c>
      <c r="T249" s="18" t="n"/>
    </row>
    <row r="250">
      <c r="A250" s="17" t="n"/>
      <c r="B250" s="18" t="n"/>
      <c r="C250" s="18" t="n"/>
      <c r="D250" s="18" t="n"/>
      <c r="E250" s="18" t="n"/>
      <c r="F250" s="18">
        <f>IF($E250="","",IFERROR(INDEX(Bens!$B$6:$B$305,MATCH($E250,Bens!$A$6:$A$305,0)),"Código não cadastrado"))</f>
        <v/>
      </c>
      <c r="G250" s="19" t="n"/>
      <c r="H250" s="20">
        <f>IF(OR($E250="",G250=""),"",G250*IFERROR(INDEX(Bens!$D$6:$D$305,MATCH($E250,Bens!$A$6:$A$305,0)),0))</f>
        <v/>
      </c>
      <c r="I250" s="18" t="n"/>
      <c r="J250" s="18">
        <f>IF(OR($E250="",D250=""),"",IF(D250=$C$4,"5908","6908"))</f>
        <v/>
      </c>
      <c r="K250" s="17" t="n"/>
      <c r="L250" s="17" t="n"/>
      <c r="M250" s="19" t="n"/>
      <c r="N250" s="18" t="n"/>
      <c r="O250" s="19">
        <f>IF(OR($E250="",G250=""),"",G250-N(M250))</f>
        <v/>
      </c>
      <c r="P250" s="20">
        <f>IF(O250="","",O250*IFERROR(INDEX(Bens!$D$6:$D$305,MATCH($E250,Bens!$A$6:$A$305,0)),0))</f>
        <v/>
      </c>
      <c r="Q250" s="21">
        <f>IF(A250="","",IF(AND(O250&lt;=0,L250&lt;&gt;""),L250-A250,TODAY()-A250))</f>
        <v/>
      </c>
      <c r="R250" s="18">
        <f>IF(O250="","",IF(O250&lt;0,"CONFERIR",IF(O250=0,"DEVOLVIDO",IF(K250="","COM CLIENTE",IF(TODAY()&gt;K250,"VENCIDO",IF(K250-TODAY()&lt;=15,"VENCE EM 15 DIAS","COM CLIENTE"))))))</f>
        <v/>
      </c>
      <c r="S250" s="18">
        <f>IF(OR($E250="",D250=""),"",IF(D250=$C$4,"5909","6909"))</f>
        <v/>
      </c>
      <c r="T250" s="18" t="n"/>
    </row>
    <row r="251">
      <c r="A251" s="17" t="n"/>
      <c r="B251" s="18" t="n"/>
      <c r="C251" s="18" t="n"/>
      <c r="D251" s="18" t="n"/>
      <c r="E251" s="18" t="n"/>
      <c r="F251" s="18">
        <f>IF($E251="","",IFERROR(INDEX(Bens!$B$6:$B$305,MATCH($E251,Bens!$A$6:$A$305,0)),"Código não cadastrado"))</f>
        <v/>
      </c>
      <c r="G251" s="19" t="n"/>
      <c r="H251" s="20">
        <f>IF(OR($E251="",G251=""),"",G251*IFERROR(INDEX(Bens!$D$6:$D$305,MATCH($E251,Bens!$A$6:$A$305,0)),0))</f>
        <v/>
      </c>
      <c r="I251" s="18" t="n"/>
      <c r="J251" s="18">
        <f>IF(OR($E251="",D251=""),"",IF(D251=$C$4,"5908","6908"))</f>
        <v/>
      </c>
      <c r="K251" s="17" t="n"/>
      <c r="L251" s="17" t="n"/>
      <c r="M251" s="19" t="n"/>
      <c r="N251" s="18" t="n"/>
      <c r="O251" s="19">
        <f>IF(OR($E251="",G251=""),"",G251-N(M251))</f>
        <v/>
      </c>
      <c r="P251" s="20">
        <f>IF(O251="","",O251*IFERROR(INDEX(Bens!$D$6:$D$305,MATCH($E251,Bens!$A$6:$A$305,0)),0))</f>
        <v/>
      </c>
      <c r="Q251" s="21">
        <f>IF(A251="","",IF(AND(O251&lt;=0,L251&lt;&gt;""),L251-A251,TODAY()-A251))</f>
        <v/>
      </c>
      <c r="R251" s="18">
        <f>IF(O251="","",IF(O251&lt;0,"CONFERIR",IF(O251=0,"DEVOLVIDO",IF(K251="","COM CLIENTE",IF(TODAY()&gt;K251,"VENCIDO",IF(K251-TODAY()&lt;=15,"VENCE EM 15 DIAS","COM CLIENTE"))))))</f>
        <v/>
      </c>
      <c r="S251" s="18">
        <f>IF(OR($E251="",D251=""),"",IF(D251=$C$4,"5909","6909"))</f>
        <v/>
      </c>
      <c r="T251" s="18" t="n"/>
    </row>
    <row r="252">
      <c r="A252" s="17" t="n"/>
      <c r="B252" s="18" t="n"/>
      <c r="C252" s="18" t="n"/>
      <c r="D252" s="18" t="n"/>
      <c r="E252" s="18" t="n"/>
      <c r="F252" s="18">
        <f>IF($E252="","",IFERROR(INDEX(Bens!$B$6:$B$305,MATCH($E252,Bens!$A$6:$A$305,0)),"Código não cadastrado"))</f>
        <v/>
      </c>
      <c r="G252" s="19" t="n"/>
      <c r="H252" s="20">
        <f>IF(OR($E252="",G252=""),"",G252*IFERROR(INDEX(Bens!$D$6:$D$305,MATCH($E252,Bens!$A$6:$A$305,0)),0))</f>
        <v/>
      </c>
      <c r="I252" s="18" t="n"/>
      <c r="J252" s="18">
        <f>IF(OR($E252="",D252=""),"",IF(D252=$C$4,"5908","6908"))</f>
        <v/>
      </c>
      <c r="K252" s="17" t="n"/>
      <c r="L252" s="17" t="n"/>
      <c r="M252" s="19" t="n"/>
      <c r="N252" s="18" t="n"/>
      <c r="O252" s="19">
        <f>IF(OR($E252="",G252=""),"",G252-N(M252))</f>
        <v/>
      </c>
      <c r="P252" s="20">
        <f>IF(O252="","",O252*IFERROR(INDEX(Bens!$D$6:$D$305,MATCH($E252,Bens!$A$6:$A$305,0)),0))</f>
        <v/>
      </c>
      <c r="Q252" s="21">
        <f>IF(A252="","",IF(AND(O252&lt;=0,L252&lt;&gt;""),L252-A252,TODAY()-A252))</f>
        <v/>
      </c>
      <c r="R252" s="18">
        <f>IF(O252="","",IF(O252&lt;0,"CONFERIR",IF(O252=0,"DEVOLVIDO",IF(K252="","COM CLIENTE",IF(TODAY()&gt;K252,"VENCIDO",IF(K252-TODAY()&lt;=15,"VENCE EM 15 DIAS","COM CLIENTE"))))))</f>
        <v/>
      </c>
      <c r="S252" s="18">
        <f>IF(OR($E252="",D252=""),"",IF(D252=$C$4,"5909","6909"))</f>
        <v/>
      </c>
      <c r="T252" s="18" t="n"/>
    </row>
    <row r="253">
      <c r="A253" s="17" t="n"/>
      <c r="B253" s="18" t="n"/>
      <c r="C253" s="18" t="n"/>
      <c r="D253" s="18" t="n"/>
      <c r="E253" s="18" t="n"/>
      <c r="F253" s="18">
        <f>IF($E253="","",IFERROR(INDEX(Bens!$B$6:$B$305,MATCH($E253,Bens!$A$6:$A$305,0)),"Código não cadastrado"))</f>
        <v/>
      </c>
      <c r="G253" s="19" t="n"/>
      <c r="H253" s="20">
        <f>IF(OR($E253="",G253=""),"",G253*IFERROR(INDEX(Bens!$D$6:$D$305,MATCH($E253,Bens!$A$6:$A$305,0)),0))</f>
        <v/>
      </c>
      <c r="I253" s="18" t="n"/>
      <c r="J253" s="18">
        <f>IF(OR($E253="",D253=""),"",IF(D253=$C$4,"5908","6908"))</f>
        <v/>
      </c>
      <c r="K253" s="17" t="n"/>
      <c r="L253" s="17" t="n"/>
      <c r="M253" s="19" t="n"/>
      <c r="N253" s="18" t="n"/>
      <c r="O253" s="19">
        <f>IF(OR($E253="",G253=""),"",G253-N(M253))</f>
        <v/>
      </c>
      <c r="P253" s="20">
        <f>IF(O253="","",O253*IFERROR(INDEX(Bens!$D$6:$D$305,MATCH($E253,Bens!$A$6:$A$305,0)),0))</f>
        <v/>
      </c>
      <c r="Q253" s="21">
        <f>IF(A253="","",IF(AND(O253&lt;=0,L253&lt;&gt;""),L253-A253,TODAY()-A253))</f>
        <v/>
      </c>
      <c r="R253" s="18">
        <f>IF(O253="","",IF(O253&lt;0,"CONFERIR",IF(O253=0,"DEVOLVIDO",IF(K253="","COM CLIENTE",IF(TODAY()&gt;K253,"VENCIDO",IF(K253-TODAY()&lt;=15,"VENCE EM 15 DIAS","COM CLIENTE"))))))</f>
        <v/>
      </c>
      <c r="S253" s="18">
        <f>IF(OR($E253="",D253=""),"",IF(D253=$C$4,"5909","6909"))</f>
        <v/>
      </c>
      <c r="T253" s="18" t="n"/>
    </row>
    <row r="254">
      <c r="A254" s="17" t="n"/>
      <c r="B254" s="18" t="n"/>
      <c r="C254" s="18" t="n"/>
      <c r="D254" s="18" t="n"/>
      <c r="E254" s="18" t="n"/>
      <c r="F254" s="18">
        <f>IF($E254="","",IFERROR(INDEX(Bens!$B$6:$B$305,MATCH($E254,Bens!$A$6:$A$305,0)),"Código não cadastrado"))</f>
        <v/>
      </c>
      <c r="G254" s="19" t="n"/>
      <c r="H254" s="20">
        <f>IF(OR($E254="",G254=""),"",G254*IFERROR(INDEX(Bens!$D$6:$D$305,MATCH($E254,Bens!$A$6:$A$305,0)),0))</f>
        <v/>
      </c>
      <c r="I254" s="18" t="n"/>
      <c r="J254" s="18">
        <f>IF(OR($E254="",D254=""),"",IF(D254=$C$4,"5908","6908"))</f>
        <v/>
      </c>
      <c r="K254" s="17" t="n"/>
      <c r="L254" s="17" t="n"/>
      <c r="M254" s="19" t="n"/>
      <c r="N254" s="18" t="n"/>
      <c r="O254" s="19">
        <f>IF(OR($E254="",G254=""),"",G254-N(M254))</f>
        <v/>
      </c>
      <c r="P254" s="20">
        <f>IF(O254="","",O254*IFERROR(INDEX(Bens!$D$6:$D$305,MATCH($E254,Bens!$A$6:$A$305,0)),0))</f>
        <v/>
      </c>
      <c r="Q254" s="21">
        <f>IF(A254="","",IF(AND(O254&lt;=0,L254&lt;&gt;""),L254-A254,TODAY()-A254))</f>
        <v/>
      </c>
      <c r="R254" s="18">
        <f>IF(O254="","",IF(O254&lt;0,"CONFERIR",IF(O254=0,"DEVOLVIDO",IF(K254="","COM CLIENTE",IF(TODAY()&gt;K254,"VENCIDO",IF(K254-TODAY()&lt;=15,"VENCE EM 15 DIAS","COM CLIENTE"))))))</f>
        <v/>
      </c>
      <c r="S254" s="18">
        <f>IF(OR($E254="",D254=""),"",IF(D254=$C$4,"5909","6909"))</f>
        <v/>
      </c>
      <c r="T254" s="18" t="n"/>
    </row>
    <row r="255">
      <c r="A255" s="17" t="n"/>
      <c r="B255" s="18" t="n"/>
      <c r="C255" s="18" t="n"/>
      <c r="D255" s="18" t="n"/>
      <c r="E255" s="18" t="n"/>
      <c r="F255" s="18">
        <f>IF($E255="","",IFERROR(INDEX(Bens!$B$6:$B$305,MATCH($E255,Bens!$A$6:$A$305,0)),"Código não cadastrado"))</f>
        <v/>
      </c>
      <c r="G255" s="19" t="n"/>
      <c r="H255" s="20">
        <f>IF(OR($E255="",G255=""),"",G255*IFERROR(INDEX(Bens!$D$6:$D$305,MATCH($E255,Bens!$A$6:$A$305,0)),0))</f>
        <v/>
      </c>
      <c r="I255" s="18" t="n"/>
      <c r="J255" s="18">
        <f>IF(OR($E255="",D255=""),"",IF(D255=$C$4,"5908","6908"))</f>
        <v/>
      </c>
      <c r="K255" s="17" t="n"/>
      <c r="L255" s="17" t="n"/>
      <c r="M255" s="19" t="n"/>
      <c r="N255" s="18" t="n"/>
      <c r="O255" s="19">
        <f>IF(OR($E255="",G255=""),"",G255-N(M255))</f>
        <v/>
      </c>
      <c r="P255" s="20">
        <f>IF(O255="","",O255*IFERROR(INDEX(Bens!$D$6:$D$305,MATCH($E255,Bens!$A$6:$A$305,0)),0))</f>
        <v/>
      </c>
      <c r="Q255" s="21">
        <f>IF(A255="","",IF(AND(O255&lt;=0,L255&lt;&gt;""),L255-A255,TODAY()-A255))</f>
        <v/>
      </c>
      <c r="R255" s="18">
        <f>IF(O255="","",IF(O255&lt;0,"CONFERIR",IF(O255=0,"DEVOLVIDO",IF(K255="","COM CLIENTE",IF(TODAY()&gt;K255,"VENCIDO",IF(K255-TODAY()&lt;=15,"VENCE EM 15 DIAS","COM CLIENTE"))))))</f>
        <v/>
      </c>
      <c r="S255" s="18">
        <f>IF(OR($E255="",D255=""),"",IF(D255=$C$4,"5909","6909"))</f>
        <v/>
      </c>
      <c r="T255" s="18" t="n"/>
    </row>
    <row r="256">
      <c r="A256" s="17" t="n"/>
      <c r="B256" s="18" t="n"/>
      <c r="C256" s="18" t="n"/>
      <c r="D256" s="18" t="n"/>
      <c r="E256" s="18" t="n"/>
      <c r="F256" s="18">
        <f>IF($E256="","",IFERROR(INDEX(Bens!$B$6:$B$305,MATCH($E256,Bens!$A$6:$A$305,0)),"Código não cadastrado"))</f>
        <v/>
      </c>
      <c r="G256" s="19" t="n"/>
      <c r="H256" s="20">
        <f>IF(OR($E256="",G256=""),"",G256*IFERROR(INDEX(Bens!$D$6:$D$305,MATCH($E256,Bens!$A$6:$A$305,0)),0))</f>
        <v/>
      </c>
      <c r="I256" s="18" t="n"/>
      <c r="J256" s="18">
        <f>IF(OR($E256="",D256=""),"",IF(D256=$C$4,"5908","6908"))</f>
        <v/>
      </c>
      <c r="K256" s="17" t="n"/>
      <c r="L256" s="17" t="n"/>
      <c r="M256" s="19" t="n"/>
      <c r="N256" s="18" t="n"/>
      <c r="O256" s="19">
        <f>IF(OR($E256="",G256=""),"",G256-N(M256))</f>
        <v/>
      </c>
      <c r="P256" s="20">
        <f>IF(O256="","",O256*IFERROR(INDEX(Bens!$D$6:$D$305,MATCH($E256,Bens!$A$6:$A$305,0)),0))</f>
        <v/>
      </c>
      <c r="Q256" s="21">
        <f>IF(A256="","",IF(AND(O256&lt;=0,L256&lt;&gt;""),L256-A256,TODAY()-A256))</f>
        <v/>
      </c>
      <c r="R256" s="18">
        <f>IF(O256="","",IF(O256&lt;0,"CONFERIR",IF(O256=0,"DEVOLVIDO",IF(K256="","COM CLIENTE",IF(TODAY()&gt;K256,"VENCIDO",IF(K256-TODAY()&lt;=15,"VENCE EM 15 DIAS","COM CLIENTE"))))))</f>
        <v/>
      </c>
      <c r="S256" s="18">
        <f>IF(OR($E256="",D256=""),"",IF(D256=$C$4,"5909","6909"))</f>
        <v/>
      </c>
      <c r="T256" s="18" t="n"/>
    </row>
    <row r="257">
      <c r="A257" s="17" t="n"/>
      <c r="B257" s="18" t="n"/>
      <c r="C257" s="18" t="n"/>
      <c r="D257" s="18" t="n"/>
      <c r="E257" s="18" t="n"/>
      <c r="F257" s="18">
        <f>IF($E257="","",IFERROR(INDEX(Bens!$B$6:$B$305,MATCH($E257,Bens!$A$6:$A$305,0)),"Código não cadastrado"))</f>
        <v/>
      </c>
      <c r="G257" s="19" t="n"/>
      <c r="H257" s="20">
        <f>IF(OR($E257="",G257=""),"",G257*IFERROR(INDEX(Bens!$D$6:$D$305,MATCH($E257,Bens!$A$6:$A$305,0)),0))</f>
        <v/>
      </c>
      <c r="I257" s="18" t="n"/>
      <c r="J257" s="18">
        <f>IF(OR($E257="",D257=""),"",IF(D257=$C$4,"5908","6908"))</f>
        <v/>
      </c>
      <c r="K257" s="17" t="n"/>
      <c r="L257" s="17" t="n"/>
      <c r="M257" s="19" t="n"/>
      <c r="N257" s="18" t="n"/>
      <c r="O257" s="19">
        <f>IF(OR($E257="",G257=""),"",G257-N(M257))</f>
        <v/>
      </c>
      <c r="P257" s="20">
        <f>IF(O257="","",O257*IFERROR(INDEX(Bens!$D$6:$D$305,MATCH($E257,Bens!$A$6:$A$305,0)),0))</f>
        <v/>
      </c>
      <c r="Q257" s="21">
        <f>IF(A257="","",IF(AND(O257&lt;=0,L257&lt;&gt;""),L257-A257,TODAY()-A257))</f>
        <v/>
      </c>
      <c r="R257" s="18">
        <f>IF(O257="","",IF(O257&lt;0,"CONFERIR",IF(O257=0,"DEVOLVIDO",IF(K257="","COM CLIENTE",IF(TODAY()&gt;K257,"VENCIDO",IF(K257-TODAY()&lt;=15,"VENCE EM 15 DIAS","COM CLIENTE"))))))</f>
        <v/>
      </c>
      <c r="S257" s="18">
        <f>IF(OR($E257="",D257=""),"",IF(D257=$C$4,"5909","6909"))</f>
        <v/>
      </c>
      <c r="T257" s="18" t="n"/>
    </row>
    <row r="258">
      <c r="A258" s="17" t="n"/>
      <c r="B258" s="18" t="n"/>
      <c r="C258" s="18" t="n"/>
      <c r="D258" s="18" t="n"/>
      <c r="E258" s="18" t="n"/>
      <c r="F258" s="18">
        <f>IF($E258="","",IFERROR(INDEX(Bens!$B$6:$B$305,MATCH($E258,Bens!$A$6:$A$305,0)),"Código não cadastrado"))</f>
        <v/>
      </c>
      <c r="G258" s="19" t="n"/>
      <c r="H258" s="20">
        <f>IF(OR($E258="",G258=""),"",G258*IFERROR(INDEX(Bens!$D$6:$D$305,MATCH($E258,Bens!$A$6:$A$305,0)),0))</f>
        <v/>
      </c>
      <c r="I258" s="18" t="n"/>
      <c r="J258" s="18">
        <f>IF(OR($E258="",D258=""),"",IF(D258=$C$4,"5908","6908"))</f>
        <v/>
      </c>
      <c r="K258" s="17" t="n"/>
      <c r="L258" s="17" t="n"/>
      <c r="M258" s="19" t="n"/>
      <c r="N258" s="18" t="n"/>
      <c r="O258" s="19">
        <f>IF(OR($E258="",G258=""),"",G258-N(M258))</f>
        <v/>
      </c>
      <c r="P258" s="20">
        <f>IF(O258="","",O258*IFERROR(INDEX(Bens!$D$6:$D$305,MATCH($E258,Bens!$A$6:$A$305,0)),0))</f>
        <v/>
      </c>
      <c r="Q258" s="21">
        <f>IF(A258="","",IF(AND(O258&lt;=0,L258&lt;&gt;""),L258-A258,TODAY()-A258))</f>
        <v/>
      </c>
      <c r="R258" s="18">
        <f>IF(O258="","",IF(O258&lt;0,"CONFERIR",IF(O258=0,"DEVOLVIDO",IF(K258="","COM CLIENTE",IF(TODAY()&gt;K258,"VENCIDO",IF(K258-TODAY()&lt;=15,"VENCE EM 15 DIAS","COM CLIENTE"))))))</f>
        <v/>
      </c>
      <c r="S258" s="18">
        <f>IF(OR($E258="",D258=""),"",IF(D258=$C$4,"5909","6909"))</f>
        <v/>
      </c>
      <c r="T258" s="18" t="n"/>
    </row>
    <row r="259">
      <c r="A259" s="17" t="n"/>
      <c r="B259" s="18" t="n"/>
      <c r="C259" s="18" t="n"/>
      <c r="D259" s="18" t="n"/>
      <c r="E259" s="18" t="n"/>
      <c r="F259" s="18">
        <f>IF($E259="","",IFERROR(INDEX(Bens!$B$6:$B$305,MATCH($E259,Bens!$A$6:$A$305,0)),"Código não cadastrado"))</f>
        <v/>
      </c>
      <c r="G259" s="19" t="n"/>
      <c r="H259" s="20">
        <f>IF(OR($E259="",G259=""),"",G259*IFERROR(INDEX(Bens!$D$6:$D$305,MATCH($E259,Bens!$A$6:$A$305,0)),0))</f>
        <v/>
      </c>
      <c r="I259" s="18" t="n"/>
      <c r="J259" s="18">
        <f>IF(OR($E259="",D259=""),"",IF(D259=$C$4,"5908","6908"))</f>
        <v/>
      </c>
      <c r="K259" s="17" t="n"/>
      <c r="L259" s="17" t="n"/>
      <c r="M259" s="19" t="n"/>
      <c r="N259" s="18" t="n"/>
      <c r="O259" s="19">
        <f>IF(OR($E259="",G259=""),"",G259-N(M259))</f>
        <v/>
      </c>
      <c r="P259" s="20">
        <f>IF(O259="","",O259*IFERROR(INDEX(Bens!$D$6:$D$305,MATCH($E259,Bens!$A$6:$A$305,0)),0))</f>
        <v/>
      </c>
      <c r="Q259" s="21">
        <f>IF(A259="","",IF(AND(O259&lt;=0,L259&lt;&gt;""),L259-A259,TODAY()-A259))</f>
        <v/>
      </c>
      <c r="R259" s="18">
        <f>IF(O259="","",IF(O259&lt;0,"CONFERIR",IF(O259=0,"DEVOLVIDO",IF(K259="","COM CLIENTE",IF(TODAY()&gt;K259,"VENCIDO",IF(K259-TODAY()&lt;=15,"VENCE EM 15 DIAS","COM CLIENTE"))))))</f>
        <v/>
      </c>
      <c r="S259" s="18">
        <f>IF(OR($E259="",D259=""),"",IF(D259=$C$4,"5909","6909"))</f>
        <v/>
      </c>
      <c r="T259" s="18" t="n"/>
    </row>
    <row r="260">
      <c r="A260" s="17" t="n"/>
      <c r="B260" s="18" t="n"/>
      <c r="C260" s="18" t="n"/>
      <c r="D260" s="18" t="n"/>
      <c r="E260" s="18" t="n"/>
      <c r="F260" s="18">
        <f>IF($E260="","",IFERROR(INDEX(Bens!$B$6:$B$305,MATCH($E260,Bens!$A$6:$A$305,0)),"Código não cadastrado"))</f>
        <v/>
      </c>
      <c r="G260" s="19" t="n"/>
      <c r="H260" s="20">
        <f>IF(OR($E260="",G260=""),"",G260*IFERROR(INDEX(Bens!$D$6:$D$305,MATCH($E260,Bens!$A$6:$A$305,0)),0))</f>
        <v/>
      </c>
      <c r="I260" s="18" t="n"/>
      <c r="J260" s="18">
        <f>IF(OR($E260="",D260=""),"",IF(D260=$C$4,"5908","6908"))</f>
        <v/>
      </c>
      <c r="K260" s="17" t="n"/>
      <c r="L260" s="17" t="n"/>
      <c r="M260" s="19" t="n"/>
      <c r="N260" s="18" t="n"/>
      <c r="O260" s="19">
        <f>IF(OR($E260="",G260=""),"",G260-N(M260))</f>
        <v/>
      </c>
      <c r="P260" s="20">
        <f>IF(O260="","",O260*IFERROR(INDEX(Bens!$D$6:$D$305,MATCH($E260,Bens!$A$6:$A$305,0)),0))</f>
        <v/>
      </c>
      <c r="Q260" s="21">
        <f>IF(A260="","",IF(AND(O260&lt;=0,L260&lt;&gt;""),L260-A260,TODAY()-A260))</f>
        <v/>
      </c>
      <c r="R260" s="18">
        <f>IF(O260="","",IF(O260&lt;0,"CONFERIR",IF(O260=0,"DEVOLVIDO",IF(K260="","COM CLIENTE",IF(TODAY()&gt;K260,"VENCIDO",IF(K260-TODAY()&lt;=15,"VENCE EM 15 DIAS","COM CLIENTE"))))))</f>
        <v/>
      </c>
      <c r="S260" s="18">
        <f>IF(OR($E260="",D260=""),"",IF(D260=$C$4,"5909","6909"))</f>
        <v/>
      </c>
      <c r="T260" s="18" t="n"/>
    </row>
    <row r="261">
      <c r="A261" s="17" t="n"/>
      <c r="B261" s="18" t="n"/>
      <c r="C261" s="18" t="n"/>
      <c r="D261" s="18" t="n"/>
      <c r="E261" s="18" t="n"/>
      <c r="F261" s="18">
        <f>IF($E261="","",IFERROR(INDEX(Bens!$B$6:$B$305,MATCH($E261,Bens!$A$6:$A$305,0)),"Código não cadastrado"))</f>
        <v/>
      </c>
      <c r="G261" s="19" t="n"/>
      <c r="H261" s="20">
        <f>IF(OR($E261="",G261=""),"",G261*IFERROR(INDEX(Bens!$D$6:$D$305,MATCH($E261,Bens!$A$6:$A$305,0)),0))</f>
        <v/>
      </c>
      <c r="I261" s="18" t="n"/>
      <c r="J261" s="18">
        <f>IF(OR($E261="",D261=""),"",IF(D261=$C$4,"5908","6908"))</f>
        <v/>
      </c>
      <c r="K261" s="17" t="n"/>
      <c r="L261" s="17" t="n"/>
      <c r="M261" s="19" t="n"/>
      <c r="N261" s="18" t="n"/>
      <c r="O261" s="19">
        <f>IF(OR($E261="",G261=""),"",G261-N(M261))</f>
        <v/>
      </c>
      <c r="P261" s="20">
        <f>IF(O261="","",O261*IFERROR(INDEX(Bens!$D$6:$D$305,MATCH($E261,Bens!$A$6:$A$305,0)),0))</f>
        <v/>
      </c>
      <c r="Q261" s="21">
        <f>IF(A261="","",IF(AND(O261&lt;=0,L261&lt;&gt;""),L261-A261,TODAY()-A261))</f>
        <v/>
      </c>
      <c r="R261" s="18">
        <f>IF(O261="","",IF(O261&lt;0,"CONFERIR",IF(O261=0,"DEVOLVIDO",IF(K261="","COM CLIENTE",IF(TODAY()&gt;K261,"VENCIDO",IF(K261-TODAY()&lt;=15,"VENCE EM 15 DIAS","COM CLIENTE"))))))</f>
        <v/>
      </c>
      <c r="S261" s="18">
        <f>IF(OR($E261="",D261=""),"",IF(D261=$C$4,"5909","6909"))</f>
        <v/>
      </c>
      <c r="T261" s="18" t="n"/>
    </row>
    <row r="262">
      <c r="A262" s="17" t="n"/>
      <c r="B262" s="18" t="n"/>
      <c r="C262" s="18" t="n"/>
      <c r="D262" s="18" t="n"/>
      <c r="E262" s="18" t="n"/>
      <c r="F262" s="18">
        <f>IF($E262="","",IFERROR(INDEX(Bens!$B$6:$B$305,MATCH($E262,Bens!$A$6:$A$305,0)),"Código não cadastrado"))</f>
        <v/>
      </c>
      <c r="G262" s="19" t="n"/>
      <c r="H262" s="20">
        <f>IF(OR($E262="",G262=""),"",G262*IFERROR(INDEX(Bens!$D$6:$D$305,MATCH($E262,Bens!$A$6:$A$305,0)),0))</f>
        <v/>
      </c>
      <c r="I262" s="18" t="n"/>
      <c r="J262" s="18">
        <f>IF(OR($E262="",D262=""),"",IF(D262=$C$4,"5908","6908"))</f>
        <v/>
      </c>
      <c r="K262" s="17" t="n"/>
      <c r="L262" s="17" t="n"/>
      <c r="M262" s="19" t="n"/>
      <c r="N262" s="18" t="n"/>
      <c r="O262" s="19">
        <f>IF(OR($E262="",G262=""),"",G262-N(M262))</f>
        <v/>
      </c>
      <c r="P262" s="20">
        <f>IF(O262="","",O262*IFERROR(INDEX(Bens!$D$6:$D$305,MATCH($E262,Bens!$A$6:$A$305,0)),0))</f>
        <v/>
      </c>
      <c r="Q262" s="21">
        <f>IF(A262="","",IF(AND(O262&lt;=0,L262&lt;&gt;""),L262-A262,TODAY()-A262))</f>
        <v/>
      </c>
      <c r="R262" s="18">
        <f>IF(O262="","",IF(O262&lt;0,"CONFERIR",IF(O262=0,"DEVOLVIDO",IF(K262="","COM CLIENTE",IF(TODAY()&gt;K262,"VENCIDO",IF(K262-TODAY()&lt;=15,"VENCE EM 15 DIAS","COM CLIENTE"))))))</f>
        <v/>
      </c>
      <c r="S262" s="18">
        <f>IF(OR($E262="",D262=""),"",IF(D262=$C$4,"5909","6909"))</f>
        <v/>
      </c>
      <c r="T262" s="18" t="n"/>
    </row>
    <row r="263">
      <c r="A263" s="17" t="n"/>
      <c r="B263" s="18" t="n"/>
      <c r="C263" s="18" t="n"/>
      <c r="D263" s="18" t="n"/>
      <c r="E263" s="18" t="n"/>
      <c r="F263" s="18">
        <f>IF($E263="","",IFERROR(INDEX(Bens!$B$6:$B$305,MATCH($E263,Bens!$A$6:$A$305,0)),"Código não cadastrado"))</f>
        <v/>
      </c>
      <c r="G263" s="19" t="n"/>
      <c r="H263" s="20">
        <f>IF(OR($E263="",G263=""),"",G263*IFERROR(INDEX(Bens!$D$6:$D$305,MATCH($E263,Bens!$A$6:$A$305,0)),0))</f>
        <v/>
      </c>
      <c r="I263" s="18" t="n"/>
      <c r="J263" s="18">
        <f>IF(OR($E263="",D263=""),"",IF(D263=$C$4,"5908","6908"))</f>
        <v/>
      </c>
      <c r="K263" s="17" t="n"/>
      <c r="L263" s="17" t="n"/>
      <c r="M263" s="19" t="n"/>
      <c r="N263" s="18" t="n"/>
      <c r="O263" s="19">
        <f>IF(OR($E263="",G263=""),"",G263-N(M263))</f>
        <v/>
      </c>
      <c r="P263" s="20">
        <f>IF(O263="","",O263*IFERROR(INDEX(Bens!$D$6:$D$305,MATCH($E263,Bens!$A$6:$A$305,0)),0))</f>
        <v/>
      </c>
      <c r="Q263" s="21">
        <f>IF(A263="","",IF(AND(O263&lt;=0,L263&lt;&gt;""),L263-A263,TODAY()-A263))</f>
        <v/>
      </c>
      <c r="R263" s="18">
        <f>IF(O263="","",IF(O263&lt;0,"CONFERIR",IF(O263=0,"DEVOLVIDO",IF(K263="","COM CLIENTE",IF(TODAY()&gt;K263,"VENCIDO",IF(K263-TODAY()&lt;=15,"VENCE EM 15 DIAS","COM CLIENTE"))))))</f>
        <v/>
      </c>
      <c r="S263" s="18">
        <f>IF(OR($E263="",D263=""),"",IF(D263=$C$4,"5909","6909"))</f>
        <v/>
      </c>
      <c r="T263" s="18" t="n"/>
    </row>
    <row r="264">
      <c r="A264" s="17" t="n"/>
      <c r="B264" s="18" t="n"/>
      <c r="C264" s="18" t="n"/>
      <c r="D264" s="18" t="n"/>
      <c r="E264" s="18" t="n"/>
      <c r="F264" s="18">
        <f>IF($E264="","",IFERROR(INDEX(Bens!$B$6:$B$305,MATCH($E264,Bens!$A$6:$A$305,0)),"Código não cadastrado"))</f>
        <v/>
      </c>
      <c r="G264" s="19" t="n"/>
      <c r="H264" s="20">
        <f>IF(OR($E264="",G264=""),"",G264*IFERROR(INDEX(Bens!$D$6:$D$305,MATCH($E264,Bens!$A$6:$A$305,0)),0))</f>
        <v/>
      </c>
      <c r="I264" s="18" t="n"/>
      <c r="J264" s="18">
        <f>IF(OR($E264="",D264=""),"",IF(D264=$C$4,"5908","6908"))</f>
        <v/>
      </c>
      <c r="K264" s="17" t="n"/>
      <c r="L264" s="17" t="n"/>
      <c r="M264" s="19" t="n"/>
      <c r="N264" s="18" t="n"/>
      <c r="O264" s="19">
        <f>IF(OR($E264="",G264=""),"",G264-N(M264))</f>
        <v/>
      </c>
      <c r="P264" s="20">
        <f>IF(O264="","",O264*IFERROR(INDEX(Bens!$D$6:$D$305,MATCH($E264,Bens!$A$6:$A$305,0)),0))</f>
        <v/>
      </c>
      <c r="Q264" s="21">
        <f>IF(A264="","",IF(AND(O264&lt;=0,L264&lt;&gt;""),L264-A264,TODAY()-A264))</f>
        <v/>
      </c>
      <c r="R264" s="18">
        <f>IF(O264="","",IF(O264&lt;0,"CONFERIR",IF(O264=0,"DEVOLVIDO",IF(K264="","COM CLIENTE",IF(TODAY()&gt;K264,"VENCIDO",IF(K264-TODAY()&lt;=15,"VENCE EM 15 DIAS","COM CLIENTE"))))))</f>
        <v/>
      </c>
      <c r="S264" s="18">
        <f>IF(OR($E264="",D264=""),"",IF(D264=$C$4,"5909","6909"))</f>
        <v/>
      </c>
      <c r="T264" s="18" t="n"/>
    </row>
    <row r="265">
      <c r="A265" s="17" t="n"/>
      <c r="B265" s="18" t="n"/>
      <c r="C265" s="18" t="n"/>
      <c r="D265" s="18" t="n"/>
      <c r="E265" s="18" t="n"/>
      <c r="F265" s="18">
        <f>IF($E265="","",IFERROR(INDEX(Bens!$B$6:$B$305,MATCH($E265,Bens!$A$6:$A$305,0)),"Código não cadastrado"))</f>
        <v/>
      </c>
      <c r="G265" s="19" t="n"/>
      <c r="H265" s="20">
        <f>IF(OR($E265="",G265=""),"",G265*IFERROR(INDEX(Bens!$D$6:$D$305,MATCH($E265,Bens!$A$6:$A$305,0)),0))</f>
        <v/>
      </c>
      <c r="I265" s="18" t="n"/>
      <c r="J265" s="18">
        <f>IF(OR($E265="",D265=""),"",IF(D265=$C$4,"5908","6908"))</f>
        <v/>
      </c>
      <c r="K265" s="17" t="n"/>
      <c r="L265" s="17" t="n"/>
      <c r="M265" s="19" t="n"/>
      <c r="N265" s="18" t="n"/>
      <c r="O265" s="19">
        <f>IF(OR($E265="",G265=""),"",G265-N(M265))</f>
        <v/>
      </c>
      <c r="P265" s="20">
        <f>IF(O265="","",O265*IFERROR(INDEX(Bens!$D$6:$D$305,MATCH($E265,Bens!$A$6:$A$305,0)),0))</f>
        <v/>
      </c>
      <c r="Q265" s="21">
        <f>IF(A265="","",IF(AND(O265&lt;=0,L265&lt;&gt;""),L265-A265,TODAY()-A265))</f>
        <v/>
      </c>
      <c r="R265" s="18">
        <f>IF(O265="","",IF(O265&lt;0,"CONFERIR",IF(O265=0,"DEVOLVIDO",IF(K265="","COM CLIENTE",IF(TODAY()&gt;K265,"VENCIDO",IF(K265-TODAY()&lt;=15,"VENCE EM 15 DIAS","COM CLIENTE"))))))</f>
        <v/>
      </c>
      <c r="S265" s="18">
        <f>IF(OR($E265="",D265=""),"",IF(D265=$C$4,"5909","6909"))</f>
        <v/>
      </c>
      <c r="T265" s="18" t="n"/>
    </row>
    <row r="266">
      <c r="A266" s="17" t="n"/>
      <c r="B266" s="18" t="n"/>
      <c r="C266" s="18" t="n"/>
      <c r="D266" s="18" t="n"/>
      <c r="E266" s="18" t="n"/>
      <c r="F266" s="18">
        <f>IF($E266="","",IFERROR(INDEX(Bens!$B$6:$B$305,MATCH($E266,Bens!$A$6:$A$305,0)),"Código não cadastrado"))</f>
        <v/>
      </c>
      <c r="G266" s="19" t="n"/>
      <c r="H266" s="20">
        <f>IF(OR($E266="",G266=""),"",G266*IFERROR(INDEX(Bens!$D$6:$D$305,MATCH($E266,Bens!$A$6:$A$305,0)),0))</f>
        <v/>
      </c>
      <c r="I266" s="18" t="n"/>
      <c r="J266" s="18">
        <f>IF(OR($E266="",D266=""),"",IF(D266=$C$4,"5908","6908"))</f>
        <v/>
      </c>
      <c r="K266" s="17" t="n"/>
      <c r="L266" s="17" t="n"/>
      <c r="M266" s="19" t="n"/>
      <c r="N266" s="18" t="n"/>
      <c r="O266" s="19">
        <f>IF(OR($E266="",G266=""),"",G266-N(M266))</f>
        <v/>
      </c>
      <c r="P266" s="20">
        <f>IF(O266="","",O266*IFERROR(INDEX(Bens!$D$6:$D$305,MATCH($E266,Bens!$A$6:$A$305,0)),0))</f>
        <v/>
      </c>
      <c r="Q266" s="21">
        <f>IF(A266="","",IF(AND(O266&lt;=0,L266&lt;&gt;""),L266-A266,TODAY()-A266))</f>
        <v/>
      </c>
      <c r="R266" s="18">
        <f>IF(O266="","",IF(O266&lt;0,"CONFERIR",IF(O266=0,"DEVOLVIDO",IF(K266="","COM CLIENTE",IF(TODAY()&gt;K266,"VENCIDO",IF(K266-TODAY()&lt;=15,"VENCE EM 15 DIAS","COM CLIENTE"))))))</f>
        <v/>
      </c>
      <c r="S266" s="18">
        <f>IF(OR($E266="",D266=""),"",IF(D266=$C$4,"5909","6909"))</f>
        <v/>
      </c>
      <c r="T266" s="18" t="n"/>
    </row>
    <row r="267">
      <c r="A267" s="17" t="n"/>
      <c r="B267" s="18" t="n"/>
      <c r="C267" s="18" t="n"/>
      <c r="D267" s="18" t="n"/>
      <c r="E267" s="18" t="n"/>
      <c r="F267" s="18">
        <f>IF($E267="","",IFERROR(INDEX(Bens!$B$6:$B$305,MATCH($E267,Bens!$A$6:$A$305,0)),"Código não cadastrado"))</f>
        <v/>
      </c>
      <c r="G267" s="19" t="n"/>
      <c r="H267" s="20">
        <f>IF(OR($E267="",G267=""),"",G267*IFERROR(INDEX(Bens!$D$6:$D$305,MATCH($E267,Bens!$A$6:$A$305,0)),0))</f>
        <v/>
      </c>
      <c r="I267" s="18" t="n"/>
      <c r="J267" s="18">
        <f>IF(OR($E267="",D267=""),"",IF(D267=$C$4,"5908","6908"))</f>
        <v/>
      </c>
      <c r="K267" s="17" t="n"/>
      <c r="L267" s="17" t="n"/>
      <c r="M267" s="19" t="n"/>
      <c r="N267" s="18" t="n"/>
      <c r="O267" s="19">
        <f>IF(OR($E267="",G267=""),"",G267-N(M267))</f>
        <v/>
      </c>
      <c r="P267" s="20">
        <f>IF(O267="","",O267*IFERROR(INDEX(Bens!$D$6:$D$305,MATCH($E267,Bens!$A$6:$A$305,0)),0))</f>
        <v/>
      </c>
      <c r="Q267" s="21">
        <f>IF(A267="","",IF(AND(O267&lt;=0,L267&lt;&gt;""),L267-A267,TODAY()-A267))</f>
        <v/>
      </c>
      <c r="R267" s="18">
        <f>IF(O267="","",IF(O267&lt;0,"CONFERIR",IF(O267=0,"DEVOLVIDO",IF(K267="","COM CLIENTE",IF(TODAY()&gt;K267,"VENCIDO",IF(K267-TODAY()&lt;=15,"VENCE EM 15 DIAS","COM CLIENTE"))))))</f>
        <v/>
      </c>
      <c r="S267" s="18">
        <f>IF(OR($E267="",D267=""),"",IF(D267=$C$4,"5909","6909"))</f>
        <v/>
      </c>
      <c r="T267" s="18" t="n"/>
    </row>
    <row r="268">
      <c r="A268" s="17" t="n"/>
      <c r="B268" s="18" t="n"/>
      <c r="C268" s="18" t="n"/>
      <c r="D268" s="18" t="n"/>
      <c r="E268" s="18" t="n"/>
      <c r="F268" s="18">
        <f>IF($E268="","",IFERROR(INDEX(Bens!$B$6:$B$305,MATCH($E268,Bens!$A$6:$A$305,0)),"Código não cadastrado"))</f>
        <v/>
      </c>
      <c r="G268" s="19" t="n"/>
      <c r="H268" s="20">
        <f>IF(OR($E268="",G268=""),"",G268*IFERROR(INDEX(Bens!$D$6:$D$305,MATCH($E268,Bens!$A$6:$A$305,0)),0))</f>
        <v/>
      </c>
      <c r="I268" s="18" t="n"/>
      <c r="J268" s="18">
        <f>IF(OR($E268="",D268=""),"",IF(D268=$C$4,"5908","6908"))</f>
        <v/>
      </c>
      <c r="K268" s="17" t="n"/>
      <c r="L268" s="17" t="n"/>
      <c r="M268" s="19" t="n"/>
      <c r="N268" s="18" t="n"/>
      <c r="O268" s="19">
        <f>IF(OR($E268="",G268=""),"",G268-N(M268))</f>
        <v/>
      </c>
      <c r="P268" s="20">
        <f>IF(O268="","",O268*IFERROR(INDEX(Bens!$D$6:$D$305,MATCH($E268,Bens!$A$6:$A$305,0)),0))</f>
        <v/>
      </c>
      <c r="Q268" s="21">
        <f>IF(A268="","",IF(AND(O268&lt;=0,L268&lt;&gt;""),L268-A268,TODAY()-A268))</f>
        <v/>
      </c>
      <c r="R268" s="18">
        <f>IF(O268="","",IF(O268&lt;0,"CONFERIR",IF(O268=0,"DEVOLVIDO",IF(K268="","COM CLIENTE",IF(TODAY()&gt;K268,"VENCIDO",IF(K268-TODAY()&lt;=15,"VENCE EM 15 DIAS","COM CLIENTE"))))))</f>
        <v/>
      </c>
      <c r="S268" s="18">
        <f>IF(OR($E268="",D268=""),"",IF(D268=$C$4,"5909","6909"))</f>
        <v/>
      </c>
      <c r="T268" s="18" t="n"/>
    </row>
    <row r="269">
      <c r="A269" s="17" t="n"/>
      <c r="B269" s="18" t="n"/>
      <c r="C269" s="18" t="n"/>
      <c r="D269" s="18" t="n"/>
      <c r="E269" s="18" t="n"/>
      <c r="F269" s="18">
        <f>IF($E269="","",IFERROR(INDEX(Bens!$B$6:$B$305,MATCH($E269,Bens!$A$6:$A$305,0)),"Código não cadastrado"))</f>
        <v/>
      </c>
      <c r="G269" s="19" t="n"/>
      <c r="H269" s="20">
        <f>IF(OR($E269="",G269=""),"",G269*IFERROR(INDEX(Bens!$D$6:$D$305,MATCH($E269,Bens!$A$6:$A$305,0)),0))</f>
        <v/>
      </c>
      <c r="I269" s="18" t="n"/>
      <c r="J269" s="18">
        <f>IF(OR($E269="",D269=""),"",IF(D269=$C$4,"5908","6908"))</f>
        <v/>
      </c>
      <c r="K269" s="17" t="n"/>
      <c r="L269" s="17" t="n"/>
      <c r="M269" s="19" t="n"/>
      <c r="N269" s="18" t="n"/>
      <c r="O269" s="19">
        <f>IF(OR($E269="",G269=""),"",G269-N(M269))</f>
        <v/>
      </c>
      <c r="P269" s="20">
        <f>IF(O269="","",O269*IFERROR(INDEX(Bens!$D$6:$D$305,MATCH($E269,Bens!$A$6:$A$305,0)),0))</f>
        <v/>
      </c>
      <c r="Q269" s="21">
        <f>IF(A269="","",IF(AND(O269&lt;=0,L269&lt;&gt;""),L269-A269,TODAY()-A269))</f>
        <v/>
      </c>
      <c r="R269" s="18">
        <f>IF(O269="","",IF(O269&lt;0,"CONFERIR",IF(O269=0,"DEVOLVIDO",IF(K269="","COM CLIENTE",IF(TODAY()&gt;K269,"VENCIDO",IF(K269-TODAY()&lt;=15,"VENCE EM 15 DIAS","COM CLIENTE"))))))</f>
        <v/>
      </c>
      <c r="S269" s="18">
        <f>IF(OR($E269="",D269=""),"",IF(D269=$C$4,"5909","6909"))</f>
        <v/>
      </c>
      <c r="T269" s="18" t="n"/>
    </row>
    <row r="270">
      <c r="A270" s="17" t="n"/>
      <c r="B270" s="18" t="n"/>
      <c r="C270" s="18" t="n"/>
      <c r="D270" s="18" t="n"/>
      <c r="E270" s="18" t="n"/>
      <c r="F270" s="18">
        <f>IF($E270="","",IFERROR(INDEX(Bens!$B$6:$B$305,MATCH($E270,Bens!$A$6:$A$305,0)),"Código não cadastrado"))</f>
        <v/>
      </c>
      <c r="G270" s="19" t="n"/>
      <c r="H270" s="20">
        <f>IF(OR($E270="",G270=""),"",G270*IFERROR(INDEX(Bens!$D$6:$D$305,MATCH($E270,Bens!$A$6:$A$305,0)),0))</f>
        <v/>
      </c>
      <c r="I270" s="18" t="n"/>
      <c r="J270" s="18">
        <f>IF(OR($E270="",D270=""),"",IF(D270=$C$4,"5908","6908"))</f>
        <v/>
      </c>
      <c r="K270" s="17" t="n"/>
      <c r="L270" s="17" t="n"/>
      <c r="M270" s="19" t="n"/>
      <c r="N270" s="18" t="n"/>
      <c r="O270" s="19">
        <f>IF(OR($E270="",G270=""),"",G270-N(M270))</f>
        <v/>
      </c>
      <c r="P270" s="20">
        <f>IF(O270="","",O270*IFERROR(INDEX(Bens!$D$6:$D$305,MATCH($E270,Bens!$A$6:$A$305,0)),0))</f>
        <v/>
      </c>
      <c r="Q270" s="21">
        <f>IF(A270="","",IF(AND(O270&lt;=0,L270&lt;&gt;""),L270-A270,TODAY()-A270))</f>
        <v/>
      </c>
      <c r="R270" s="18">
        <f>IF(O270="","",IF(O270&lt;0,"CONFERIR",IF(O270=0,"DEVOLVIDO",IF(K270="","COM CLIENTE",IF(TODAY()&gt;K270,"VENCIDO",IF(K270-TODAY()&lt;=15,"VENCE EM 15 DIAS","COM CLIENTE"))))))</f>
        <v/>
      </c>
      <c r="S270" s="18">
        <f>IF(OR($E270="",D270=""),"",IF(D270=$C$4,"5909","6909"))</f>
        <v/>
      </c>
      <c r="T270" s="18" t="n"/>
    </row>
    <row r="271">
      <c r="A271" s="17" t="n"/>
      <c r="B271" s="18" t="n"/>
      <c r="C271" s="18" t="n"/>
      <c r="D271" s="18" t="n"/>
      <c r="E271" s="18" t="n"/>
      <c r="F271" s="18">
        <f>IF($E271="","",IFERROR(INDEX(Bens!$B$6:$B$305,MATCH($E271,Bens!$A$6:$A$305,0)),"Código não cadastrado"))</f>
        <v/>
      </c>
      <c r="G271" s="19" t="n"/>
      <c r="H271" s="20">
        <f>IF(OR($E271="",G271=""),"",G271*IFERROR(INDEX(Bens!$D$6:$D$305,MATCH($E271,Bens!$A$6:$A$305,0)),0))</f>
        <v/>
      </c>
      <c r="I271" s="18" t="n"/>
      <c r="J271" s="18">
        <f>IF(OR($E271="",D271=""),"",IF(D271=$C$4,"5908","6908"))</f>
        <v/>
      </c>
      <c r="K271" s="17" t="n"/>
      <c r="L271" s="17" t="n"/>
      <c r="M271" s="19" t="n"/>
      <c r="N271" s="18" t="n"/>
      <c r="O271" s="19">
        <f>IF(OR($E271="",G271=""),"",G271-N(M271))</f>
        <v/>
      </c>
      <c r="P271" s="20">
        <f>IF(O271="","",O271*IFERROR(INDEX(Bens!$D$6:$D$305,MATCH($E271,Bens!$A$6:$A$305,0)),0))</f>
        <v/>
      </c>
      <c r="Q271" s="21">
        <f>IF(A271="","",IF(AND(O271&lt;=0,L271&lt;&gt;""),L271-A271,TODAY()-A271))</f>
        <v/>
      </c>
      <c r="R271" s="18">
        <f>IF(O271="","",IF(O271&lt;0,"CONFERIR",IF(O271=0,"DEVOLVIDO",IF(K271="","COM CLIENTE",IF(TODAY()&gt;K271,"VENCIDO",IF(K271-TODAY()&lt;=15,"VENCE EM 15 DIAS","COM CLIENTE"))))))</f>
        <v/>
      </c>
      <c r="S271" s="18">
        <f>IF(OR($E271="",D271=""),"",IF(D271=$C$4,"5909","6909"))</f>
        <v/>
      </c>
      <c r="T271" s="18" t="n"/>
    </row>
    <row r="272">
      <c r="A272" s="17" t="n"/>
      <c r="B272" s="18" t="n"/>
      <c r="C272" s="18" t="n"/>
      <c r="D272" s="18" t="n"/>
      <c r="E272" s="18" t="n"/>
      <c r="F272" s="18">
        <f>IF($E272="","",IFERROR(INDEX(Bens!$B$6:$B$305,MATCH($E272,Bens!$A$6:$A$305,0)),"Código não cadastrado"))</f>
        <v/>
      </c>
      <c r="G272" s="19" t="n"/>
      <c r="H272" s="20">
        <f>IF(OR($E272="",G272=""),"",G272*IFERROR(INDEX(Bens!$D$6:$D$305,MATCH($E272,Bens!$A$6:$A$305,0)),0))</f>
        <v/>
      </c>
      <c r="I272" s="18" t="n"/>
      <c r="J272" s="18">
        <f>IF(OR($E272="",D272=""),"",IF(D272=$C$4,"5908","6908"))</f>
        <v/>
      </c>
      <c r="K272" s="17" t="n"/>
      <c r="L272" s="17" t="n"/>
      <c r="M272" s="19" t="n"/>
      <c r="N272" s="18" t="n"/>
      <c r="O272" s="19">
        <f>IF(OR($E272="",G272=""),"",G272-N(M272))</f>
        <v/>
      </c>
      <c r="P272" s="20">
        <f>IF(O272="","",O272*IFERROR(INDEX(Bens!$D$6:$D$305,MATCH($E272,Bens!$A$6:$A$305,0)),0))</f>
        <v/>
      </c>
      <c r="Q272" s="21">
        <f>IF(A272="","",IF(AND(O272&lt;=0,L272&lt;&gt;""),L272-A272,TODAY()-A272))</f>
        <v/>
      </c>
      <c r="R272" s="18">
        <f>IF(O272="","",IF(O272&lt;0,"CONFERIR",IF(O272=0,"DEVOLVIDO",IF(K272="","COM CLIENTE",IF(TODAY()&gt;K272,"VENCIDO",IF(K272-TODAY()&lt;=15,"VENCE EM 15 DIAS","COM CLIENTE"))))))</f>
        <v/>
      </c>
      <c r="S272" s="18">
        <f>IF(OR($E272="",D272=""),"",IF(D272=$C$4,"5909","6909"))</f>
        <v/>
      </c>
      <c r="T272" s="18" t="n"/>
    </row>
    <row r="273">
      <c r="A273" s="17" t="n"/>
      <c r="B273" s="18" t="n"/>
      <c r="C273" s="18" t="n"/>
      <c r="D273" s="18" t="n"/>
      <c r="E273" s="18" t="n"/>
      <c r="F273" s="18">
        <f>IF($E273="","",IFERROR(INDEX(Bens!$B$6:$B$305,MATCH($E273,Bens!$A$6:$A$305,0)),"Código não cadastrado"))</f>
        <v/>
      </c>
      <c r="G273" s="19" t="n"/>
      <c r="H273" s="20">
        <f>IF(OR($E273="",G273=""),"",G273*IFERROR(INDEX(Bens!$D$6:$D$305,MATCH($E273,Bens!$A$6:$A$305,0)),0))</f>
        <v/>
      </c>
      <c r="I273" s="18" t="n"/>
      <c r="J273" s="18">
        <f>IF(OR($E273="",D273=""),"",IF(D273=$C$4,"5908","6908"))</f>
        <v/>
      </c>
      <c r="K273" s="17" t="n"/>
      <c r="L273" s="17" t="n"/>
      <c r="M273" s="19" t="n"/>
      <c r="N273" s="18" t="n"/>
      <c r="O273" s="19">
        <f>IF(OR($E273="",G273=""),"",G273-N(M273))</f>
        <v/>
      </c>
      <c r="P273" s="20">
        <f>IF(O273="","",O273*IFERROR(INDEX(Bens!$D$6:$D$305,MATCH($E273,Bens!$A$6:$A$305,0)),0))</f>
        <v/>
      </c>
      <c r="Q273" s="21">
        <f>IF(A273="","",IF(AND(O273&lt;=0,L273&lt;&gt;""),L273-A273,TODAY()-A273))</f>
        <v/>
      </c>
      <c r="R273" s="18">
        <f>IF(O273="","",IF(O273&lt;0,"CONFERIR",IF(O273=0,"DEVOLVIDO",IF(K273="","COM CLIENTE",IF(TODAY()&gt;K273,"VENCIDO",IF(K273-TODAY()&lt;=15,"VENCE EM 15 DIAS","COM CLIENTE"))))))</f>
        <v/>
      </c>
      <c r="S273" s="18">
        <f>IF(OR($E273="",D273=""),"",IF(D273=$C$4,"5909","6909"))</f>
        <v/>
      </c>
      <c r="T273" s="18" t="n"/>
    </row>
    <row r="274">
      <c r="A274" s="17" t="n"/>
      <c r="B274" s="18" t="n"/>
      <c r="C274" s="18" t="n"/>
      <c r="D274" s="18" t="n"/>
      <c r="E274" s="18" t="n"/>
      <c r="F274" s="18">
        <f>IF($E274="","",IFERROR(INDEX(Bens!$B$6:$B$305,MATCH($E274,Bens!$A$6:$A$305,0)),"Código não cadastrado"))</f>
        <v/>
      </c>
      <c r="G274" s="19" t="n"/>
      <c r="H274" s="20">
        <f>IF(OR($E274="",G274=""),"",G274*IFERROR(INDEX(Bens!$D$6:$D$305,MATCH($E274,Bens!$A$6:$A$305,0)),0))</f>
        <v/>
      </c>
      <c r="I274" s="18" t="n"/>
      <c r="J274" s="18">
        <f>IF(OR($E274="",D274=""),"",IF(D274=$C$4,"5908","6908"))</f>
        <v/>
      </c>
      <c r="K274" s="17" t="n"/>
      <c r="L274" s="17" t="n"/>
      <c r="M274" s="19" t="n"/>
      <c r="N274" s="18" t="n"/>
      <c r="O274" s="19">
        <f>IF(OR($E274="",G274=""),"",G274-N(M274))</f>
        <v/>
      </c>
      <c r="P274" s="20">
        <f>IF(O274="","",O274*IFERROR(INDEX(Bens!$D$6:$D$305,MATCH($E274,Bens!$A$6:$A$305,0)),0))</f>
        <v/>
      </c>
      <c r="Q274" s="21">
        <f>IF(A274="","",IF(AND(O274&lt;=0,L274&lt;&gt;""),L274-A274,TODAY()-A274))</f>
        <v/>
      </c>
      <c r="R274" s="18">
        <f>IF(O274="","",IF(O274&lt;0,"CONFERIR",IF(O274=0,"DEVOLVIDO",IF(K274="","COM CLIENTE",IF(TODAY()&gt;K274,"VENCIDO",IF(K274-TODAY()&lt;=15,"VENCE EM 15 DIAS","COM CLIENTE"))))))</f>
        <v/>
      </c>
      <c r="S274" s="18">
        <f>IF(OR($E274="",D274=""),"",IF(D274=$C$4,"5909","6909"))</f>
        <v/>
      </c>
      <c r="T274" s="18" t="n"/>
    </row>
    <row r="275">
      <c r="A275" s="17" t="n"/>
      <c r="B275" s="18" t="n"/>
      <c r="C275" s="18" t="n"/>
      <c r="D275" s="18" t="n"/>
      <c r="E275" s="18" t="n"/>
      <c r="F275" s="18">
        <f>IF($E275="","",IFERROR(INDEX(Bens!$B$6:$B$305,MATCH($E275,Bens!$A$6:$A$305,0)),"Código não cadastrado"))</f>
        <v/>
      </c>
      <c r="G275" s="19" t="n"/>
      <c r="H275" s="20">
        <f>IF(OR($E275="",G275=""),"",G275*IFERROR(INDEX(Bens!$D$6:$D$305,MATCH($E275,Bens!$A$6:$A$305,0)),0))</f>
        <v/>
      </c>
      <c r="I275" s="18" t="n"/>
      <c r="J275" s="18">
        <f>IF(OR($E275="",D275=""),"",IF(D275=$C$4,"5908","6908"))</f>
        <v/>
      </c>
      <c r="K275" s="17" t="n"/>
      <c r="L275" s="17" t="n"/>
      <c r="M275" s="19" t="n"/>
      <c r="N275" s="18" t="n"/>
      <c r="O275" s="19">
        <f>IF(OR($E275="",G275=""),"",G275-N(M275))</f>
        <v/>
      </c>
      <c r="P275" s="20">
        <f>IF(O275="","",O275*IFERROR(INDEX(Bens!$D$6:$D$305,MATCH($E275,Bens!$A$6:$A$305,0)),0))</f>
        <v/>
      </c>
      <c r="Q275" s="21">
        <f>IF(A275="","",IF(AND(O275&lt;=0,L275&lt;&gt;""),L275-A275,TODAY()-A275))</f>
        <v/>
      </c>
      <c r="R275" s="18">
        <f>IF(O275="","",IF(O275&lt;0,"CONFERIR",IF(O275=0,"DEVOLVIDO",IF(K275="","COM CLIENTE",IF(TODAY()&gt;K275,"VENCIDO",IF(K275-TODAY()&lt;=15,"VENCE EM 15 DIAS","COM CLIENTE"))))))</f>
        <v/>
      </c>
      <c r="S275" s="18">
        <f>IF(OR($E275="",D275=""),"",IF(D275=$C$4,"5909","6909"))</f>
        <v/>
      </c>
      <c r="T275" s="18" t="n"/>
    </row>
    <row r="276">
      <c r="A276" s="17" t="n"/>
      <c r="B276" s="18" t="n"/>
      <c r="C276" s="18" t="n"/>
      <c r="D276" s="18" t="n"/>
      <c r="E276" s="18" t="n"/>
      <c r="F276" s="18">
        <f>IF($E276="","",IFERROR(INDEX(Bens!$B$6:$B$305,MATCH($E276,Bens!$A$6:$A$305,0)),"Código não cadastrado"))</f>
        <v/>
      </c>
      <c r="G276" s="19" t="n"/>
      <c r="H276" s="20">
        <f>IF(OR($E276="",G276=""),"",G276*IFERROR(INDEX(Bens!$D$6:$D$305,MATCH($E276,Bens!$A$6:$A$305,0)),0))</f>
        <v/>
      </c>
      <c r="I276" s="18" t="n"/>
      <c r="J276" s="18">
        <f>IF(OR($E276="",D276=""),"",IF(D276=$C$4,"5908","6908"))</f>
        <v/>
      </c>
      <c r="K276" s="17" t="n"/>
      <c r="L276" s="17" t="n"/>
      <c r="M276" s="19" t="n"/>
      <c r="N276" s="18" t="n"/>
      <c r="O276" s="19">
        <f>IF(OR($E276="",G276=""),"",G276-N(M276))</f>
        <v/>
      </c>
      <c r="P276" s="20">
        <f>IF(O276="","",O276*IFERROR(INDEX(Bens!$D$6:$D$305,MATCH($E276,Bens!$A$6:$A$305,0)),0))</f>
        <v/>
      </c>
      <c r="Q276" s="21">
        <f>IF(A276="","",IF(AND(O276&lt;=0,L276&lt;&gt;""),L276-A276,TODAY()-A276))</f>
        <v/>
      </c>
      <c r="R276" s="18">
        <f>IF(O276="","",IF(O276&lt;0,"CONFERIR",IF(O276=0,"DEVOLVIDO",IF(K276="","COM CLIENTE",IF(TODAY()&gt;K276,"VENCIDO",IF(K276-TODAY()&lt;=15,"VENCE EM 15 DIAS","COM CLIENTE"))))))</f>
        <v/>
      </c>
      <c r="S276" s="18">
        <f>IF(OR($E276="",D276=""),"",IF(D276=$C$4,"5909","6909"))</f>
        <v/>
      </c>
      <c r="T276" s="18" t="n"/>
    </row>
    <row r="277">
      <c r="A277" s="17" t="n"/>
      <c r="B277" s="18" t="n"/>
      <c r="C277" s="18" t="n"/>
      <c r="D277" s="18" t="n"/>
      <c r="E277" s="18" t="n"/>
      <c r="F277" s="18">
        <f>IF($E277="","",IFERROR(INDEX(Bens!$B$6:$B$305,MATCH($E277,Bens!$A$6:$A$305,0)),"Código não cadastrado"))</f>
        <v/>
      </c>
      <c r="G277" s="19" t="n"/>
      <c r="H277" s="20">
        <f>IF(OR($E277="",G277=""),"",G277*IFERROR(INDEX(Bens!$D$6:$D$305,MATCH($E277,Bens!$A$6:$A$305,0)),0))</f>
        <v/>
      </c>
      <c r="I277" s="18" t="n"/>
      <c r="J277" s="18">
        <f>IF(OR($E277="",D277=""),"",IF(D277=$C$4,"5908","6908"))</f>
        <v/>
      </c>
      <c r="K277" s="17" t="n"/>
      <c r="L277" s="17" t="n"/>
      <c r="M277" s="19" t="n"/>
      <c r="N277" s="18" t="n"/>
      <c r="O277" s="19">
        <f>IF(OR($E277="",G277=""),"",G277-N(M277))</f>
        <v/>
      </c>
      <c r="P277" s="20">
        <f>IF(O277="","",O277*IFERROR(INDEX(Bens!$D$6:$D$305,MATCH($E277,Bens!$A$6:$A$305,0)),0))</f>
        <v/>
      </c>
      <c r="Q277" s="21">
        <f>IF(A277="","",IF(AND(O277&lt;=0,L277&lt;&gt;""),L277-A277,TODAY()-A277))</f>
        <v/>
      </c>
      <c r="R277" s="18">
        <f>IF(O277="","",IF(O277&lt;0,"CONFERIR",IF(O277=0,"DEVOLVIDO",IF(K277="","COM CLIENTE",IF(TODAY()&gt;K277,"VENCIDO",IF(K277-TODAY()&lt;=15,"VENCE EM 15 DIAS","COM CLIENTE"))))))</f>
        <v/>
      </c>
      <c r="S277" s="18">
        <f>IF(OR($E277="",D277=""),"",IF(D277=$C$4,"5909","6909"))</f>
        <v/>
      </c>
      <c r="T277" s="18" t="n"/>
    </row>
    <row r="278">
      <c r="A278" s="17" t="n"/>
      <c r="B278" s="18" t="n"/>
      <c r="C278" s="18" t="n"/>
      <c r="D278" s="18" t="n"/>
      <c r="E278" s="18" t="n"/>
      <c r="F278" s="18">
        <f>IF($E278="","",IFERROR(INDEX(Bens!$B$6:$B$305,MATCH($E278,Bens!$A$6:$A$305,0)),"Código não cadastrado"))</f>
        <v/>
      </c>
      <c r="G278" s="19" t="n"/>
      <c r="H278" s="20">
        <f>IF(OR($E278="",G278=""),"",G278*IFERROR(INDEX(Bens!$D$6:$D$305,MATCH($E278,Bens!$A$6:$A$305,0)),0))</f>
        <v/>
      </c>
      <c r="I278" s="18" t="n"/>
      <c r="J278" s="18">
        <f>IF(OR($E278="",D278=""),"",IF(D278=$C$4,"5908","6908"))</f>
        <v/>
      </c>
      <c r="K278" s="17" t="n"/>
      <c r="L278" s="17" t="n"/>
      <c r="M278" s="19" t="n"/>
      <c r="N278" s="18" t="n"/>
      <c r="O278" s="19">
        <f>IF(OR($E278="",G278=""),"",G278-N(M278))</f>
        <v/>
      </c>
      <c r="P278" s="20">
        <f>IF(O278="","",O278*IFERROR(INDEX(Bens!$D$6:$D$305,MATCH($E278,Bens!$A$6:$A$305,0)),0))</f>
        <v/>
      </c>
      <c r="Q278" s="21">
        <f>IF(A278="","",IF(AND(O278&lt;=0,L278&lt;&gt;""),L278-A278,TODAY()-A278))</f>
        <v/>
      </c>
      <c r="R278" s="18">
        <f>IF(O278="","",IF(O278&lt;0,"CONFERIR",IF(O278=0,"DEVOLVIDO",IF(K278="","COM CLIENTE",IF(TODAY()&gt;K278,"VENCIDO",IF(K278-TODAY()&lt;=15,"VENCE EM 15 DIAS","COM CLIENTE"))))))</f>
        <v/>
      </c>
      <c r="S278" s="18">
        <f>IF(OR($E278="",D278=""),"",IF(D278=$C$4,"5909","6909"))</f>
        <v/>
      </c>
      <c r="T278" s="18" t="n"/>
    </row>
    <row r="279">
      <c r="A279" s="17" t="n"/>
      <c r="B279" s="18" t="n"/>
      <c r="C279" s="18" t="n"/>
      <c r="D279" s="18" t="n"/>
      <c r="E279" s="18" t="n"/>
      <c r="F279" s="18">
        <f>IF($E279="","",IFERROR(INDEX(Bens!$B$6:$B$305,MATCH($E279,Bens!$A$6:$A$305,0)),"Código não cadastrado"))</f>
        <v/>
      </c>
      <c r="G279" s="19" t="n"/>
      <c r="H279" s="20">
        <f>IF(OR($E279="",G279=""),"",G279*IFERROR(INDEX(Bens!$D$6:$D$305,MATCH($E279,Bens!$A$6:$A$305,0)),0))</f>
        <v/>
      </c>
      <c r="I279" s="18" t="n"/>
      <c r="J279" s="18">
        <f>IF(OR($E279="",D279=""),"",IF(D279=$C$4,"5908","6908"))</f>
        <v/>
      </c>
      <c r="K279" s="17" t="n"/>
      <c r="L279" s="17" t="n"/>
      <c r="M279" s="19" t="n"/>
      <c r="N279" s="18" t="n"/>
      <c r="O279" s="19">
        <f>IF(OR($E279="",G279=""),"",G279-N(M279))</f>
        <v/>
      </c>
      <c r="P279" s="20">
        <f>IF(O279="","",O279*IFERROR(INDEX(Bens!$D$6:$D$305,MATCH($E279,Bens!$A$6:$A$305,0)),0))</f>
        <v/>
      </c>
      <c r="Q279" s="21">
        <f>IF(A279="","",IF(AND(O279&lt;=0,L279&lt;&gt;""),L279-A279,TODAY()-A279))</f>
        <v/>
      </c>
      <c r="R279" s="18">
        <f>IF(O279="","",IF(O279&lt;0,"CONFERIR",IF(O279=0,"DEVOLVIDO",IF(K279="","COM CLIENTE",IF(TODAY()&gt;K279,"VENCIDO",IF(K279-TODAY()&lt;=15,"VENCE EM 15 DIAS","COM CLIENTE"))))))</f>
        <v/>
      </c>
      <c r="S279" s="18">
        <f>IF(OR($E279="",D279=""),"",IF(D279=$C$4,"5909","6909"))</f>
        <v/>
      </c>
      <c r="T279" s="18" t="n"/>
    </row>
    <row r="280">
      <c r="A280" s="17" t="n"/>
      <c r="B280" s="18" t="n"/>
      <c r="C280" s="18" t="n"/>
      <c r="D280" s="18" t="n"/>
      <c r="E280" s="18" t="n"/>
      <c r="F280" s="18">
        <f>IF($E280="","",IFERROR(INDEX(Bens!$B$6:$B$305,MATCH($E280,Bens!$A$6:$A$305,0)),"Código não cadastrado"))</f>
        <v/>
      </c>
      <c r="G280" s="19" t="n"/>
      <c r="H280" s="20">
        <f>IF(OR($E280="",G280=""),"",G280*IFERROR(INDEX(Bens!$D$6:$D$305,MATCH($E280,Bens!$A$6:$A$305,0)),0))</f>
        <v/>
      </c>
      <c r="I280" s="18" t="n"/>
      <c r="J280" s="18">
        <f>IF(OR($E280="",D280=""),"",IF(D280=$C$4,"5908","6908"))</f>
        <v/>
      </c>
      <c r="K280" s="17" t="n"/>
      <c r="L280" s="17" t="n"/>
      <c r="M280" s="19" t="n"/>
      <c r="N280" s="18" t="n"/>
      <c r="O280" s="19">
        <f>IF(OR($E280="",G280=""),"",G280-N(M280))</f>
        <v/>
      </c>
      <c r="P280" s="20">
        <f>IF(O280="","",O280*IFERROR(INDEX(Bens!$D$6:$D$305,MATCH($E280,Bens!$A$6:$A$305,0)),0))</f>
        <v/>
      </c>
      <c r="Q280" s="21">
        <f>IF(A280="","",IF(AND(O280&lt;=0,L280&lt;&gt;""),L280-A280,TODAY()-A280))</f>
        <v/>
      </c>
      <c r="R280" s="18">
        <f>IF(O280="","",IF(O280&lt;0,"CONFERIR",IF(O280=0,"DEVOLVIDO",IF(K280="","COM CLIENTE",IF(TODAY()&gt;K280,"VENCIDO",IF(K280-TODAY()&lt;=15,"VENCE EM 15 DIAS","COM CLIENTE"))))))</f>
        <v/>
      </c>
      <c r="S280" s="18">
        <f>IF(OR($E280="",D280=""),"",IF(D280=$C$4,"5909","6909"))</f>
        <v/>
      </c>
      <c r="T280" s="18" t="n"/>
    </row>
    <row r="281">
      <c r="A281" s="17" t="n"/>
      <c r="B281" s="18" t="n"/>
      <c r="C281" s="18" t="n"/>
      <c r="D281" s="18" t="n"/>
      <c r="E281" s="18" t="n"/>
      <c r="F281" s="18">
        <f>IF($E281="","",IFERROR(INDEX(Bens!$B$6:$B$305,MATCH($E281,Bens!$A$6:$A$305,0)),"Código não cadastrado"))</f>
        <v/>
      </c>
      <c r="G281" s="19" t="n"/>
      <c r="H281" s="20">
        <f>IF(OR($E281="",G281=""),"",G281*IFERROR(INDEX(Bens!$D$6:$D$305,MATCH($E281,Bens!$A$6:$A$305,0)),0))</f>
        <v/>
      </c>
      <c r="I281" s="18" t="n"/>
      <c r="J281" s="18">
        <f>IF(OR($E281="",D281=""),"",IF(D281=$C$4,"5908","6908"))</f>
        <v/>
      </c>
      <c r="K281" s="17" t="n"/>
      <c r="L281" s="17" t="n"/>
      <c r="M281" s="19" t="n"/>
      <c r="N281" s="18" t="n"/>
      <c r="O281" s="19">
        <f>IF(OR($E281="",G281=""),"",G281-N(M281))</f>
        <v/>
      </c>
      <c r="P281" s="20">
        <f>IF(O281="","",O281*IFERROR(INDEX(Bens!$D$6:$D$305,MATCH($E281,Bens!$A$6:$A$305,0)),0))</f>
        <v/>
      </c>
      <c r="Q281" s="21">
        <f>IF(A281="","",IF(AND(O281&lt;=0,L281&lt;&gt;""),L281-A281,TODAY()-A281))</f>
        <v/>
      </c>
      <c r="R281" s="18">
        <f>IF(O281="","",IF(O281&lt;0,"CONFERIR",IF(O281=0,"DEVOLVIDO",IF(K281="","COM CLIENTE",IF(TODAY()&gt;K281,"VENCIDO",IF(K281-TODAY()&lt;=15,"VENCE EM 15 DIAS","COM CLIENTE"))))))</f>
        <v/>
      </c>
      <c r="S281" s="18">
        <f>IF(OR($E281="",D281=""),"",IF(D281=$C$4,"5909","6909"))</f>
        <v/>
      </c>
      <c r="T281" s="18" t="n"/>
    </row>
    <row r="282">
      <c r="A282" s="17" t="n"/>
      <c r="B282" s="18" t="n"/>
      <c r="C282" s="18" t="n"/>
      <c r="D282" s="18" t="n"/>
      <c r="E282" s="18" t="n"/>
      <c r="F282" s="18">
        <f>IF($E282="","",IFERROR(INDEX(Bens!$B$6:$B$305,MATCH($E282,Bens!$A$6:$A$305,0)),"Código não cadastrado"))</f>
        <v/>
      </c>
      <c r="G282" s="19" t="n"/>
      <c r="H282" s="20">
        <f>IF(OR($E282="",G282=""),"",G282*IFERROR(INDEX(Bens!$D$6:$D$305,MATCH($E282,Bens!$A$6:$A$305,0)),0))</f>
        <v/>
      </c>
      <c r="I282" s="18" t="n"/>
      <c r="J282" s="18">
        <f>IF(OR($E282="",D282=""),"",IF(D282=$C$4,"5908","6908"))</f>
        <v/>
      </c>
      <c r="K282" s="17" t="n"/>
      <c r="L282" s="17" t="n"/>
      <c r="M282" s="19" t="n"/>
      <c r="N282" s="18" t="n"/>
      <c r="O282" s="19">
        <f>IF(OR($E282="",G282=""),"",G282-N(M282))</f>
        <v/>
      </c>
      <c r="P282" s="20">
        <f>IF(O282="","",O282*IFERROR(INDEX(Bens!$D$6:$D$305,MATCH($E282,Bens!$A$6:$A$305,0)),0))</f>
        <v/>
      </c>
      <c r="Q282" s="21">
        <f>IF(A282="","",IF(AND(O282&lt;=0,L282&lt;&gt;""),L282-A282,TODAY()-A282))</f>
        <v/>
      </c>
      <c r="R282" s="18">
        <f>IF(O282="","",IF(O282&lt;0,"CONFERIR",IF(O282=0,"DEVOLVIDO",IF(K282="","COM CLIENTE",IF(TODAY()&gt;K282,"VENCIDO",IF(K282-TODAY()&lt;=15,"VENCE EM 15 DIAS","COM CLIENTE"))))))</f>
        <v/>
      </c>
      <c r="S282" s="18">
        <f>IF(OR($E282="",D282=""),"",IF(D282=$C$4,"5909","6909"))</f>
        <v/>
      </c>
      <c r="T282" s="18" t="n"/>
    </row>
    <row r="283">
      <c r="A283" s="17" t="n"/>
      <c r="B283" s="18" t="n"/>
      <c r="C283" s="18" t="n"/>
      <c r="D283" s="18" t="n"/>
      <c r="E283" s="18" t="n"/>
      <c r="F283" s="18">
        <f>IF($E283="","",IFERROR(INDEX(Bens!$B$6:$B$305,MATCH($E283,Bens!$A$6:$A$305,0)),"Código não cadastrado"))</f>
        <v/>
      </c>
      <c r="G283" s="19" t="n"/>
      <c r="H283" s="20">
        <f>IF(OR($E283="",G283=""),"",G283*IFERROR(INDEX(Bens!$D$6:$D$305,MATCH($E283,Bens!$A$6:$A$305,0)),0))</f>
        <v/>
      </c>
      <c r="I283" s="18" t="n"/>
      <c r="J283" s="18">
        <f>IF(OR($E283="",D283=""),"",IF(D283=$C$4,"5908","6908"))</f>
        <v/>
      </c>
      <c r="K283" s="17" t="n"/>
      <c r="L283" s="17" t="n"/>
      <c r="M283" s="19" t="n"/>
      <c r="N283" s="18" t="n"/>
      <c r="O283" s="19">
        <f>IF(OR($E283="",G283=""),"",G283-N(M283))</f>
        <v/>
      </c>
      <c r="P283" s="20">
        <f>IF(O283="","",O283*IFERROR(INDEX(Bens!$D$6:$D$305,MATCH($E283,Bens!$A$6:$A$305,0)),0))</f>
        <v/>
      </c>
      <c r="Q283" s="21">
        <f>IF(A283="","",IF(AND(O283&lt;=0,L283&lt;&gt;""),L283-A283,TODAY()-A283))</f>
        <v/>
      </c>
      <c r="R283" s="18">
        <f>IF(O283="","",IF(O283&lt;0,"CONFERIR",IF(O283=0,"DEVOLVIDO",IF(K283="","COM CLIENTE",IF(TODAY()&gt;K283,"VENCIDO",IF(K283-TODAY()&lt;=15,"VENCE EM 15 DIAS","COM CLIENTE"))))))</f>
        <v/>
      </c>
      <c r="S283" s="18">
        <f>IF(OR($E283="",D283=""),"",IF(D283=$C$4,"5909","6909"))</f>
        <v/>
      </c>
      <c r="T283" s="18" t="n"/>
    </row>
    <row r="284">
      <c r="A284" s="17" t="n"/>
      <c r="B284" s="18" t="n"/>
      <c r="C284" s="18" t="n"/>
      <c r="D284" s="18" t="n"/>
      <c r="E284" s="18" t="n"/>
      <c r="F284" s="18">
        <f>IF($E284="","",IFERROR(INDEX(Bens!$B$6:$B$305,MATCH($E284,Bens!$A$6:$A$305,0)),"Código não cadastrado"))</f>
        <v/>
      </c>
      <c r="G284" s="19" t="n"/>
      <c r="H284" s="20">
        <f>IF(OR($E284="",G284=""),"",G284*IFERROR(INDEX(Bens!$D$6:$D$305,MATCH($E284,Bens!$A$6:$A$305,0)),0))</f>
        <v/>
      </c>
      <c r="I284" s="18" t="n"/>
      <c r="J284" s="18">
        <f>IF(OR($E284="",D284=""),"",IF(D284=$C$4,"5908","6908"))</f>
        <v/>
      </c>
      <c r="K284" s="17" t="n"/>
      <c r="L284" s="17" t="n"/>
      <c r="M284" s="19" t="n"/>
      <c r="N284" s="18" t="n"/>
      <c r="O284" s="19">
        <f>IF(OR($E284="",G284=""),"",G284-N(M284))</f>
        <v/>
      </c>
      <c r="P284" s="20">
        <f>IF(O284="","",O284*IFERROR(INDEX(Bens!$D$6:$D$305,MATCH($E284,Bens!$A$6:$A$305,0)),0))</f>
        <v/>
      </c>
      <c r="Q284" s="21">
        <f>IF(A284="","",IF(AND(O284&lt;=0,L284&lt;&gt;""),L284-A284,TODAY()-A284))</f>
        <v/>
      </c>
      <c r="R284" s="18">
        <f>IF(O284="","",IF(O284&lt;0,"CONFERIR",IF(O284=0,"DEVOLVIDO",IF(K284="","COM CLIENTE",IF(TODAY()&gt;K284,"VENCIDO",IF(K284-TODAY()&lt;=15,"VENCE EM 15 DIAS","COM CLIENTE"))))))</f>
        <v/>
      </c>
      <c r="S284" s="18">
        <f>IF(OR($E284="",D284=""),"",IF(D284=$C$4,"5909","6909"))</f>
        <v/>
      </c>
      <c r="T284" s="18" t="n"/>
    </row>
    <row r="285">
      <c r="A285" s="17" t="n"/>
      <c r="B285" s="18" t="n"/>
      <c r="C285" s="18" t="n"/>
      <c r="D285" s="18" t="n"/>
      <c r="E285" s="18" t="n"/>
      <c r="F285" s="18">
        <f>IF($E285="","",IFERROR(INDEX(Bens!$B$6:$B$305,MATCH($E285,Bens!$A$6:$A$305,0)),"Código não cadastrado"))</f>
        <v/>
      </c>
      <c r="G285" s="19" t="n"/>
      <c r="H285" s="20">
        <f>IF(OR($E285="",G285=""),"",G285*IFERROR(INDEX(Bens!$D$6:$D$305,MATCH($E285,Bens!$A$6:$A$305,0)),0))</f>
        <v/>
      </c>
      <c r="I285" s="18" t="n"/>
      <c r="J285" s="18">
        <f>IF(OR($E285="",D285=""),"",IF(D285=$C$4,"5908","6908"))</f>
        <v/>
      </c>
      <c r="K285" s="17" t="n"/>
      <c r="L285" s="17" t="n"/>
      <c r="M285" s="19" t="n"/>
      <c r="N285" s="18" t="n"/>
      <c r="O285" s="19">
        <f>IF(OR($E285="",G285=""),"",G285-N(M285))</f>
        <v/>
      </c>
      <c r="P285" s="20">
        <f>IF(O285="","",O285*IFERROR(INDEX(Bens!$D$6:$D$305,MATCH($E285,Bens!$A$6:$A$305,0)),0))</f>
        <v/>
      </c>
      <c r="Q285" s="21">
        <f>IF(A285="","",IF(AND(O285&lt;=0,L285&lt;&gt;""),L285-A285,TODAY()-A285))</f>
        <v/>
      </c>
      <c r="R285" s="18">
        <f>IF(O285="","",IF(O285&lt;0,"CONFERIR",IF(O285=0,"DEVOLVIDO",IF(K285="","COM CLIENTE",IF(TODAY()&gt;K285,"VENCIDO",IF(K285-TODAY()&lt;=15,"VENCE EM 15 DIAS","COM CLIENTE"))))))</f>
        <v/>
      </c>
      <c r="S285" s="18">
        <f>IF(OR($E285="",D285=""),"",IF(D285=$C$4,"5909","6909"))</f>
        <v/>
      </c>
      <c r="T285" s="18" t="n"/>
    </row>
    <row r="286">
      <c r="A286" s="17" t="n"/>
      <c r="B286" s="18" t="n"/>
      <c r="C286" s="18" t="n"/>
      <c r="D286" s="18" t="n"/>
      <c r="E286" s="18" t="n"/>
      <c r="F286" s="18">
        <f>IF($E286="","",IFERROR(INDEX(Bens!$B$6:$B$305,MATCH($E286,Bens!$A$6:$A$305,0)),"Código não cadastrado"))</f>
        <v/>
      </c>
      <c r="G286" s="19" t="n"/>
      <c r="H286" s="20">
        <f>IF(OR($E286="",G286=""),"",G286*IFERROR(INDEX(Bens!$D$6:$D$305,MATCH($E286,Bens!$A$6:$A$305,0)),0))</f>
        <v/>
      </c>
      <c r="I286" s="18" t="n"/>
      <c r="J286" s="18">
        <f>IF(OR($E286="",D286=""),"",IF(D286=$C$4,"5908","6908"))</f>
        <v/>
      </c>
      <c r="K286" s="17" t="n"/>
      <c r="L286" s="17" t="n"/>
      <c r="M286" s="19" t="n"/>
      <c r="N286" s="18" t="n"/>
      <c r="O286" s="19">
        <f>IF(OR($E286="",G286=""),"",G286-N(M286))</f>
        <v/>
      </c>
      <c r="P286" s="20">
        <f>IF(O286="","",O286*IFERROR(INDEX(Bens!$D$6:$D$305,MATCH($E286,Bens!$A$6:$A$305,0)),0))</f>
        <v/>
      </c>
      <c r="Q286" s="21">
        <f>IF(A286="","",IF(AND(O286&lt;=0,L286&lt;&gt;""),L286-A286,TODAY()-A286))</f>
        <v/>
      </c>
      <c r="R286" s="18">
        <f>IF(O286="","",IF(O286&lt;0,"CONFERIR",IF(O286=0,"DEVOLVIDO",IF(K286="","COM CLIENTE",IF(TODAY()&gt;K286,"VENCIDO",IF(K286-TODAY()&lt;=15,"VENCE EM 15 DIAS","COM CLIENTE"))))))</f>
        <v/>
      </c>
      <c r="S286" s="18">
        <f>IF(OR($E286="",D286=""),"",IF(D286=$C$4,"5909","6909"))</f>
        <v/>
      </c>
      <c r="T286" s="18" t="n"/>
    </row>
    <row r="287">
      <c r="A287" s="17" t="n"/>
      <c r="B287" s="18" t="n"/>
      <c r="C287" s="18" t="n"/>
      <c r="D287" s="18" t="n"/>
      <c r="E287" s="18" t="n"/>
      <c r="F287" s="18">
        <f>IF($E287="","",IFERROR(INDEX(Bens!$B$6:$B$305,MATCH($E287,Bens!$A$6:$A$305,0)),"Código não cadastrado"))</f>
        <v/>
      </c>
      <c r="G287" s="19" t="n"/>
      <c r="H287" s="20">
        <f>IF(OR($E287="",G287=""),"",G287*IFERROR(INDEX(Bens!$D$6:$D$305,MATCH($E287,Bens!$A$6:$A$305,0)),0))</f>
        <v/>
      </c>
      <c r="I287" s="18" t="n"/>
      <c r="J287" s="18">
        <f>IF(OR($E287="",D287=""),"",IF(D287=$C$4,"5908","6908"))</f>
        <v/>
      </c>
      <c r="K287" s="17" t="n"/>
      <c r="L287" s="17" t="n"/>
      <c r="M287" s="19" t="n"/>
      <c r="N287" s="18" t="n"/>
      <c r="O287" s="19">
        <f>IF(OR($E287="",G287=""),"",G287-N(M287))</f>
        <v/>
      </c>
      <c r="P287" s="20">
        <f>IF(O287="","",O287*IFERROR(INDEX(Bens!$D$6:$D$305,MATCH($E287,Bens!$A$6:$A$305,0)),0))</f>
        <v/>
      </c>
      <c r="Q287" s="21">
        <f>IF(A287="","",IF(AND(O287&lt;=0,L287&lt;&gt;""),L287-A287,TODAY()-A287))</f>
        <v/>
      </c>
      <c r="R287" s="18">
        <f>IF(O287="","",IF(O287&lt;0,"CONFERIR",IF(O287=0,"DEVOLVIDO",IF(K287="","COM CLIENTE",IF(TODAY()&gt;K287,"VENCIDO",IF(K287-TODAY()&lt;=15,"VENCE EM 15 DIAS","COM CLIENTE"))))))</f>
        <v/>
      </c>
      <c r="S287" s="18">
        <f>IF(OR($E287="",D287=""),"",IF(D287=$C$4,"5909","6909"))</f>
        <v/>
      </c>
      <c r="T287" s="18" t="n"/>
    </row>
    <row r="288">
      <c r="A288" s="17" t="n"/>
      <c r="B288" s="18" t="n"/>
      <c r="C288" s="18" t="n"/>
      <c r="D288" s="18" t="n"/>
      <c r="E288" s="18" t="n"/>
      <c r="F288" s="18">
        <f>IF($E288="","",IFERROR(INDEX(Bens!$B$6:$B$305,MATCH($E288,Bens!$A$6:$A$305,0)),"Código não cadastrado"))</f>
        <v/>
      </c>
      <c r="G288" s="19" t="n"/>
      <c r="H288" s="20">
        <f>IF(OR($E288="",G288=""),"",G288*IFERROR(INDEX(Bens!$D$6:$D$305,MATCH($E288,Bens!$A$6:$A$305,0)),0))</f>
        <v/>
      </c>
      <c r="I288" s="18" t="n"/>
      <c r="J288" s="18">
        <f>IF(OR($E288="",D288=""),"",IF(D288=$C$4,"5908","6908"))</f>
        <v/>
      </c>
      <c r="K288" s="17" t="n"/>
      <c r="L288" s="17" t="n"/>
      <c r="M288" s="19" t="n"/>
      <c r="N288" s="18" t="n"/>
      <c r="O288" s="19">
        <f>IF(OR($E288="",G288=""),"",G288-N(M288))</f>
        <v/>
      </c>
      <c r="P288" s="20">
        <f>IF(O288="","",O288*IFERROR(INDEX(Bens!$D$6:$D$305,MATCH($E288,Bens!$A$6:$A$305,0)),0))</f>
        <v/>
      </c>
      <c r="Q288" s="21">
        <f>IF(A288="","",IF(AND(O288&lt;=0,L288&lt;&gt;""),L288-A288,TODAY()-A288))</f>
        <v/>
      </c>
      <c r="R288" s="18">
        <f>IF(O288="","",IF(O288&lt;0,"CONFERIR",IF(O288=0,"DEVOLVIDO",IF(K288="","COM CLIENTE",IF(TODAY()&gt;K288,"VENCIDO",IF(K288-TODAY()&lt;=15,"VENCE EM 15 DIAS","COM CLIENTE"))))))</f>
        <v/>
      </c>
      <c r="S288" s="18">
        <f>IF(OR($E288="",D288=""),"",IF(D288=$C$4,"5909","6909"))</f>
        <v/>
      </c>
      <c r="T288" s="18" t="n"/>
    </row>
    <row r="289">
      <c r="A289" s="17" t="n"/>
      <c r="B289" s="18" t="n"/>
      <c r="C289" s="18" t="n"/>
      <c r="D289" s="18" t="n"/>
      <c r="E289" s="18" t="n"/>
      <c r="F289" s="18">
        <f>IF($E289="","",IFERROR(INDEX(Bens!$B$6:$B$305,MATCH($E289,Bens!$A$6:$A$305,0)),"Código não cadastrado"))</f>
        <v/>
      </c>
      <c r="G289" s="19" t="n"/>
      <c r="H289" s="20">
        <f>IF(OR($E289="",G289=""),"",G289*IFERROR(INDEX(Bens!$D$6:$D$305,MATCH($E289,Bens!$A$6:$A$305,0)),0))</f>
        <v/>
      </c>
      <c r="I289" s="18" t="n"/>
      <c r="J289" s="18">
        <f>IF(OR($E289="",D289=""),"",IF(D289=$C$4,"5908","6908"))</f>
        <v/>
      </c>
      <c r="K289" s="17" t="n"/>
      <c r="L289" s="17" t="n"/>
      <c r="M289" s="19" t="n"/>
      <c r="N289" s="18" t="n"/>
      <c r="O289" s="19">
        <f>IF(OR($E289="",G289=""),"",G289-N(M289))</f>
        <v/>
      </c>
      <c r="P289" s="20">
        <f>IF(O289="","",O289*IFERROR(INDEX(Bens!$D$6:$D$305,MATCH($E289,Bens!$A$6:$A$305,0)),0))</f>
        <v/>
      </c>
      <c r="Q289" s="21">
        <f>IF(A289="","",IF(AND(O289&lt;=0,L289&lt;&gt;""),L289-A289,TODAY()-A289))</f>
        <v/>
      </c>
      <c r="R289" s="18">
        <f>IF(O289="","",IF(O289&lt;0,"CONFERIR",IF(O289=0,"DEVOLVIDO",IF(K289="","COM CLIENTE",IF(TODAY()&gt;K289,"VENCIDO",IF(K289-TODAY()&lt;=15,"VENCE EM 15 DIAS","COM CLIENTE"))))))</f>
        <v/>
      </c>
      <c r="S289" s="18">
        <f>IF(OR($E289="",D289=""),"",IF(D289=$C$4,"5909","6909"))</f>
        <v/>
      </c>
      <c r="T289" s="18" t="n"/>
    </row>
    <row r="290">
      <c r="A290" s="17" t="n"/>
      <c r="B290" s="18" t="n"/>
      <c r="C290" s="18" t="n"/>
      <c r="D290" s="18" t="n"/>
      <c r="E290" s="18" t="n"/>
      <c r="F290" s="18">
        <f>IF($E290="","",IFERROR(INDEX(Bens!$B$6:$B$305,MATCH($E290,Bens!$A$6:$A$305,0)),"Código não cadastrado"))</f>
        <v/>
      </c>
      <c r="G290" s="19" t="n"/>
      <c r="H290" s="20">
        <f>IF(OR($E290="",G290=""),"",G290*IFERROR(INDEX(Bens!$D$6:$D$305,MATCH($E290,Bens!$A$6:$A$305,0)),0))</f>
        <v/>
      </c>
      <c r="I290" s="18" t="n"/>
      <c r="J290" s="18">
        <f>IF(OR($E290="",D290=""),"",IF(D290=$C$4,"5908","6908"))</f>
        <v/>
      </c>
      <c r="K290" s="17" t="n"/>
      <c r="L290" s="17" t="n"/>
      <c r="M290" s="19" t="n"/>
      <c r="N290" s="18" t="n"/>
      <c r="O290" s="19">
        <f>IF(OR($E290="",G290=""),"",G290-N(M290))</f>
        <v/>
      </c>
      <c r="P290" s="20">
        <f>IF(O290="","",O290*IFERROR(INDEX(Bens!$D$6:$D$305,MATCH($E290,Bens!$A$6:$A$305,0)),0))</f>
        <v/>
      </c>
      <c r="Q290" s="21">
        <f>IF(A290="","",IF(AND(O290&lt;=0,L290&lt;&gt;""),L290-A290,TODAY()-A290))</f>
        <v/>
      </c>
      <c r="R290" s="18">
        <f>IF(O290="","",IF(O290&lt;0,"CONFERIR",IF(O290=0,"DEVOLVIDO",IF(K290="","COM CLIENTE",IF(TODAY()&gt;K290,"VENCIDO",IF(K290-TODAY()&lt;=15,"VENCE EM 15 DIAS","COM CLIENTE"))))))</f>
        <v/>
      </c>
      <c r="S290" s="18">
        <f>IF(OR($E290="",D290=""),"",IF(D290=$C$4,"5909","6909"))</f>
        <v/>
      </c>
      <c r="T290" s="18" t="n"/>
    </row>
    <row r="291">
      <c r="A291" s="17" t="n"/>
      <c r="B291" s="18" t="n"/>
      <c r="C291" s="18" t="n"/>
      <c r="D291" s="18" t="n"/>
      <c r="E291" s="18" t="n"/>
      <c r="F291" s="18">
        <f>IF($E291="","",IFERROR(INDEX(Bens!$B$6:$B$305,MATCH($E291,Bens!$A$6:$A$305,0)),"Código não cadastrado"))</f>
        <v/>
      </c>
      <c r="G291" s="19" t="n"/>
      <c r="H291" s="20">
        <f>IF(OR($E291="",G291=""),"",G291*IFERROR(INDEX(Bens!$D$6:$D$305,MATCH($E291,Bens!$A$6:$A$305,0)),0))</f>
        <v/>
      </c>
      <c r="I291" s="18" t="n"/>
      <c r="J291" s="18">
        <f>IF(OR($E291="",D291=""),"",IF(D291=$C$4,"5908","6908"))</f>
        <v/>
      </c>
      <c r="K291" s="17" t="n"/>
      <c r="L291" s="17" t="n"/>
      <c r="M291" s="19" t="n"/>
      <c r="N291" s="18" t="n"/>
      <c r="O291" s="19">
        <f>IF(OR($E291="",G291=""),"",G291-N(M291))</f>
        <v/>
      </c>
      <c r="P291" s="20">
        <f>IF(O291="","",O291*IFERROR(INDEX(Bens!$D$6:$D$305,MATCH($E291,Bens!$A$6:$A$305,0)),0))</f>
        <v/>
      </c>
      <c r="Q291" s="21">
        <f>IF(A291="","",IF(AND(O291&lt;=0,L291&lt;&gt;""),L291-A291,TODAY()-A291))</f>
        <v/>
      </c>
      <c r="R291" s="18">
        <f>IF(O291="","",IF(O291&lt;0,"CONFERIR",IF(O291=0,"DEVOLVIDO",IF(K291="","COM CLIENTE",IF(TODAY()&gt;K291,"VENCIDO",IF(K291-TODAY()&lt;=15,"VENCE EM 15 DIAS","COM CLIENTE"))))))</f>
        <v/>
      </c>
      <c r="S291" s="18">
        <f>IF(OR($E291="",D291=""),"",IF(D291=$C$4,"5909","6909"))</f>
        <v/>
      </c>
      <c r="T291" s="18" t="n"/>
    </row>
    <row r="292">
      <c r="A292" s="17" t="n"/>
      <c r="B292" s="18" t="n"/>
      <c r="C292" s="18" t="n"/>
      <c r="D292" s="18" t="n"/>
      <c r="E292" s="18" t="n"/>
      <c r="F292" s="18">
        <f>IF($E292="","",IFERROR(INDEX(Bens!$B$6:$B$305,MATCH($E292,Bens!$A$6:$A$305,0)),"Código não cadastrado"))</f>
        <v/>
      </c>
      <c r="G292" s="19" t="n"/>
      <c r="H292" s="20">
        <f>IF(OR($E292="",G292=""),"",G292*IFERROR(INDEX(Bens!$D$6:$D$305,MATCH($E292,Bens!$A$6:$A$305,0)),0))</f>
        <v/>
      </c>
      <c r="I292" s="18" t="n"/>
      <c r="J292" s="18">
        <f>IF(OR($E292="",D292=""),"",IF(D292=$C$4,"5908","6908"))</f>
        <v/>
      </c>
      <c r="K292" s="17" t="n"/>
      <c r="L292" s="17" t="n"/>
      <c r="M292" s="19" t="n"/>
      <c r="N292" s="18" t="n"/>
      <c r="O292" s="19">
        <f>IF(OR($E292="",G292=""),"",G292-N(M292))</f>
        <v/>
      </c>
      <c r="P292" s="20">
        <f>IF(O292="","",O292*IFERROR(INDEX(Bens!$D$6:$D$305,MATCH($E292,Bens!$A$6:$A$305,0)),0))</f>
        <v/>
      </c>
      <c r="Q292" s="21">
        <f>IF(A292="","",IF(AND(O292&lt;=0,L292&lt;&gt;""),L292-A292,TODAY()-A292))</f>
        <v/>
      </c>
      <c r="R292" s="18">
        <f>IF(O292="","",IF(O292&lt;0,"CONFERIR",IF(O292=0,"DEVOLVIDO",IF(K292="","COM CLIENTE",IF(TODAY()&gt;K292,"VENCIDO",IF(K292-TODAY()&lt;=15,"VENCE EM 15 DIAS","COM CLIENTE"))))))</f>
        <v/>
      </c>
      <c r="S292" s="18">
        <f>IF(OR($E292="",D292=""),"",IF(D292=$C$4,"5909","6909"))</f>
        <v/>
      </c>
      <c r="T292" s="18" t="n"/>
    </row>
    <row r="293">
      <c r="A293" s="17" t="n"/>
      <c r="B293" s="18" t="n"/>
      <c r="C293" s="18" t="n"/>
      <c r="D293" s="18" t="n"/>
      <c r="E293" s="18" t="n"/>
      <c r="F293" s="18">
        <f>IF($E293="","",IFERROR(INDEX(Bens!$B$6:$B$305,MATCH($E293,Bens!$A$6:$A$305,0)),"Código não cadastrado"))</f>
        <v/>
      </c>
      <c r="G293" s="19" t="n"/>
      <c r="H293" s="20">
        <f>IF(OR($E293="",G293=""),"",G293*IFERROR(INDEX(Bens!$D$6:$D$305,MATCH($E293,Bens!$A$6:$A$305,0)),0))</f>
        <v/>
      </c>
      <c r="I293" s="18" t="n"/>
      <c r="J293" s="18">
        <f>IF(OR($E293="",D293=""),"",IF(D293=$C$4,"5908","6908"))</f>
        <v/>
      </c>
      <c r="K293" s="17" t="n"/>
      <c r="L293" s="17" t="n"/>
      <c r="M293" s="19" t="n"/>
      <c r="N293" s="18" t="n"/>
      <c r="O293" s="19">
        <f>IF(OR($E293="",G293=""),"",G293-N(M293))</f>
        <v/>
      </c>
      <c r="P293" s="20">
        <f>IF(O293="","",O293*IFERROR(INDEX(Bens!$D$6:$D$305,MATCH($E293,Bens!$A$6:$A$305,0)),0))</f>
        <v/>
      </c>
      <c r="Q293" s="21">
        <f>IF(A293="","",IF(AND(O293&lt;=0,L293&lt;&gt;""),L293-A293,TODAY()-A293))</f>
        <v/>
      </c>
      <c r="R293" s="18">
        <f>IF(O293="","",IF(O293&lt;0,"CONFERIR",IF(O293=0,"DEVOLVIDO",IF(K293="","COM CLIENTE",IF(TODAY()&gt;K293,"VENCIDO",IF(K293-TODAY()&lt;=15,"VENCE EM 15 DIAS","COM CLIENTE"))))))</f>
        <v/>
      </c>
      <c r="S293" s="18">
        <f>IF(OR($E293="",D293=""),"",IF(D293=$C$4,"5909","6909"))</f>
        <v/>
      </c>
      <c r="T293" s="18" t="n"/>
    </row>
    <row r="294">
      <c r="A294" s="17" t="n"/>
      <c r="B294" s="18" t="n"/>
      <c r="C294" s="18" t="n"/>
      <c r="D294" s="18" t="n"/>
      <c r="E294" s="18" t="n"/>
      <c r="F294" s="18">
        <f>IF($E294="","",IFERROR(INDEX(Bens!$B$6:$B$305,MATCH($E294,Bens!$A$6:$A$305,0)),"Código não cadastrado"))</f>
        <v/>
      </c>
      <c r="G294" s="19" t="n"/>
      <c r="H294" s="20">
        <f>IF(OR($E294="",G294=""),"",G294*IFERROR(INDEX(Bens!$D$6:$D$305,MATCH($E294,Bens!$A$6:$A$305,0)),0))</f>
        <v/>
      </c>
      <c r="I294" s="18" t="n"/>
      <c r="J294" s="18">
        <f>IF(OR($E294="",D294=""),"",IF(D294=$C$4,"5908","6908"))</f>
        <v/>
      </c>
      <c r="K294" s="17" t="n"/>
      <c r="L294" s="17" t="n"/>
      <c r="M294" s="19" t="n"/>
      <c r="N294" s="18" t="n"/>
      <c r="O294" s="19">
        <f>IF(OR($E294="",G294=""),"",G294-N(M294))</f>
        <v/>
      </c>
      <c r="P294" s="20">
        <f>IF(O294="","",O294*IFERROR(INDEX(Bens!$D$6:$D$305,MATCH($E294,Bens!$A$6:$A$305,0)),0))</f>
        <v/>
      </c>
      <c r="Q294" s="21">
        <f>IF(A294="","",IF(AND(O294&lt;=0,L294&lt;&gt;""),L294-A294,TODAY()-A294))</f>
        <v/>
      </c>
      <c r="R294" s="18">
        <f>IF(O294="","",IF(O294&lt;0,"CONFERIR",IF(O294=0,"DEVOLVIDO",IF(K294="","COM CLIENTE",IF(TODAY()&gt;K294,"VENCIDO",IF(K294-TODAY()&lt;=15,"VENCE EM 15 DIAS","COM CLIENTE"))))))</f>
        <v/>
      </c>
      <c r="S294" s="18">
        <f>IF(OR($E294="",D294=""),"",IF(D294=$C$4,"5909","6909"))</f>
        <v/>
      </c>
      <c r="T294" s="18" t="n"/>
    </row>
    <row r="295">
      <c r="A295" s="17" t="n"/>
      <c r="B295" s="18" t="n"/>
      <c r="C295" s="18" t="n"/>
      <c r="D295" s="18" t="n"/>
      <c r="E295" s="18" t="n"/>
      <c r="F295" s="18">
        <f>IF($E295="","",IFERROR(INDEX(Bens!$B$6:$B$305,MATCH($E295,Bens!$A$6:$A$305,0)),"Código não cadastrado"))</f>
        <v/>
      </c>
      <c r="G295" s="19" t="n"/>
      <c r="H295" s="20">
        <f>IF(OR($E295="",G295=""),"",G295*IFERROR(INDEX(Bens!$D$6:$D$305,MATCH($E295,Bens!$A$6:$A$305,0)),0))</f>
        <v/>
      </c>
      <c r="I295" s="18" t="n"/>
      <c r="J295" s="18">
        <f>IF(OR($E295="",D295=""),"",IF(D295=$C$4,"5908","6908"))</f>
        <v/>
      </c>
      <c r="K295" s="17" t="n"/>
      <c r="L295" s="17" t="n"/>
      <c r="M295" s="19" t="n"/>
      <c r="N295" s="18" t="n"/>
      <c r="O295" s="19">
        <f>IF(OR($E295="",G295=""),"",G295-N(M295))</f>
        <v/>
      </c>
      <c r="P295" s="20">
        <f>IF(O295="","",O295*IFERROR(INDEX(Bens!$D$6:$D$305,MATCH($E295,Bens!$A$6:$A$305,0)),0))</f>
        <v/>
      </c>
      <c r="Q295" s="21">
        <f>IF(A295="","",IF(AND(O295&lt;=0,L295&lt;&gt;""),L295-A295,TODAY()-A295))</f>
        <v/>
      </c>
      <c r="R295" s="18">
        <f>IF(O295="","",IF(O295&lt;0,"CONFERIR",IF(O295=0,"DEVOLVIDO",IF(K295="","COM CLIENTE",IF(TODAY()&gt;K295,"VENCIDO",IF(K295-TODAY()&lt;=15,"VENCE EM 15 DIAS","COM CLIENTE"))))))</f>
        <v/>
      </c>
      <c r="S295" s="18">
        <f>IF(OR($E295="",D295=""),"",IF(D295=$C$4,"5909","6909"))</f>
        <v/>
      </c>
      <c r="T295" s="18" t="n"/>
    </row>
    <row r="296">
      <c r="A296" s="17" t="n"/>
      <c r="B296" s="18" t="n"/>
      <c r="C296" s="18" t="n"/>
      <c r="D296" s="18" t="n"/>
      <c r="E296" s="18" t="n"/>
      <c r="F296" s="18">
        <f>IF($E296="","",IFERROR(INDEX(Bens!$B$6:$B$305,MATCH($E296,Bens!$A$6:$A$305,0)),"Código não cadastrado"))</f>
        <v/>
      </c>
      <c r="G296" s="19" t="n"/>
      <c r="H296" s="20">
        <f>IF(OR($E296="",G296=""),"",G296*IFERROR(INDEX(Bens!$D$6:$D$305,MATCH($E296,Bens!$A$6:$A$305,0)),0))</f>
        <v/>
      </c>
      <c r="I296" s="18" t="n"/>
      <c r="J296" s="18">
        <f>IF(OR($E296="",D296=""),"",IF(D296=$C$4,"5908","6908"))</f>
        <v/>
      </c>
      <c r="K296" s="17" t="n"/>
      <c r="L296" s="17" t="n"/>
      <c r="M296" s="19" t="n"/>
      <c r="N296" s="18" t="n"/>
      <c r="O296" s="19">
        <f>IF(OR($E296="",G296=""),"",G296-N(M296))</f>
        <v/>
      </c>
      <c r="P296" s="20">
        <f>IF(O296="","",O296*IFERROR(INDEX(Bens!$D$6:$D$305,MATCH($E296,Bens!$A$6:$A$305,0)),0))</f>
        <v/>
      </c>
      <c r="Q296" s="21">
        <f>IF(A296="","",IF(AND(O296&lt;=0,L296&lt;&gt;""),L296-A296,TODAY()-A296))</f>
        <v/>
      </c>
      <c r="R296" s="18">
        <f>IF(O296="","",IF(O296&lt;0,"CONFERIR",IF(O296=0,"DEVOLVIDO",IF(K296="","COM CLIENTE",IF(TODAY()&gt;K296,"VENCIDO",IF(K296-TODAY()&lt;=15,"VENCE EM 15 DIAS","COM CLIENTE"))))))</f>
        <v/>
      </c>
      <c r="S296" s="18">
        <f>IF(OR($E296="",D296=""),"",IF(D296=$C$4,"5909","6909"))</f>
        <v/>
      </c>
      <c r="T296" s="18" t="n"/>
    </row>
    <row r="297">
      <c r="A297" s="17" t="n"/>
      <c r="B297" s="18" t="n"/>
      <c r="C297" s="18" t="n"/>
      <c r="D297" s="18" t="n"/>
      <c r="E297" s="18" t="n"/>
      <c r="F297" s="18">
        <f>IF($E297="","",IFERROR(INDEX(Bens!$B$6:$B$305,MATCH($E297,Bens!$A$6:$A$305,0)),"Código não cadastrado"))</f>
        <v/>
      </c>
      <c r="G297" s="19" t="n"/>
      <c r="H297" s="20">
        <f>IF(OR($E297="",G297=""),"",G297*IFERROR(INDEX(Bens!$D$6:$D$305,MATCH($E297,Bens!$A$6:$A$305,0)),0))</f>
        <v/>
      </c>
      <c r="I297" s="18" t="n"/>
      <c r="J297" s="18">
        <f>IF(OR($E297="",D297=""),"",IF(D297=$C$4,"5908","6908"))</f>
        <v/>
      </c>
      <c r="K297" s="17" t="n"/>
      <c r="L297" s="17" t="n"/>
      <c r="M297" s="19" t="n"/>
      <c r="N297" s="18" t="n"/>
      <c r="O297" s="19">
        <f>IF(OR($E297="",G297=""),"",G297-N(M297))</f>
        <v/>
      </c>
      <c r="P297" s="20">
        <f>IF(O297="","",O297*IFERROR(INDEX(Bens!$D$6:$D$305,MATCH($E297,Bens!$A$6:$A$305,0)),0))</f>
        <v/>
      </c>
      <c r="Q297" s="21">
        <f>IF(A297="","",IF(AND(O297&lt;=0,L297&lt;&gt;""),L297-A297,TODAY()-A297))</f>
        <v/>
      </c>
      <c r="R297" s="18">
        <f>IF(O297="","",IF(O297&lt;0,"CONFERIR",IF(O297=0,"DEVOLVIDO",IF(K297="","COM CLIENTE",IF(TODAY()&gt;K297,"VENCIDO",IF(K297-TODAY()&lt;=15,"VENCE EM 15 DIAS","COM CLIENTE"))))))</f>
        <v/>
      </c>
      <c r="S297" s="18">
        <f>IF(OR($E297="",D297=""),"",IF(D297=$C$4,"5909","6909"))</f>
        <v/>
      </c>
      <c r="T297" s="18" t="n"/>
    </row>
    <row r="298">
      <c r="A298" s="17" t="n"/>
      <c r="B298" s="18" t="n"/>
      <c r="C298" s="18" t="n"/>
      <c r="D298" s="18" t="n"/>
      <c r="E298" s="18" t="n"/>
      <c r="F298" s="18">
        <f>IF($E298="","",IFERROR(INDEX(Bens!$B$6:$B$305,MATCH($E298,Bens!$A$6:$A$305,0)),"Código não cadastrado"))</f>
        <v/>
      </c>
      <c r="G298" s="19" t="n"/>
      <c r="H298" s="20">
        <f>IF(OR($E298="",G298=""),"",G298*IFERROR(INDEX(Bens!$D$6:$D$305,MATCH($E298,Bens!$A$6:$A$305,0)),0))</f>
        <v/>
      </c>
      <c r="I298" s="18" t="n"/>
      <c r="J298" s="18">
        <f>IF(OR($E298="",D298=""),"",IF(D298=$C$4,"5908","6908"))</f>
        <v/>
      </c>
      <c r="K298" s="17" t="n"/>
      <c r="L298" s="17" t="n"/>
      <c r="M298" s="19" t="n"/>
      <c r="N298" s="18" t="n"/>
      <c r="O298" s="19">
        <f>IF(OR($E298="",G298=""),"",G298-N(M298))</f>
        <v/>
      </c>
      <c r="P298" s="20">
        <f>IF(O298="","",O298*IFERROR(INDEX(Bens!$D$6:$D$305,MATCH($E298,Bens!$A$6:$A$305,0)),0))</f>
        <v/>
      </c>
      <c r="Q298" s="21">
        <f>IF(A298="","",IF(AND(O298&lt;=0,L298&lt;&gt;""),L298-A298,TODAY()-A298))</f>
        <v/>
      </c>
      <c r="R298" s="18">
        <f>IF(O298="","",IF(O298&lt;0,"CONFERIR",IF(O298=0,"DEVOLVIDO",IF(K298="","COM CLIENTE",IF(TODAY()&gt;K298,"VENCIDO",IF(K298-TODAY()&lt;=15,"VENCE EM 15 DIAS","COM CLIENTE"))))))</f>
        <v/>
      </c>
      <c r="S298" s="18">
        <f>IF(OR($E298="",D298=""),"",IF(D298=$C$4,"5909","6909"))</f>
        <v/>
      </c>
      <c r="T298" s="18" t="n"/>
    </row>
    <row r="299">
      <c r="A299" s="17" t="n"/>
      <c r="B299" s="18" t="n"/>
      <c r="C299" s="18" t="n"/>
      <c r="D299" s="18" t="n"/>
      <c r="E299" s="18" t="n"/>
      <c r="F299" s="18">
        <f>IF($E299="","",IFERROR(INDEX(Bens!$B$6:$B$305,MATCH($E299,Bens!$A$6:$A$305,0)),"Código não cadastrado"))</f>
        <v/>
      </c>
      <c r="G299" s="19" t="n"/>
      <c r="H299" s="20">
        <f>IF(OR($E299="",G299=""),"",G299*IFERROR(INDEX(Bens!$D$6:$D$305,MATCH($E299,Bens!$A$6:$A$305,0)),0))</f>
        <v/>
      </c>
      <c r="I299" s="18" t="n"/>
      <c r="J299" s="18">
        <f>IF(OR($E299="",D299=""),"",IF(D299=$C$4,"5908","6908"))</f>
        <v/>
      </c>
      <c r="K299" s="17" t="n"/>
      <c r="L299" s="17" t="n"/>
      <c r="M299" s="19" t="n"/>
      <c r="N299" s="18" t="n"/>
      <c r="O299" s="19">
        <f>IF(OR($E299="",G299=""),"",G299-N(M299))</f>
        <v/>
      </c>
      <c r="P299" s="20">
        <f>IF(O299="","",O299*IFERROR(INDEX(Bens!$D$6:$D$305,MATCH($E299,Bens!$A$6:$A$305,0)),0))</f>
        <v/>
      </c>
      <c r="Q299" s="21">
        <f>IF(A299="","",IF(AND(O299&lt;=0,L299&lt;&gt;""),L299-A299,TODAY()-A299))</f>
        <v/>
      </c>
      <c r="R299" s="18">
        <f>IF(O299="","",IF(O299&lt;0,"CONFERIR",IF(O299=0,"DEVOLVIDO",IF(K299="","COM CLIENTE",IF(TODAY()&gt;K299,"VENCIDO",IF(K299-TODAY()&lt;=15,"VENCE EM 15 DIAS","COM CLIENTE"))))))</f>
        <v/>
      </c>
      <c r="S299" s="18">
        <f>IF(OR($E299="",D299=""),"",IF(D299=$C$4,"5909","6909"))</f>
        <v/>
      </c>
      <c r="T299" s="18" t="n"/>
    </row>
    <row r="300">
      <c r="A300" s="17" t="n"/>
      <c r="B300" s="18" t="n"/>
      <c r="C300" s="18" t="n"/>
      <c r="D300" s="18" t="n"/>
      <c r="E300" s="18" t="n"/>
      <c r="F300" s="18">
        <f>IF($E300="","",IFERROR(INDEX(Bens!$B$6:$B$305,MATCH($E300,Bens!$A$6:$A$305,0)),"Código não cadastrado"))</f>
        <v/>
      </c>
      <c r="G300" s="19" t="n"/>
      <c r="H300" s="20">
        <f>IF(OR($E300="",G300=""),"",G300*IFERROR(INDEX(Bens!$D$6:$D$305,MATCH($E300,Bens!$A$6:$A$305,0)),0))</f>
        <v/>
      </c>
      <c r="I300" s="18" t="n"/>
      <c r="J300" s="18">
        <f>IF(OR($E300="",D300=""),"",IF(D300=$C$4,"5908","6908"))</f>
        <v/>
      </c>
      <c r="K300" s="17" t="n"/>
      <c r="L300" s="17" t="n"/>
      <c r="M300" s="19" t="n"/>
      <c r="N300" s="18" t="n"/>
      <c r="O300" s="19">
        <f>IF(OR($E300="",G300=""),"",G300-N(M300))</f>
        <v/>
      </c>
      <c r="P300" s="20">
        <f>IF(O300="","",O300*IFERROR(INDEX(Bens!$D$6:$D$305,MATCH($E300,Bens!$A$6:$A$305,0)),0))</f>
        <v/>
      </c>
      <c r="Q300" s="21">
        <f>IF(A300="","",IF(AND(O300&lt;=0,L300&lt;&gt;""),L300-A300,TODAY()-A300))</f>
        <v/>
      </c>
      <c r="R300" s="18">
        <f>IF(O300="","",IF(O300&lt;0,"CONFERIR",IF(O300=0,"DEVOLVIDO",IF(K300="","COM CLIENTE",IF(TODAY()&gt;K300,"VENCIDO",IF(K300-TODAY()&lt;=15,"VENCE EM 15 DIAS","COM CLIENTE"))))))</f>
        <v/>
      </c>
      <c r="S300" s="18">
        <f>IF(OR($E300="",D300=""),"",IF(D300=$C$4,"5909","6909"))</f>
        <v/>
      </c>
      <c r="T300" s="18" t="n"/>
    </row>
    <row r="301">
      <c r="A301" s="17" t="n"/>
      <c r="B301" s="18" t="n"/>
      <c r="C301" s="18" t="n"/>
      <c r="D301" s="18" t="n"/>
      <c r="E301" s="18" t="n"/>
      <c r="F301" s="18">
        <f>IF($E301="","",IFERROR(INDEX(Bens!$B$6:$B$305,MATCH($E301,Bens!$A$6:$A$305,0)),"Código não cadastrado"))</f>
        <v/>
      </c>
      <c r="G301" s="19" t="n"/>
      <c r="H301" s="20">
        <f>IF(OR($E301="",G301=""),"",G301*IFERROR(INDEX(Bens!$D$6:$D$305,MATCH($E301,Bens!$A$6:$A$305,0)),0))</f>
        <v/>
      </c>
      <c r="I301" s="18" t="n"/>
      <c r="J301" s="18">
        <f>IF(OR($E301="",D301=""),"",IF(D301=$C$4,"5908","6908"))</f>
        <v/>
      </c>
      <c r="K301" s="17" t="n"/>
      <c r="L301" s="17" t="n"/>
      <c r="M301" s="19" t="n"/>
      <c r="N301" s="18" t="n"/>
      <c r="O301" s="19">
        <f>IF(OR($E301="",G301=""),"",G301-N(M301))</f>
        <v/>
      </c>
      <c r="P301" s="20">
        <f>IF(O301="","",O301*IFERROR(INDEX(Bens!$D$6:$D$305,MATCH($E301,Bens!$A$6:$A$305,0)),0))</f>
        <v/>
      </c>
      <c r="Q301" s="21">
        <f>IF(A301="","",IF(AND(O301&lt;=0,L301&lt;&gt;""),L301-A301,TODAY()-A301))</f>
        <v/>
      </c>
      <c r="R301" s="18">
        <f>IF(O301="","",IF(O301&lt;0,"CONFERIR",IF(O301=0,"DEVOLVIDO",IF(K301="","COM CLIENTE",IF(TODAY()&gt;K301,"VENCIDO",IF(K301-TODAY()&lt;=15,"VENCE EM 15 DIAS","COM CLIENTE"))))))</f>
        <v/>
      </c>
      <c r="S301" s="18">
        <f>IF(OR($E301="",D301=""),"",IF(D301=$C$4,"5909","6909"))</f>
        <v/>
      </c>
      <c r="T301" s="18" t="n"/>
    </row>
    <row r="302">
      <c r="A302" s="17" t="n"/>
      <c r="B302" s="18" t="n"/>
      <c r="C302" s="18" t="n"/>
      <c r="D302" s="18" t="n"/>
      <c r="E302" s="18" t="n"/>
      <c r="F302" s="18">
        <f>IF($E302="","",IFERROR(INDEX(Bens!$B$6:$B$305,MATCH($E302,Bens!$A$6:$A$305,0)),"Código não cadastrado"))</f>
        <v/>
      </c>
      <c r="G302" s="19" t="n"/>
      <c r="H302" s="20">
        <f>IF(OR($E302="",G302=""),"",G302*IFERROR(INDEX(Bens!$D$6:$D$305,MATCH($E302,Bens!$A$6:$A$305,0)),0))</f>
        <v/>
      </c>
      <c r="I302" s="18" t="n"/>
      <c r="J302" s="18">
        <f>IF(OR($E302="",D302=""),"",IF(D302=$C$4,"5908","6908"))</f>
        <v/>
      </c>
      <c r="K302" s="17" t="n"/>
      <c r="L302" s="17" t="n"/>
      <c r="M302" s="19" t="n"/>
      <c r="N302" s="18" t="n"/>
      <c r="O302" s="19">
        <f>IF(OR($E302="",G302=""),"",G302-N(M302))</f>
        <v/>
      </c>
      <c r="P302" s="20">
        <f>IF(O302="","",O302*IFERROR(INDEX(Bens!$D$6:$D$305,MATCH($E302,Bens!$A$6:$A$305,0)),0))</f>
        <v/>
      </c>
      <c r="Q302" s="21">
        <f>IF(A302="","",IF(AND(O302&lt;=0,L302&lt;&gt;""),L302-A302,TODAY()-A302))</f>
        <v/>
      </c>
      <c r="R302" s="18">
        <f>IF(O302="","",IF(O302&lt;0,"CONFERIR",IF(O302=0,"DEVOLVIDO",IF(K302="","COM CLIENTE",IF(TODAY()&gt;K302,"VENCIDO",IF(K302-TODAY()&lt;=15,"VENCE EM 15 DIAS","COM CLIENTE"))))))</f>
        <v/>
      </c>
      <c r="S302" s="18">
        <f>IF(OR($E302="",D302=""),"",IF(D302=$C$4,"5909","6909"))</f>
        <v/>
      </c>
      <c r="T302" s="18" t="n"/>
    </row>
    <row r="303">
      <c r="A303" s="17" t="n"/>
      <c r="B303" s="18" t="n"/>
      <c r="C303" s="18" t="n"/>
      <c r="D303" s="18" t="n"/>
      <c r="E303" s="18" t="n"/>
      <c r="F303" s="18">
        <f>IF($E303="","",IFERROR(INDEX(Bens!$B$6:$B$305,MATCH($E303,Bens!$A$6:$A$305,0)),"Código não cadastrado"))</f>
        <v/>
      </c>
      <c r="G303" s="19" t="n"/>
      <c r="H303" s="20">
        <f>IF(OR($E303="",G303=""),"",G303*IFERROR(INDEX(Bens!$D$6:$D$305,MATCH($E303,Bens!$A$6:$A$305,0)),0))</f>
        <v/>
      </c>
      <c r="I303" s="18" t="n"/>
      <c r="J303" s="18">
        <f>IF(OR($E303="",D303=""),"",IF(D303=$C$4,"5908","6908"))</f>
        <v/>
      </c>
      <c r="K303" s="17" t="n"/>
      <c r="L303" s="17" t="n"/>
      <c r="M303" s="19" t="n"/>
      <c r="N303" s="18" t="n"/>
      <c r="O303" s="19">
        <f>IF(OR($E303="",G303=""),"",G303-N(M303))</f>
        <v/>
      </c>
      <c r="P303" s="20">
        <f>IF(O303="","",O303*IFERROR(INDEX(Bens!$D$6:$D$305,MATCH($E303,Bens!$A$6:$A$305,0)),0))</f>
        <v/>
      </c>
      <c r="Q303" s="21">
        <f>IF(A303="","",IF(AND(O303&lt;=0,L303&lt;&gt;""),L303-A303,TODAY()-A303))</f>
        <v/>
      </c>
      <c r="R303" s="18">
        <f>IF(O303="","",IF(O303&lt;0,"CONFERIR",IF(O303=0,"DEVOLVIDO",IF(K303="","COM CLIENTE",IF(TODAY()&gt;K303,"VENCIDO",IF(K303-TODAY()&lt;=15,"VENCE EM 15 DIAS","COM CLIENTE"))))))</f>
        <v/>
      </c>
      <c r="S303" s="18">
        <f>IF(OR($E303="",D303=""),"",IF(D303=$C$4,"5909","6909"))</f>
        <v/>
      </c>
      <c r="T303" s="18" t="n"/>
    </row>
    <row r="304">
      <c r="A304" s="17" t="n"/>
      <c r="B304" s="18" t="n"/>
      <c r="C304" s="18" t="n"/>
      <c r="D304" s="18" t="n"/>
      <c r="E304" s="18" t="n"/>
      <c r="F304" s="18">
        <f>IF($E304="","",IFERROR(INDEX(Bens!$B$6:$B$305,MATCH($E304,Bens!$A$6:$A$305,0)),"Código não cadastrado"))</f>
        <v/>
      </c>
      <c r="G304" s="19" t="n"/>
      <c r="H304" s="20">
        <f>IF(OR($E304="",G304=""),"",G304*IFERROR(INDEX(Bens!$D$6:$D$305,MATCH($E304,Bens!$A$6:$A$305,0)),0))</f>
        <v/>
      </c>
      <c r="I304" s="18" t="n"/>
      <c r="J304" s="18">
        <f>IF(OR($E304="",D304=""),"",IF(D304=$C$4,"5908","6908"))</f>
        <v/>
      </c>
      <c r="K304" s="17" t="n"/>
      <c r="L304" s="17" t="n"/>
      <c r="M304" s="19" t="n"/>
      <c r="N304" s="18" t="n"/>
      <c r="O304" s="19">
        <f>IF(OR($E304="",G304=""),"",G304-N(M304))</f>
        <v/>
      </c>
      <c r="P304" s="20">
        <f>IF(O304="","",O304*IFERROR(INDEX(Bens!$D$6:$D$305,MATCH($E304,Bens!$A$6:$A$305,0)),0))</f>
        <v/>
      </c>
      <c r="Q304" s="21">
        <f>IF(A304="","",IF(AND(O304&lt;=0,L304&lt;&gt;""),L304-A304,TODAY()-A304))</f>
        <v/>
      </c>
      <c r="R304" s="18">
        <f>IF(O304="","",IF(O304&lt;0,"CONFERIR",IF(O304=0,"DEVOLVIDO",IF(K304="","COM CLIENTE",IF(TODAY()&gt;K304,"VENCIDO",IF(K304-TODAY()&lt;=15,"VENCE EM 15 DIAS","COM CLIENTE"))))))</f>
        <v/>
      </c>
      <c r="S304" s="18">
        <f>IF(OR($E304="",D304=""),"",IF(D304=$C$4,"5909","6909"))</f>
        <v/>
      </c>
      <c r="T304" s="18" t="n"/>
    </row>
    <row r="305">
      <c r="A305" s="17" t="n"/>
      <c r="B305" s="18" t="n"/>
      <c r="C305" s="18" t="n"/>
      <c r="D305" s="18" t="n"/>
      <c r="E305" s="18" t="n"/>
      <c r="F305" s="18">
        <f>IF($E305="","",IFERROR(INDEX(Bens!$B$6:$B$305,MATCH($E305,Bens!$A$6:$A$305,0)),"Código não cadastrado"))</f>
        <v/>
      </c>
      <c r="G305" s="19" t="n"/>
      <c r="H305" s="20">
        <f>IF(OR($E305="",G305=""),"",G305*IFERROR(INDEX(Bens!$D$6:$D$305,MATCH($E305,Bens!$A$6:$A$305,0)),0))</f>
        <v/>
      </c>
      <c r="I305" s="18" t="n"/>
      <c r="J305" s="18">
        <f>IF(OR($E305="",D305=""),"",IF(D305=$C$4,"5908","6908"))</f>
        <v/>
      </c>
      <c r="K305" s="17" t="n"/>
      <c r="L305" s="17" t="n"/>
      <c r="M305" s="19" t="n"/>
      <c r="N305" s="18" t="n"/>
      <c r="O305" s="19">
        <f>IF(OR($E305="",G305=""),"",G305-N(M305))</f>
        <v/>
      </c>
      <c r="P305" s="20">
        <f>IF(O305="","",O305*IFERROR(INDEX(Bens!$D$6:$D$305,MATCH($E305,Bens!$A$6:$A$305,0)),0))</f>
        <v/>
      </c>
      <c r="Q305" s="21">
        <f>IF(A305="","",IF(AND(O305&lt;=0,L305&lt;&gt;""),L305-A305,TODAY()-A305))</f>
        <v/>
      </c>
      <c r="R305" s="18">
        <f>IF(O305="","",IF(O305&lt;0,"CONFERIR",IF(O305=0,"DEVOLVIDO",IF(K305="","COM CLIENTE",IF(TODAY()&gt;K305,"VENCIDO",IF(K305-TODAY()&lt;=15,"VENCE EM 15 DIAS","COM CLIENTE"))))))</f>
        <v/>
      </c>
      <c r="S305" s="18">
        <f>IF(OR($E305="",D305=""),"",IF(D305=$C$4,"5909","6909"))</f>
        <v/>
      </c>
      <c r="T305" s="18" t="n"/>
    </row>
    <row r="306">
      <c r="A306" s="17" t="n"/>
      <c r="B306" s="18" t="n"/>
      <c r="C306" s="18" t="n"/>
      <c r="D306" s="18" t="n"/>
      <c r="E306" s="18" t="n"/>
      <c r="F306" s="18">
        <f>IF($E306="","",IFERROR(INDEX(Bens!$B$6:$B$305,MATCH($E306,Bens!$A$6:$A$305,0)),"Código não cadastrado"))</f>
        <v/>
      </c>
      <c r="G306" s="19" t="n"/>
      <c r="H306" s="20">
        <f>IF(OR($E306="",G306=""),"",G306*IFERROR(INDEX(Bens!$D$6:$D$305,MATCH($E306,Bens!$A$6:$A$305,0)),0))</f>
        <v/>
      </c>
      <c r="I306" s="18" t="n"/>
      <c r="J306" s="18">
        <f>IF(OR($E306="",D306=""),"",IF(D306=$C$4,"5908","6908"))</f>
        <v/>
      </c>
      <c r="K306" s="17" t="n"/>
      <c r="L306" s="17" t="n"/>
      <c r="M306" s="19" t="n"/>
      <c r="N306" s="18" t="n"/>
      <c r="O306" s="19">
        <f>IF(OR($E306="",G306=""),"",G306-N(M306))</f>
        <v/>
      </c>
      <c r="P306" s="20">
        <f>IF(O306="","",O306*IFERROR(INDEX(Bens!$D$6:$D$305,MATCH($E306,Bens!$A$6:$A$305,0)),0))</f>
        <v/>
      </c>
      <c r="Q306" s="21">
        <f>IF(A306="","",IF(AND(O306&lt;=0,L306&lt;&gt;""),L306-A306,TODAY()-A306))</f>
        <v/>
      </c>
      <c r="R306" s="18">
        <f>IF(O306="","",IF(O306&lt;0,"CONFERIR",IF(O306=0,"DEVOLVIDO",IF(K306="","COM CLIENTE",IF(TODAY()&gt;K306,"VENCIDO",IF(K306-TODAY()&lt;=15,"VENCE EM 15 DIAS","COM CLIENTE"))))))</f>
        <v/>
      </c>
      <c r="S306" s="18">
        <f>IF(OR($E306="",D306=""),"",IF(D306=$C$4,"5909","6909"))</f>
        <v/>
      </c>
      <c r="T306" s="18" t="n"/>
    </row>
    <row r="307">
      <c r="A307" s="17" t="n"/>
      <c r="B307" s="18" t="n"/>
      <c r="C307" s="18" t="n"/>
      <c r="D307" s="18" t="n"/>
      <c r="E307" s="18" t="n"/>
      <c r="F307" s="18">
        <f>IF($E307="","",IFERROR(INDEX(Bens!$B$6:$B$305,MATCH($E307,Bens!$A$6:$A$305,0)),"Código não cadastrado"))</f>
        <v/>
      </c>
      <c r="G307" s="19" t="n"/>
      <c r="H307" s="20">
        <f>IF(OR($E307="",G307=""),"",G307*IFERROR(INDEX(Bens!$D$6:$D$305,MATCH($E307,Bens!$A$6:$A$305,0)),0))</f>
        <v/>
      </c>
      <c r="I307" s="18" t="n"/>
      <c r="J307" s="18">
        <f>IF(OR($E307="",D307=""),"",IF(D307=$C$4,"5908","6908"))</f>
        <v/>
      </c>
      <c r="K307" s="17" t="n"/>
      <c r="L307" s="17" t="n"/>
      <c r="M307" s="19" t="n"/>
      <c r="N307" s="18" t="n"/>
      <c r="O307" s="19">
        <f>IF(OR($E307="",G307=""),"",G307-N(M307))</f>
        <v/>
      </c>
      <c r="P307" s="20">
        <f>IF(O307="","",O307*IFERROR(INDEX(Bens!$D$6:$D$305,MATCH($E307,Bens!$A$6:$A$305,0)),0))</f>
        <v/>
      </c>
      <c r="Q307" s="21">
        <f>IF(A307="","",IF(AND(O307&lt;=0,L307&lt;&gt;""),L307-A307,TODAY()-A307))</f>
        <v/>
      </c>
      <c r="R307" s="18">
        <f>IF(O307="","",IF(O307&lt;0,"CONFERIR",IF(O307=0,"DEVOLVIDO",IF(K307="","COM CLIENTE",IF(TODAY()&gt;K307,"VENCIDO",IF(K307-TODAY()&lt;=15,"VENCE EM 15 DIAS","COM CLIENTE"))))))</f>
        <v/>
      </c>
      <c r="S307" s="18">
        <f>IF(OR($E307="",D307=""),"",IF(D307=$C$4,"5909","6909"))</f>
        <v/>
      </c>
      <c r="T307" s="18" t="n"/>
    </row>
    <row r="308">
      <c r="A308" s="17" t="n"/>
      <c r="B308" s="18" t="n"/>
      <c r="C308" s="18" t="n"/>
      <c r="D308" s="18" t="n"/>
      <c r="E308" s="18" t="n"/>
      <c r="F308" s="18">
        <f>IF($E308="","",IFERROR(INDEX(Bens!$B$6:$B$305,MATCH($E308,Bens!$A$6:$A$305,0)),"Código não cadastrado"))</f>
        <v/>
      </c>
      <c r="G308" s="19" t="n"/>
      <c r="H308" s="20">
        <f>IF(OR($E308="",G308=""),"",G308*IFERROR(INDEX(Bens!$D$6:$D$305,MATCH($E308,Bens!$A$6:$A$305,0)),0))</f>
        <v/>
      </c>
      <c r="I308" s="18" t="n"/>
      <c r="J308" s="18">
        <f>IF(OR($E308="",D308=""),"",IF(D308=$C$4,"5908","6908"))</f>
        <v/>
      </c>
      <c r="K308" s="17" t="n"/>
      <c r="L308" s="17" t="n"/>
      <c r="M308" s="19" t="n"/>
      <c r="N308" s="18" t="n"/>
      <c r="O308" s="19">
        <f>IF(OR($E308="",G308=""),"",G308-N(M308))</f>
        <v/>
      </c>
      <c r="P308" s="20">
        <f>IF(O308="","",O308*IFERROR(INDEX(Bens!$D$6:$D$305,MATCH($E308,Bens!$A$6:$A$305,0)),0))</f>
        <v/>
      </c>
      <c r="Q308" s="21">
        <f>IF(A308="","",IF(AND(O308&lt;=0,L308&lt;&gt;""),L308-A308,TODAY()-A308))</f>
        <v/>
      </c>
      <c r="R308" s="18">
        <f>IF(O308="","",IF(O308&lt;0,"CONFERIR",IF(O308=0,"DEVOLVIDO",IF(K308="","COM CLIENTE",IF(TODAY()&gt;K308,"VENCIDO",IF(K308-TODAY()&lt;=15,"VENCE EM 15 DIAS","COM CLIENTE"))))))</f>
        <v/>
      </c>
      <c r="S308" s="18">
        <f>IF(OR($E308="",D308=""),"",IF(D308=$C$4,"5909","6909"))</f>
        <v/>
      </c>
      <c r="T308" s="18" t="n"/>
    </row>
    <row r="309">
      <c r="A309" s="17" t="n"/>
      <c r="B309" s="18" t="n"/>
      <c r="C309" s="18" t="n"/>
      <c r="D309" s="18" t="n"/>
      <c r="E309" s="18" t="n"/>
      <c r="F309" s="18">
        <f>IF($E309="","",IFERROR(INDEX(Bens!$B$6:$B$305,MATCH($E309,Bens!$A$6:$A$305,0)),"Código não cadastrado"))</f>
        <v/>
      </c>
      <c r="G309" s="19" t="n"/>
      <c r="H309" s="20">
        <f>IF(OR($E309="",G309=""),"",G309*IFERROR(INDEX(Bens!$D$6:$D$305,MATCH($E309,Bens!$A$6:$A$305,0)),0))</f>
        <v/>
      </c>
      <c r="I309" s="18" t="n"/>
      <c r="J309" s="18">
        <f>IF(OR($E309="",D309=""),"",IF(D309=$C$4,"5908","6908"))</f>
        <v/>
      </c>
      <c r="K309" s="17" t="n"/>
      <c r="L309" s="17" t="n"/>
      <c r="M309" s="19" t="n"/>
      <c r="N309" s="18" t="n"/>
      <c r="O309" s="19">
        <f>IF(OR($E309="",G309=""),"",G309-N(M309))</f>
        <v/>
      </c>
      <c r="P309" s="20">
        <f>IF(O309="","",O309*IFERROR(INDEX(Bens!$D$6:$D$305,MATCH($E309,Bens!$A$6:$A$305,0)),0))</f>
        <v/>
      </c>
      <c r="Q309" s="21">
        <f>IF(A309="","",IF(AND(O309&lt;=0,L309&lt;&gt;""),L309-A309,TODAY()-A309))</f>
        <v/>
      </c>
      <c r="R309" s="18">
        <f>IF(O309="","",IF(O309&lt;0,"CONFERIR",IF(O309=0,"DEVOLVIDO",IF(K309="","COM CLIENTE",IF(TODAY()&gt;K309,"VENCIDO",IF(K309-TODAY()&lt;=15,"VENCE EM 15 DIAS","COM CLIENTE"))))))</f>
        <v/>
      </c>
      <c r="S309" s="18">
        <f>IF(OR($E309="",D309=""),"",IF(D309=$C$4,"5909","6909"))</f>
        <v/>
      </c>
      <c r="T309" s="18" t="n"/>
    </row>
    <row r="310">
      <c r="A310" s="17" t="n"/>
      <c r="B310" s="18" t="n"/>
      <c r="C310" s="18" t="n"/>
      <c r="D310" s="18" t="n"/>
      <c r="E310" s="18" t="n"/>
      <c r="F310" s="18">
        <f>IF($E310="","",IFERROR(INDEX(Bens!$B$6:$B$305,MATCH($E310,Bens!$A$6:$A$305,0)),"Código não cadastrado"))</f>
        <v/>
      </c>
      <c r="G310" s="19" t="n"/>
      <c r="H310" s="20">
        <f>IF(OR($E310="",G310=""),"",G310*IFERROR(INDEX(Bens!$D$6:$D$305,MATCH($E310,Bens!$A$6:$A$305,0)),0))</f>
        <v/>
      </c>
      <c r="I310" s="18" t="n"/>
      <c r="J310" s="18">
        <f>IF(OR($E310="",D310=""),"",IF(D310=$C$4,"5908","6908"))</f>
        <v/>
      </c>
      <c r="K310" s="17" t="n"/>
      <c r="L310" s="17" t="n"/>
      <c r="M310" s="19" t="n"/>
      <c r="N310" s="18" t="n"/>
      <c r="O310" s="19">
        <f>IF(OR($E310="",G310=""),"",G310-N(M310))</f>
        <v/>
      </c>
      <c r="P310" s="20">
        <f>IF(O310="","",O310*IFERROR(INDEX(Bens!$D$6:$D$305,MATCH($E310,Bens!$A$6:$A$305,0)),0))</f>
        <v/>
      </c>
      <c r="Q310" s="21">
        <f>IF(A310="","",IF(AND(O310&lt;=0,L310&lt;&gt;""),L310-A310,TODAY()-A310))</f>
        <v/>
      </c>
      <c r="R310" s="18">
        <f>IF(O310="","",IF(O310&lt;0,"CONFERIR",IF(O310=0,"DEVOLVIDO",IF(K310="","COM CLIENTE",IF(TODAY()&gt;K310,"VENCIDO",IF(K310-TODAY()&lt;=15,"VENCE EM 15 DIAS","COM CLIENTE"))))))</f>
        <v/>
      </c>
      <c r="S310" s="18">
        <f>IF(OR($E310="",D310=""),"",IF(D310=$C$4,"5909","6909"))</f>
        <v/>
      </c>
      <c r="T310" s="18" t="n"/>
    </row>
    <row r="311">
      <c r="A311" s="17" t="n"/>
      <c r="B311" s="18" t="n"/>
      <c r="C311" s="18" t="n"/>
      <c r="D311" s="18" t="n"/>
      <c r="E311" s="18" t="n"/>
      <c r="F311" s="18">
        <f>IF($E311="","",IFERROR(INDEX(Bens!$B$6:$B$305,MATCH($E311,Bens!$A$6:$A$305,0)),"Código não cadastrado"))</f>
        <v/>
      </c>
      <c r="G311" s="19" t="n"/>
      <c r="H311" s="20">
        <f>IF(OR($E311="",G311=""),"",G311*IFERROR(INDEX(Bens!$D$6:$D$305,MATCH($E311,Bens!$A$6:$A$305,0)),0))</f>
        <v/>
      </c>
      <c r="I311" s="18" t="n"/>
      <c r="J311" s="18">
        <f>IF(OR($E311="",D311=""),"",IF(D311=$C$4,"5908","6908"))</f>
        <v/>
      </c>
      <c r="K311" s="17" t="n"/>
      <c r="L311" s="17" t="n"/>
      <c r="M311" s="19" t="n"/>
      <c r="N311" s="18" t="n"/>
      <c r="O311" s="19">
        <f>IF(OR($E311="",G311=""),"",G311-N(M311))</f>
        <v/>
      </c>
      <c r="P311" s="20">
        <f>IF(O311="","",O311*IFERROR(INDEX(Bens!$D$6:$D$305,MATCH($E311,Bens!$A$6:$A$305,0)),0))</f>
        <v/>
      </c>
      <c r="Q311" s="21">
        <f>IF(A311="","",IF(AND(O311&lt;=0,L311&lt;&gt;""),L311-A311,TODAY()-A311))</f>
        <v/>
      </c>
      <c r="R311" s="18">
        <f>IF(O311="","",IF(O311&lt;0,"CONFERIR",IF(O311=0,"DEVOLVIDO",IF(K311="","COM CLIENTE",IF(TODAY()&gt;K311,"VENCIDO",IF(K311-TODAY()&lt;=15,"VENCE EM 15 DIAS","COM CLIENTE"))))))</f>
        <v/>
      </c>
      <c r="S311" s="18">
        <f>IF(OR($E311="",D311=""),"",IF(D311=$C$4,"5909","6909"))</f>
        <v/>
      </c>
      <c r="T311" s="18" t="n"/>
    </row>
    <row r="312">
      <c r="A312" s="17" t="n"/>
      <c r="B312" s="18" t="n"/>
      <c r="C312" s="18" t="n"/>
      <c r="D312" s="18" t="n"/>
      <c r="E312" s="18" t="n"/>
      <c r="F312" s="18">
        <f>IF($E312="","",IFERROR(INDEX(Bens!$B$6:$B$305,MATCH($E312,Bens!$A$6:$A$305,0)),"Código não cadastrado"))</f>
        <v/>
      </c>
      <c r="G312" s="19" t="n"/>
      <c r="H312" s="20">
        <f>IF(OR($E312="",G312=""),"",G312*IFERROR(INDEX(Bens!$D$6:$D$305,MATCH($E312,Bens!$A$6:$A$305,0)),0))</f>
        <v/>
      </c>
      <c r="I312" s="18" t="n"/>
      <c r="J312" s="18">
        <f>IF(OR($E312="",D312=""),"",IF(D312=$C$4,"5908","6908"))</f>
        <v/>
      </c>
      <c r="K312" s="17" t="n"/>
      <c r="L312" s="17" t="n"/>
      <c r="M312" s="19" t="n"/>
      <c r="N312" s="18" t="n"/>
      <c r="O312" s="19">
        <f>IF(OR($E312="",G312=""),"",G312-N(M312))</f>
        <v/>
      </c>
      <c r="P312" s="20">
        <f>IF(O312="","",O312*IFERROR(INDEX(Bens!$D$6:$D$305,MATCH($E312,Bens!$A$6:$A$305,0)),0))</f>
        <v/>
      </c>
      <c r="Q312" s="21">
        <f>IF(A312="","",IF(AND(O312&lt;=0,L312&lt;&gt;""),L312-A312,TODAY()-A312))</f>
        <v/>
      </c>
      <c r="R312" s="18">
        <f>IF(O312="","",IF(O312&lt;0,"CONFERIR",IF(O312=0,"DEVOLVIDO",IF(K312="","COM CLIENTE",IF(TODAY()&gt;K312,"VENCIDO",IF(K312-TODAY()&lt;=15,"VENCE EM 15 DIAS","COM CLIENTE"))))))</f>
        <v/>
      </c>
      <c r="S312" s="18">
        <f>IF(OR($E312="",D312=""),"",IF(D312=$C$4,"5909","6909"))</f>
        <v/>
      </c>
      <c r="T312" s="18" t="n"/>
    </row>
    <row r="313">
      <c r="A313" s="17" t="n"/>
      <c r="B313" s="18" t="n"/>
      <c r="C313" s="18" t="n"/>
      <c r="D313" s="18" t="n"/>
      <c r="E313" s="18" t="n"/>
      <c r="F313" s="18">
        <f>IF($E313="","",IFERROR(INDEX(Bens!$B$6:$B$305,MATCH($E313,Bens!$A$6:$A$305,0)),"Código não cadastrado"))</f>
        <v/>
      </c>
      <c r="G313" s="19" t="n"/>
      <c r="H313" s="20">
        <f>IF(OR($E313="",G313=""),"",G313*IFERROR(INDEX(Bens!$D$6:$D$305,MATCH($E313,Bens!$A$6:$A$305,0)),0))</f>
        <v/>
      </c>
      <c r="I313" s="18" t="n"/>
      <c r="J313" s="18">
        <f>IF(OR($E313="",D313=""),"",IF(D313=$C$4,"5908","6908"))</f>
        <v/>
      </c>
      <c r="K313" s="17" t="n"/>
      <c r="L313" s="17" t="n"/>
      <c r="M313" s="19" t="n"/>
      <c r="N313" s="18" t="n"/>
      <c r="O313" s="19">
        <f>IF(OR($E313="",G313=""),"",G313-N(M313))</f>
        <v/>
      </c>
      <c r="P313" s="20">
        <f>IF(O313="","",O313*IFERROR(INDEX(Bens!$D$6:$D$305,MATCH($E313,Bens!$A$6:$A$305,0)),0))</f>
        <v/>
      </c>
      <c r="Q313" s="21">
        <f>IF(A313="","",IF(AND(O313&lt;=0,L313&lt;&gt;""),L313-A313,TODAY()-A313))</f>
        <v/>
      </c>
      <c r="R313" s="18">
        <f>IF(O313="","",IF(O313&lt;0,"CONFERIR",IF(O313=0,"DEVOLVIDO",IF(K313="","COM CLIENTE",IF(TODAY()&gt;K313,"VENCIDO",IF(K313-TODAY()&lt;=15,"VENCE EM 15 DIAS","COM CLIENTE"))))))</f>
        <v/>
      </c>
      <c r="S313" s="18">
        <f>IF(OR($E313="",D313=""),"",IF(D313=$C$4,"5909","6909"))</f>
        <v/>
      </c>
      <c r="T313" s="18" t="n"/>
    </row>
    <row r="314">
      <c r="A314" s="17" t="n"/>
      <c r="B314" s="18" t="n"/>
      <c r="C314" s="18" t="n"/>
      <c r="D314" s="18" t="n"/>
      <c r="E314" s="18" t="n"/>
      <c r="F314" s="18">
        <f>IF($E314="","",IFERROR(INDEX(Bens!$B$6:$B$305,MATCH($E314,Bens!$A$6:$A$305,0)),"Código não cadastrado"))</f>
        <v/>
      </c>
      <c r="G314" s="19" t="n"/>
      <c r="H314" s="20">
        <f>IF(OR($E314="",G314=""),"",G314*IFERROR(INDEX(Bens!$D$6:$D$305,MATCH($E314,Bens!$A$6:$A$305,0)),0))</f>
        <v/>
      </c>
      <c r="I314" s="18" t="n"/>
      <c r="J314" s="18">
        <f>IF(OR($E314="",D314=""),"",IF(D314=$C$4,"5908","6908"))</f>
        <v/>
      </c>
      <c r="K314" s="17" t="n"/>
      <c r="L314" s="17" t="n"/>
      <c r="M314" s="19" t="n"/>
      <c r="N314" s="18" t="n"/>
      <c r="O314" s="19">
        <f>IF(OR($E314="",G314=""),"",G314-N(M314))</f>
        <v/>
      </c>
      <c r="P314" s="20">
        <f>IF(O314="","",O314*IFERROR(INDEX(Bens!$D$6:$D$305,MATCH($E314,Bens!$A$6:$A$305,0)),0))</f>
        <v/>
      </c>
      <c r="Q314" s="21">
        <f>IF(A314="","",IF(AND(O314&lt;=0,L314&lt;&gt;""),L314-A314,TODAY()-A314))</f>
        <v/>
      </c>
      <c r="R314" s="18">
        <f>IF(O314="","",IF(O314&lt;0,"CONFERIR",IF(O314=0,"DEVOLVIDO",IF(K314="","COM CLIENTE",IF(TODAY()&gt;K314,"VENCIDO",IF(K314-TODAY()&lt;=15,"VENCE EM 15 DIAS","COM CLIENTE"))))))</f>
        <v/>
      </c>
      <c r="S314" s="18">
        <f>IF(OR($E314="",D314=""),"",IF(D314=$C$4,"5909","6909"))</f>
        <v/>
      </c>
      <c r="T314" s="18" t="n"/>
    </row>
    <row r="315">
      <c r="A315" s="17" t="n"/>
      <c r="B315" s="18" t="n"/>
      <c r="C315" s="18" t="n"/>
      <c r="D315" s="18" t="n"/>
      <c r="E315" s="18" t="n"/>
      <c r="F315" s="18">
        <f>IF($E315="","",IFERROR(INDEX(Bens!$B$6:$B$305,MATCH($E315,Bens!$A$6:$A$305,0)),"Código não cadastrado"))</f>
        <v/>
      </c>
      <c r="G315" s="19" t="n"/>
      <c r="H315" s="20">
        <f>IF(OR($E315="",G315=""),"",G315*IFERROR(INDEX(Bens!$D$6:$D$305,MATCH($E315,Bens!$A$6:$A$305,0)),0))</f>
        <v/>
      </c>
      <c r="I315" s="18" t="n"/>
      <c r="J315" s="18">
        <f>IF(OR($E315="",D315=""),"",IF(D315=$C$4,"5908","6908"))</f>
        <v/>
      </c>
      <c r="K315" s="17" t="n"/>
      <c r="L315" s="17" t="n"/>
      <c r="M315" s="19" t="n"/>
      <c r="N315" s="18" t="n"/>
      <c r="O315" s="19">
        <f>IF(OR($E315="",G315=""),"",G315-N(M315))</f>
        <v/>
      </c>
      <c r="P315" s="20">
        <f>IF(O315="","",O315*IFERROR(INDEX(Bens!$D$6:$D$305,MATCH($E315,Bens!$A$6:$A$305,0)),0))</f>
        <v/>
      </c>
      <c r="Q315" s="21">
        <f>IF(A315="","",IF(AND(O315&lt;=0,L315&lt;&gt;""),L315-A315,TODAY()-A315))</f>
        <v/>
      </c>
      <c r="R315" s="18">
        <f>IF(O315="","",IF(O315&lt;0,"CONFERIR",IF(O315=0,"DEVOLVIDO",IF(K315="","COM CLIENTE",IF(TODAY()&gt;K315,"VENCIDO",IF(K315-TODAY()&lt;=15,"VENCE EM 15 DIAS","COM CLIENTE"))))))</f>
        <v/>
      </c>
      <c r="S315" s="18">
        <f>IF(OR($E315="",D315=""),"",IF(D315=$C$4,"5909","6909"))</f>
        <v/>
      </c>
      <c r="T315" s="18" t="n"/>
    </row>
    <row r="316">
      <c r="A316" s="17" t="n"/>
      <c r="B316" s="18" t="n"/>
      <c r="C316" s="18" t="n"/>
      <c r="D316" s="18" t="n"/>
      <c r="E316" s="18" t="n"/>
      <c r="F316" s="18">
        <f>IF($E316="","",IFERROR(INDEX(Bens!$B$6:$B$305,MATCH($E316,Bens!$A$6:$A$305,0)),"Código não cadastrado"))</f>
        <v/>
      </c>
      <c r="G316" s="19" t="n"/>
      <c r="H316" s="20">
        <f>IF(OR($E316="",G316=""),"",G316*IFERROR(INDEX(Bens!$D$6:$D$305,MATCH($E316,Bens!$A$6:$A$305,0)),0))</f>
        <v/>
      </c>
      <c r="I316" s="18" t="n"/>
      <c r="J316" s="18">
        <f>IF(OR($E316="",D316=""),"",IF(D316=$C$4,"5908","6908"))</f>
        <v/>
      </c>
      <c r="K316" s="17" t="n"/>
      <c r="L316" s="17" t="n"/>
      <c r="M316" s="19" t="n"/>
      <c r="N316" s="18" t="n"/>
      <c r="O316" s="19">
        <f>IF(OR($E316="",G316=""),"",G316-N(M316))</f>
        <v/>
      </c>
      <c r="P316" s="20">
        <f>IF(O316="","",O316*IFERROR(INDEX(Bens!$D$6:$D$305,MATCH($E316,Bens!$A$6:$A$305,0)),0))</f>
        <v/>
      </c>
      <c r="Q316" s="21">
        <f>IF(A316="","",IF(AND(O316&lt;=0,L316&lt;&gt;""),L316-A316,TODAY()-A316))</f>
        <v/>
      </c>
      <c r="R316" s="18">
        <f>IF(O316="","",IF(O316&lt;0,"CONFERIR",IF(O316=0,"DEVOLVIDO",IF(K316="","COM CLIENTE",IF(TODAY()&gt;K316,"VENCIDO",IF(K316-TODAY()&lt;=15,"VENCE EM 15 DIAS","COM CLIENTE"))))))</f>
        <v/>
      </c>
      <c r="S316" s="18">
        <f>IF(OR($E316="",D316=""),"",IF(D316=$C$4,"5909","6909"))</f>
        <v/>
      </c>
      <c r="T316" s="18" t="n"/>
    </row>
    <row r="317">
      <c r="A317" s="17" t="n"/>
      <c r="B317" s="18" t="n"/>
      <c r="C317" s="18" t="n"/>
      <c r="D317" s="18" t="n"/>
      <c r="E317" s="18" t="n"/>
      <c r="F317" s="18">
        <f>IF($E317="","",IFERROR(INDEX(Bens!$B$6:$B$305,MATCH($E317,Bens!$A$6:$A$305,0)),"Código não cadastrado"))</f>
        <v/>
      </c>
      <c r="G317" s="19" t="n"/>
      <c r="H317" s="20">
        <f>IF(OR($E317="",G317=""),"",G317*IFERROR(INDEX(Bens!$D$6:$D$305,MATCH($E317,Bens!$A$6:$A$305,0)),0))</f>
        <v/>
      </c>
      <c r="I317" s="18" t="n"/>
      <c r="J317" s="18">
        <f>IF(OR($E317="",D317=""),"",IF(D317=$C$4,"5908","6908"))</f>
        <v/>
      </c>
      <c r="K317" s="17" t="n"/>
      <c r="L317" s="17" t="n"/>
      <c r="M317" s="19" t="n"/>
      <c r="N317" s="18" t="n"/>
      <c r="O317" s="19">
        <f>IF(OR($E317="",G317=""),"",G317-N(M317))</f>
        <v/>
      </c>
      <c r="P317" s="20">
        <f>IF(O317="","",O317*IFERROR(INDEX(Bens!$D$6:$D$305,MATCH($E317,Bens!$A$6:$A$305,0)),0))</f>
        <v/>
      </c>
      <c r="Q317" s="21">
        <f>IF(A317="","",IF(AND(O317&lt;=0,L317&lt;&gt;""),L317-A317,TODAY()-A317))</f>
        <v/>
      </c>
      <c r="R317" s="18">
        <f>IF(O317="","",IF(O317&lt;0,"CONFERIR",IF(O317=0,"DEVOLVIDO",IF(K317="","COM CLIENTE",IF(TODAY()&gt;K317,"VENCIDO",IF(K317-TODAY()&lt;=15,"VENCE EM 15 DIAS","COM CLIENTE"))))))</f>
        <v/>
      </c>
      <c r="S317" s="18">
        <f>IF(OR($E317="",D317=""),"",IF(D317=$C$4,"5909","6909"))</f>
        <v/>
      </c>
      <c r="T317" s="18" t="n"/>
    </row>
    <row r="318">
      <c r="A318" s="17" t="n"/>
      <c r="B318" s="18" t="n"/>
      <c r="C318" s="18" t="n"/>
      <c r="D318" s="18" t="n"/>
      <c r="E318" s="18" t="n"/>
      <c r="F318" s="18">
        <f>IF($E318="","",IFERROR(INDEX(Bens!$B$6:$B$305,MATCH($E318,Bens!$A$6:$A$305,0)),"Código não cadastrado"))</f>
        <v/>
      </c>
      <c r="G318" s="19" t="n"/>
      <c r="H318" s="20">
        <f>IF(OR($E318="",G318=""),"",G318*IFERROR(INDEX(Bens!$D$6:$D$305,MATCH($E318,Bens!$A$6:$A$305,0)),0))</f>
        <v/>
      </c>
      <c r="I318" s="18" t="n"/>
      <c r="J318" s="18">
        <f>IF(OR($E318="",D318=""),"",IF(D318=$C$4,"5908","6908"))</f>
        <v/>
      </c>
      <c r="K318" s="17" t="n"/>
      <c r="L318" s="17" t="n"/>
      <c r="M318" s="19" t="n"/>
      <c r="N318" s="18" t="n"/>
      <c r="O318" s="19">
        <f>IF(OR($E318="",G318=""),"",G318-N(M318))</f>
        <v/>
      </c>
      <c r="P318" s="20">
        <f>IF(O318="","",O318*IFERROR(INDEX(Bens!$D$6:$D$305,MATCH($E318,Bens!$A$6:$A$305,0)),0))</f>
        <v/>
      </c>
      <c r="Q318" s="21">
        <f>IF(A318="","",IF(AND(O318&lt;=0,L318&lt;&gt;""),L318-A318,TODAY()-A318))</f>
        <v/>
      </c>
      <c r="R318" s="18">
        <f>IF(O318="","",IF(O318&lt;0,"CONFERIR",IF(O318=0,"DEVOLVIDO",IF(K318="","COM CLIENTE",IF(TODAY()&gt;K318,"VENCIDO",IF(K318-TODAY()&lt;=15,"VENCE EM 15 DIAS","COM CLIENTE"))))))</f>
        <v/>
      </c>
      <c r="S318" s="18">
        <f>IF(OR($E318="",D318=""),"",IF(D318=$C$4,"5909","6909"))</f>
        <v/>
      </c>
      <c r="T318" s="18" t="n"/>
    </row>
    <row r="319">
      <c r="A319" s="17" t="n"/>
      <c r="B319" s="18" t="n"/>
      <c r="C319" s="18" t="n"/>
      <c r="D319" s="18" t="n"/>
      <c r="E319" s="18" t="n"/>
      <c r="F319" s="18">
        <f>IF($E319="","",IFERROR(INDEX(Bens!$B$6:$B$305,MATCH($E319,Bens!$A$6:$A$305,0)),"Código não cadastrado"))</f>
        <v/>
      </c>
      <c r="G319" s="19" t="n"/>
      <c r="H319" s="20">
        <f>IF(OR($E319="",G319=""),"",G319*IFERROR(INDEX(Bens!$D$6:$D$305,MATCH($E319,Bens!$A$6:$A$305,0)),0))</f>
        <v/>
      </c>
      <c r="I319" s="18" t="n"/>
      <c r="J319" s="18">
        <f>IF(OR($E319="",D319=""),"",IF(D319=$C$4,"5908","6908"))</f>
        <v/>
      </c>
      <c r="K319" s="17" t="n"/>
      <c r="L319" s="17" t="n"/>
      <c r="M319" s="19" t="n"/>
      <c r="N319" s="18" t="n"/>
      <c r="O319" s="19">
        <f>IF(OR($E319="",G319=""),"",G319-N(M319))</f>
        <v/>
      </c>
      <c r="P319" s="20">
        <f>IF(O319="","",O319*IFERROR(INDEX(Bens!$D$6:$D$305,MATCH($E319,Bens!$A$6:$A$305,0)),0))</f>
        <v/>
      </c>
      <c r="Q319" s="21">
        <f>IF(A319="","",IF(AND(O319&lt;=0,L319&lt;&gt;""),L319-A319,TODAY()-A319))</f>
        <v/>
      </c>
      <c r="R319" s="18">
        <f>IF(O319="","",IF(O319&lt;0,"CONFERIR",IF(O319=0,"DEVOLVIDO",IF(K319="","COM CLIENTE",IF(TODAY()&gt;K319,"VENCIDO",IF(K319-TODAY()&lt;=15,"VENCE EM 15 DIAS","COM CLIENTE"))))))</f>
        <v/>
      </c>
      <c r="S319" s="18">
        <f>IF(OR($E319="",D319=""),"",IF(D319=$C$4,"5909","6909"))</f>
        <v/>
      </c>
      <c r="T319" s="18" t="n"/>
    </row>
    <row r="320">
      <c r="A320" s="17" t="n"/>
      <c r="B320" s="18" t="n"/>
      <c r="C320" s="18" t="n"/>
      <c r="D320" s="18" t="n"/>
      <c r="E320" s="18" t="n"/>
      <c r="F320" s="18">
        <f>IF($E320="","",IFERROR(INDEX(Bens!$B$6:$B$305,MATCH($E320,Bens!$A$6:$A$305,0)),"Código não cadastrado"))</f>
        <v/>
      </c>
      <c r="G320" s="19" t="n"/>
      <c r="H320" s="20">
        <f>IF(OR($E320="",G320=""),"",G320*IFERROR(INDEX(Bens!$D$6:$D$305,MATCH($E320,Bens!$A$6:$A$305,0)),0))</f>
        <v/>
      </c>
      <c r="I320" s="18" t="n"/>
      <c r="J320" s="18">
        <f>IF(OR($E320="",D320=""),"",IF(D320=$C$4,"5908","6908"))</f>
        <v/>
      </c>
      <c r="K320" s="17" t="n"/>
      <c r="L320" s="17" t="n"/>
      <c r="M320" s="19" t="n"/>
      <c r="N320" s="18" t="n"/>
      <c r="O320" s="19">
        <f>IF(OR($E320="",G320=""),"",G320-N(M320))</f>
        <v/>
      </c>
      <c r="P320" s="20">
        <f>IF(O320="","",O320*IFERROR(INDEX(Bens!$D$6:$D$305,MATCH($E320,Bens!$A$6:$A$305,0)),0))</f>
        <v/>
      </c>
      <c r="Q320" s="21">
        <f>IF(A320="","",IF(AND(O320&lt;=0,L320&lt;&gt;""),L320-A320,TODAY()-A320))</f>
        <v/>
      </c>
      <c r="R320" s="18">
        <f>IF(O320="","",IF(O320&lt;0,"CONFERIR",IF(O320=0,"DEVOLVIDO",IF(K320="","COM CLIENTE",IF(TODAY()&gt;K320,"VENCIDO",IF(K320-TODAY()&lt;=15,"VENCE EM 15 DIAS","COM CLIENTE"))))))</f>
        <v/>
      </c>
      <c r="S320" s="18">
        <f>IF(OR($E320="",D320=""),"",IF(D320=$C$4,"5909","6909"))</f>
        <v/>
      </c>
      <c r="T320" s="18" t="n"/>
    </row>
    <row r="321">
      <c r="A321" s="17" t="n"/>
      <c r="B321" s="18" t="n"/>
      <c r="C321" s="18" t="n"/>
      <c r="D321" s="18" t="n"/>
      <c r="E321" s="18" t="n"/>
      <c r="F321" s="18">
        <f>IF($E321="","",IFERROR(INDEX(Bens!$B$6:$B$305,MATCH($E321,Bens!$A$6:$A$305,0)),"Código não cadastrado"))</f>
        <v/>
      </c>
      <c r="G321" s="19" t="n"/>
      <c r="H321" s="20">
        <f>IF(OR($E321="",G321=""),"",G321*IFERROR(INDEX(Bens!$D$6:$D$305,MATCH($E321,Bens!$A$6:$A$305,0)),0))</f>
        <v/>
      </c>
      <c r="I321" s="18" t="n"/>
      <c r="J321" s="18">
        <f>IF(OR($E321="",D321=""),"",IF(D321=$C$4,"5908","6908"))</f>
        <v/>
      </c>
      <c r="K321" s="17" t="n"/>
      <c r="L321" s="17" t="n"/>
      <c r="M321" s="19" t="n"/>
      <c r="N321" s="18" t="n"/>
      <c r="O321" s="19">
        <f>IF(OR($E321="",G321=""),"",G321-N(M321))</f>
        <v/>
      </c>
      <c r="P321" s="20">
        <f>IF(O321="","",O321*IFERROR(INDEX(Bens!$D$6:$D$305,MATCH($E321,Bens!$A$6:$A$305,0)),0))</f>
        <v/>
      </c>
      <c r="Q321" s="21">
        <f>IF(A321="","",IF(AND(O321&lt;=0,L321&lt;&gt;""),L321-A321,TODAY()-A321))</f>
        <v/>
      </c>
      <c r="R321" s="18">
        <f>IF(O321="","",IF(O321&lt;0,"CONFERIR",IF(O321=0,"DEVOLVIDO",IF(K321="","COM CLIENTE",IF(TODAY()&gt;K321,"VENCIDO",IF(K321-TODAY()&lt;=15,"VENCE EM 15 DIAS","COM CLIENTE"))))))</f>
        <v/>
      </c>
      <c r="S321" s="18">
        <f>IF(OR($E321="",D321=""),"",IF(D321=$C$4,"5909","6909"))</f>
        <v/>
      </c>
      <c r="T321" s="18" t="n"/>
    </row>
    <row r="322">
      <c r="A322" s="17" t="n"/>
      <c r="B322" s="18" t="n"/>
      <c r="C322" s="18" t="n"/>
      <c r="D322" s="18" t="n"/>
      <c r="E322" s="18" t="n"/>
      <c r="F322" s="18">
        <f>IF($E322="","",IFERROR(INDEX(Bens!$B$6:$B$305,MATCH($E322,Bens!$A$6:$A$305,0)),"Código não cadastrado"))</f>
        <v/>
      </c>
      <c r="G322" s="19" t="n"/>
      <c r="H322" s="20">
        <f>IF(OR($E322="",G322=""),"",G322*IFERROR(INDEX(Bens!$D$6:$D$305,MATCH($E322,Bens!$A$6:$A$305,0)),0))</f>
        <v/>
      </c>
      <c r="I322" s="18" t="n"/>
      <c r="J322" s="18">
        <f>IF(OR($E322="",D322=""),"",IF(D322=$C$4,"5908","6908"))</f>
        <v/>
      </c>
      <c r="K322" s="17" t="n"/>
      <c r="L322" s="17" t="n"/>
      <c r="M322" s="19" t="n"/>
      <c r="N322" s="18" t="n"/>
      <c r="O322" s="19">
        <f>IF(OR($E322="",G322=""),"",G322-N(M322))</f>
        <v/>
      </c>
      <c r="P322" s="20">
        <f>IF(O322="","",O322*IFERROR(INDEX(Bens!$D$6:$D$305,MATCH($E322,Bens!$A$6:$A$305,0)),0))</f>
        <v/>
      </c>
      <c r="Q322" s="21">
        <f>IF(A322="","",IF(AND(O322&lt;=0,L322&lt;&gt;""),L322-A322,TODAY()-A322))</f>
        <v/>
      </c>
      <c r="R322" s="18">
        <f>IF(O322="","",IF(O322&lt;0,"CONFERIR",IF(O322=0,"DEVOLVIDO",IF(K322="","COM CLIENTE",IF(TODAY()&gt;K322,"VENCIDO",IF(K322-TODAY()&lt;=15,"VENCE EM 15 DIAS","COM CLIENTE"))))))</f>
        <v/>
      </c>
      <c r="S322" s="18">
        <f>IF(OR($E322="",D322=""),"",IF(D322=$C$4,"5909","6909"))</f>
        <v/>
      </c>
      <c r="T322" s="18" t="n"/>
    </row>
    <row r="323">
      <c r="A323" s="17" t="n"/>
      <c r="B323" s="18" t="n"/>
      <c r="C323" s="18" t="n"/>
      <c r="D323" s="18" t="n"/>
      <c r="E323" s="18" t="n"/>
      <c r="F323" s="18">
        <f>IF($E323="","",IFERROR(INDEX(Bens!$B$6:$B$305,MATCH($E323,Bens!$A$6:$A$305,0)),"Código não cadastrado"))</f>
        <v/>
      </c>
      <c r="G323" s="19" t="n"/>
      <c r="H323" s="20">
        <f>IF(OR($E323="",G323=""),"",G323*IFERROR(INDEX(Bens!$D$6:$D$305,MATCH($E323,Bens!$A$6:$A$305,0)),0))</f>
        <v/>
      </c>
      <c r="I323" s="18" t="n"/>
      <c r="J323" s="18">
        <f>IF(OR($E323="",D323=""),"",IF(D323=$C$4,"5908","6908"))</f>
        <v/>
      </c>
      <c r="K323" s="17" t="n"/>
      <c r="L323" s="17" t="n"/>
      <c r="M323" s="19" t="n"/>
      <c r="N323" s="18" t="n"/>
      <c r="O323" s="19">
        <f>IF(OR($E323="",G323=""),"",G323-N(M323))</f>
        <v/>
      </c>
      <c r="P323" s="20">
        <f>IF(O323="","",O323*IFERROR(INDEX(Bens!$D$6:$D$305,MATCH($E323,Bens!$A$6:$A$305,0)),0))</f>
        <v/>
      </c>
      <c r="Q323" s="21">
        <f>IF(A323="","",IF(AND(O323&lt;=0,L323&lt;&gt;""),L323-A323,TODAY()-A323))</f>
        <v/>
      </c>
      <c r="R323" s="18">
        <f>IF(O323="","",IF(O323&lt;0,"CONFERIR",IF(O323=0,"DEVOLVIDO",IF(K323="","COM CLIENTE",IF(TODAY()&gt;K323,"VENCIDO",IF(K323-TODAY()&lt;=15,"VENCE EM 15 DIAS","COM CLIENTE"))))))</f>
        <v/>
      </c>
      <c r="S323" s="18">
        <f>IF(OR($E323="",D323=""),"",IF(D323=$C$4,"5909","6909"))</f>
        <v/>
      </c>
      <c r="T323" s="18" t="n"/>
    </row>
    <row r="324">
      <c r="A324" s="17" t="n"/>
      <c r="B324" s="18" t="n"/>
      <c r="C324" s="18" t="n"/>
      <c r="D324" s="18" t="n"/>
      <c r="E324" s="18" t="n"/>
      <c r="F324" s="18">
        <f>IF($E324="","",IFERROR(INDEX(Bens!$B$6:$B$305,MATCH($E324,Bens!$A$6:$A$305,0)),"Código não cadastrado"))</f>
        <v/>
      </c>
      <c r="G324" s="19" t="n"/>
      <c r="H324" s="20">
        <f>IF(OR($E324="",G324=""),"",G324*IFERROR(INDEX(Bens!$D$6:$D$305,MATCH($E324,Bens!$A$6:$A$305,0)),0))</f>
        <v/>
      </c>
      <c r="I324" s="18" t="n"/>
      <c r="J324" s="18">
        <f>IF(OR($E324="",D324=""),"",IF(D324=$C$4,"5908","6908"))</f>
        <v/>
      </c>
      <c r="K324" s="17" t="n"/>
      <c r="L324" s="17" t="n"/>
      <c r="M324" s="19" t="n"/>
      <c r="N324" s="18" t="n"/>
      <c r="O324" s="19">
        <f>IF(OR($E324="",G324=""),"",G324-N(M324))</f>
        <v/>
      </c>
      <c r="P324" s="20">
        <f>IF(O324="","",O324*IFERROR(INDEX(Bens!$D$6:$D$305,MATCH($E324,Bens!$A$6:$A$305,0)),0))</f>
        <v/>
      </c>
      <c r="Q324" s="21">
        <f>IF(A324="","",IF(AND(O324&lt;=0,L324&lt;&gt;""),L324-A324,TODAY()-A324))</f>
        <v/>
      </c>
      <c r="R324" s="18">
        <f>IF(O324="","",IF(O324&lt;0,"CONFERIR",IF(O324=0,"DEVOLVIDO",IF(K324="","COM CLIENTE",IF(TODAY()&gt;K324,"VENCIDO",IF(K324-TODAY()&lt;=15,"VENCE EM 15 DIAS","COM CLIENTE"))))))</f>
        <v/>
      </c>
      <c r="S324" s="18">
        <f>IF(OR($E324="",D324=""),"",IF(D324=$C$4,"5909","6909"))</f>
        <v/>
      </c>
      <c r="T324" s="18" t="n"/>
    </row>
    <row r="325">
      <c r="A325" s="17" t="n"/>
      <c r="B325" s="18" t="n"/>
      <c r="C325" s="18" t="n"/>
      <c r="D325" s="18" t="n"/>
      <c r="E325" s="18" t="n"/>
      <c r="F325" s="18">
        <f>IF($E325="","",IFERROR(INDEX(Bens!$B$6:$B$305,MATCH($E325,Bens!$A$6:$A$305,0)),"Código não cadastrado"))</f>
        <v/>
      </c>
      <c r="G325" s="19" t="n"/>
      <c r="H325" s="20">
        <f>IF(OR($E325="",G325=""),"",G325*IFERROR(INDEX(Bens!$D$6:$D$305,MATCH($E325,Bens!$A$6:$A$305,0)),0))</f>
        <v/>
      </c>
      <c r="I325" s="18" t="n"/>
      <c r="J325" s="18">
        <f>IF(OR($E325="",D325=""),"",IF(D325=$C$4,"5908","6908"))</f>
        <v/>
      </c>
      <c r="K325" s="17" t="n"/>
      <c r="L325" s="17" t="n"/>
      <c r="M325" s="19" t="n"/>
      <c r="N325" s="18" t="n"/>
      <c r="O325" s="19">
        <f>IF(OR($E325="",G325=""),"",G325-N(M325))</f>
        <v/>
      </c>
      <c r="P325" s="20">
        <f>IF(O325="","",O325*IFERROR(INDEX(Bens!$D$6:$D$305,MATCH($E325,Bens!$A$6:$A$305,0)),0))</f>
        <v/>
      </c>
      <c r="Q325" s="21">
        <f>IF(A325="","",IF(AND(O325&lt;=0,L325&lt;&gt;""),L325-A325,TODAY()-A325))</f>
        <v/>
      </c>
      <c r="R325" s="18">
        <f>IF(O325="","",IF(O325&lt;0,"CONFERIR",IF(O325=0,"DEVOLVIDO",IF(K325="","COM CLIENTE",IF(TODAY()&gt;K325,"VENCIDO",IF(K325-TODAY()&lt;=15,"VENCE EM 15 DIAS","COM CLIENTE"))))))</f>
        <v/>
      </c>
      <c r="S325" s="18">
        <f>IF(OR($E325="",D325=""),"",IF(D325=$C$4,"5909","6909"))</f>
        <v/>
      </c>
      <c r="T325" s="18" t="n"/>
    </row>
    <row r="326">
      <c r="A326" s="17" t="n"/>
      <c r="B326" s="18" t="n"/>
      <c r="C326" s="18" t="n"/>
      <c r="D326" s="18" t="n"/>
      <c r="E326" s="18" t="n"/>
      <c r="F326" s="18">
        <f>IF($E326="","",IFERROR(INDEX(Bens!$B$6:$B$305,MATCH($E326,Bens!$A$6:$A$305,0)),"Código não cadastrado"))</f>
        <v/>
      </c>
      <c r="G326" s="19" t="n"/>
      <c r="H326" s="20">
        <f>IF(OR($E326="",G326=""),"",G326*IFERROR(INDEX(Bens!$D$6:$D$305,MATCH($E326,Bens!$A$6:$A$305,0)),0))</f>
        <v/>
      </c>
      <c r="I326" s="18" t="n"/>
      <c r="J326" s="18">
        <f>IF(OR($E326="",D326=""),"",IF(D326=$C$4,"5908","6908"))</f>
        <v/>
      </c>
      <c r="K326" s="17" t="n"/>
      <c r="L326" s="17" t="n"/>
      <c r="M326" s="19" t="n"/>
      <c r="N326" s="18" t="n"/>
      <c r="O326" s="19">
        <f>IF(OR($E326="",G326=""),"",G326-N(M326))</f>
        <v/>
      </c>
      <c r="P326" s="20">
        <f>IF(O326="","",O326*IFERROR(INDEX(Bens!$D$6:$D$305,MATCH($E326,Bens!$A$6:$A$305,0)),0))</f>
        <v/>
      </c>
      <c r="Q326" s="21">
        <f>IF(A326="","",IF(AND(O326&lt;=0,L326&lt;&gt;""),L326-A326,TODAY()-A326))</f>
        <v/>
      </c>
      <c r="R326" s="18">
        <f>IF(O326="","",IF(O326&lt;0,"CONFERIR",IF(O326=0,"DEVOLVIDO",IF(K326="","COM CLIENTE",IF(TODAY()&gt;K326,"VENCIDO",IF(K326-TODAY()&lt;=15,"VENCE EM 15 DIAS","COM CLIENTE"))))))</f>
        <v/>
      </c>
      <c r="S326" s="18">
        <f>IF(OR($E326="",D326=""),"",IF(D326=$C$4,"5909","6909"))</f>
        <v/>
      </c>
      <c r="T326" s="18" t="n"/>
    </row>
    <row r="327">
      <c r="A327" s="17" t="n"/>
      <c r="B327" s="18" t="n"/>
      <c r="C327" s="18" t="n"/>
      <c r="D327" s="18" t="n"/>
      <c r="E327" s="18" t="n"/>
      <c r="F327" s="18">
        <f>IF($E327="","",IFERROR(INDEX(Bens!$B$6:$B$305,MATCH($E327,Bens!$A$6:$A$305,0)),"Código não cadastrado"))</f>
        <v/>
      </c>
      <c r="G327" s="19" t="n"/>
      <c r="H327" s="20">
        <f>IF(OR($E327="",G327=""),"",G327*IFERROR(INDEX(Bens!$D$6:$D$305,MATCH($E327,Bens!$A$6:$A$305,0)),0))</f>
        <v/>
      </c>
      <c r="I327" s="18" t="n"/>
      <c r="J327" s="18">
        <f>IF(OR($E327="",D327=""),"",IF(D327=$C$4,"5908","6908"))</f>
        <v/>
      </c>
      <c r="K327" s="17" t="n"/>
      <c r="L327" s="17" t="n"/>
      <c r="M327" s="19" t="n"/>
      <c r="N327" s="18" t="n"/>
      <c r="O327" s="19">
        <f>IF(OR($E327="",G327=""),"",G327-N(M327))</f>
        <v/>
      </c>
      <c r="P327" s="20">
        <f>IF(O327="","",O327*IFERROR(INDEX(Bens!$D$6:$D$305,MATCH($E327,Bens!$A$6:$A$305,0)),0))</f>
        <v/>
      </c>
      <c r="Q327" s="21">
        <f>IF(A327="","",IF(AND(O327&lt;=0,L327&lt;&gt;""),L327-A327,TODAY()-A327))</f>
        <v/>
      </c>
      <c r="R327" s="18">
        <f>IF(O327="","",IF(O327&lt;0,"CONFERIR",IF(O327=0,"DEVOLVIDO",IF(K327="","COM CLIENTE",IF(TODAY()&gt;K327,"VENCIDO",IF(K327-TODAY()&lt;=15,"VENCE EM 15 DIAS","COM CLIENTE"))))))</f>
        <v/>
      </c>
      <c r="S327" s="18">
        <f>IF(OR($E327="",D327=""),"",IF(D327=$C$4,"5909","6909"))</f>
        <v/>
      </c>
      <c r="T327" s="18" t="n"/>
    </row>
    <row r="328">
      <c r="A328" s="17" t="n"/>
      <c r="B328" s="18" t="n"/>
      <c r="C328" s="18" t="n"/>
      <c r="D328" s="18" t="n"/>
      <c r="E328" s="18" t="n"/>
      <c r="F328" s="18">
        <f>IF($E328="","",IFERROR(INDEX(Bens!$B$6:$B$305,MATCH($E328,Bens!$A$6:$A$305,0)),"Código não cadastrado"))</f>
        <v/>
      </c>
      <c r="G328" s="19" t="n"/>
      <c r="H328" s="20">
        <f>IF(OR($E328="",G328=""),"",G328*IFERROR(INDEX(Bens!$D$6:$D$305,MATCH($E328,Bens!$A$6:$A$305,0)),0))</f>
        <v/>
      </c>
      <c r="I328" s="18" t="n"/>
      <c r="J328" s="18">
        <f>IF(OR($E328="",D328=""),"",IF(D328=$C$4,"5908","6908"))</f>
        <v/>
      </c>
      <c r="K328" s="17" t="n"/>
      <c r="L328" s="17" t="n"/>
      <c r="M328" s="19" t="n"/>
      <c r="N328" s="18" t="n"/>
      <c r="O328" s="19">
        <f>IF(OR($E328="",G328=""),"",G328-N(M328))</f>
        <v/>
      </c>
      <c r="P328" s="20">
        <f>IF(O328="","",O328*IFERROR(INDEX(Bens!$D$6:$D$305,MATCH($E328,Bens!$A$6:$A$305,0)),0))</f>
        <v/>
      </c>
      <c r="Q328" s="21">
        <f>IF(A328="","",IF(AND(O328&lt;=0,L328&lt;&gt;""),L328-A328,TODAY()-A328))</f>
        <v/>
      </c>
      <c r="R328" s="18">
        <f>IF(O328="","",IF(O328&lt;0,"CONFERIR",IF(O328=0,"DEVOLVIDO",IF(K328="","COM CLIENTE",IF(TODAY()&gt;K328,"VENCIDO",IF(K328-TODAY()&lt;=15,"VENCE EM 15 DIAS","COM CLIENTE"))))))</f>
        <v/>
      </c>
      <c r="S328" s="18">
        <f>IF(OR($E328="",D328=""),"",IF(D328=$C$4,"5909","6909"))</f>
        <v/>
      </c>
      <c r="T328" s="18" t="n"/>
    </row>
    <row r="329">
      <c r="A329" s="17" t="n"/>
      <c r="B329" s="18" t="n"/>
      <c r="C329" s="18" t="n"/>
      <c r="D329" s="18" t="n"/>
      <c r="E329" s="18" t="n"/>
      <c r="F329" s="18">
        <f>IF($E329="","",IFERROR(INDEX(Bens!$B$6:$B$305,MATCH($E329,Bens!$A$6:$A$305,0)),"Código não cadastrado"))</f>
        <v/>
      </c>
      <c r="G329" s="19" t="n"/>
      <c r="H329" s="20">
        <f>IF(OR($E329="",G329=""),"",G329*IFERROR(INDEX(Bens!$D$6:$D$305,MATCH($E329,Bens!$A$6:$A$305,0)),0))</f>
        <v/>
      </c>
      <c r="I329" s="18" t="n"/>
      <c r="J329" s="18">
        <f>IF(OR($E329="",D329=""),"",IF(D329=$C$4,"5908","6908"))</f>
        <v/>
      </c>
      <c r="K329" s="17" t="n"/>
      <c r="L329" s="17" t="n"/>
      <c r="M329" s="19" t="n"/>
      <c r="N329" s="18" t="n"/>
      <c r="O329" s="19">
        <f>IF(OR($E329="",G329=""),"",G329-N(M329))</f>
        <v/>
      </c>
      <c r="P329" s="20">
        <f>IF(O329="","",O329*IFERROR(INDEX(Bens!$D$6:$D$305,MATCH($E329,Bens!$A$6:$A$305,0)),0))</f>
        <v/>
      </c>
      <c r="Q329" s="21">
        <f>IF(A329="","",IF(AND(O329&lt;=0,L329&lt;&gt;""),L329-A329,TODAY()-A329))</f>
        <v/>
      </c>
      <c r="R329" s="18">
        <f>IF(O329="","",IF(O329&lt;0,"CONFERIR",IF(O329=0,"DEVOLVIDO",IF(K329="","COM CLIENTE",IF(TODAY()&gt;K329,"VENCIDO",IF(K329-TODAY()&lt;=15,"VENCE EM 15 DIAS","COM CLIENTE"))))))</f>
        <v/>
      </c>
      <c r="S329" s="18">
        <f>IF(OR($E329="",D329=""),"",IF(D329=$C$4,"5909","6909"))</f>
        <v/>
      </c>
      <c r="T329" s="18" t="n"/>
    </row>
    <row r="330">
      <c r="A330" s="17" t="n"/>
      <c r="B330" s="18" t="n"/>
      <c r="C330" s="18" t="n"/>
      <c r="D330" s="18" t="n"/>
      <c r="E330" s="18" t="n"/>
      <c r="F330" s="18">
        <f>IF($E330="","",IFERROR(INDEX(Bens!$B$6:$B$305,MATCH($E330,Bens!$A$6:$A$305,0)),"Código não cadastrado"))</f>
        <v/>
      </c>
      <c r="G330" s="19" t="n"/>
      <c r="H330" s="20">
        <f>IF(OR($E330="",G330=""),"",G330*IFERROR(INDEX(Bens!$D$6:$D$305,MATCH($E330,Bens!$A$6:$A$305,0)),0))</f>
        <v/>
      </c>
      <c r="I330" s="18" t="n"/>
      <c r="J330" s="18">
        <f>IF(OR($E330="",D330=""),"",IF(D330=$C$4,"5908","6908"))</f>
        <v/>
      </c>
      <c r="K330" s="17" t="n"/>
      <c r="L330" s="17" t="n"/>
      <c r="M330" s="19" t="n"/>
      <c r="N330" s="18" t="n"/>
      <c r="O330" s="19">
        <f>IF(OR($E330="",G330=""),"",G330-N(M330))</f>
        <v/>
      </c>
      <c r="P330" s="20">
        <f>IF(O330="","",O330*IFERROR(INDEX(Bens!$D$6:$D$305,MATCH($E330,Bens!$A$6:$A$305,0)),0))</f>
        <v/>
      </c>
      <c r="Q330" s="21">
        <f>IF(A330="","",IF(AND(O330&lt;=0,L330&lt;&gt;""),L330-A330,TODAY()-A330))</f>
        <v/>
      </c>
      <c r="R330" s="18">
        <f>IF(O330="","",IF(O330&lt;0,"CONFERIR",IF(O330=0,"DEVOLVIDO",IF(K330="","COM CLIENTE",IF(TODAY()&gt;K330,"VENCIDO",IF(K330-TODAY()&lt;=15,"VENCE EM 15 DIAS","COM CLIENTE"))))))</f>
        <v/>
      </c>
      <c r="S330" s="18">
        <f>IF(OR($E330="",D330=""),"",IF(D330=$C$4,"5909","6909"))</f>
        <v/>
      </c>
      <c r="T330" s="18" t="n"/>
    </row>
    <row r="331">
      <c r="A331" s="17" t="n"/>
      <c r="B331" s="18" t="n"/>
      <c r="C331" s="18" t="n"/>
      <c r="D331" s="18" t="n"/>
      <c r="E331" s="18" t="n"/>
      <c r="F331" s="18">
        <f>IF($E331="","",IFERROR(INDEX(Bens!$B$6:$B$305,MATCH($E331,Bens!$A$6:$A$305,0)),"Código não cadastrado"))</f>
        <v/>
      </c>
      <c r="G331" s="19" t="n"/>
      <c r="H331" s="20">
        <f>IF(OR($E331="",G331=""),"",G331*IFERROR(INDEX(Bens!$D$6:$D$305,MATCH($E331,Bens!$A$6:$A$305,0)),0))</f>
        <v/>
      </c>
      <c r="I331" s="18" t="n"/>
      <c r="J331" s="18">
        <f>IF(OR($E331="",D331=""),"",IF(D331=$C$4,"5908","6908"))</f>
        <v/>
      </c>
      <c r="K331" s="17" t="n"/>
      <c r="L331" s="17" t="n"/>
      <c r="M331" s="19" t="n"/>
      <c r="N331" s="18" t="n"/>
      <c r="O331" s="19">
        <f>IF(OR($E331="",G331=""),"",G331-N(M331))</f>
        <v/>
      </c>
      <c r="P331" s="20">
        <f>IF(O331="","",O331*IFERROR(INDEX(Bens!$D$6:$D$305,MATCH($E331,Bens!$A$6:$A$305,0)),0))</f>
        <v/>
      </c>
      <c r="Q331" s="21">
        <f>IF(A331="","",IF(AND(O331&lt;=0,L331&lt;&gt;""),L331-A331,TODAY()-A331))</f>
        <v/>
      </c>
      <c r="R331" s="18">
        <f>IF(O331="","",IF(O331&lt;0,"CONFERIR",IF(O331=0,"DEVOLVIDO",IF(K331="","COM CLIENTE",IF(TODAY()&gt;K331,"VENCIDO",IF(K331-TODAY()&lt;=15,"VENCE EM 15 DIAS","COM CLIENTE"))))))</f>
        <v/>
      </c>
      <c r="S331" s="18">
        <f>IF(OR($E331="",D331=""),"",IF(D331=$C$4,"5909","6909"))</f>
        <v/>
      </c>
      <c r="T331" s="18" t="n"/>
    </row>
    <row r="332">
      <c r="A332" s="17" t="n"/>
      <c r="B332" s="18" t="n"/>
      <c r="C332" s="18" t="n"/>
      <c r="D332" s="18" t="n"/>
      <c r="E332" s="18" t="n"/>
      <c r="F332" s="18">
        <f>IF($E332="","",IFERROR(INDEX(Bens!$B$6:$B$305,MATCH($E332,Bens!$A$6:$A$305,0)),"Código não cadastrado"))</f>
        <v/>
      </c>
      <c r="G332" s="19" t="n"/>
      <c r="H332" s="20">
        <f>IF(OR($E332="",G332=""),"",G332*IFERROR(INDEX(Bens!$D$6:$D$305,MATCH($E332,Bens!$A$6:$A$305,0)),0))</f>
        <v/>
      </c>
      <c r="I332" s="18" t="n"/>
      <c r="J332" s="18">
        <f>IF(OR($E332="",D332=""),"",IF(D332=$C$4,"5908","6908"))</f>
        <v/>
      </c>
      <c r="K332" s="17" t="n"/>
      <c r="L332" s="17" t="n"/>
      <c r="M332" s="19" t="n"/>
      <c r="N332" s="18" t="n"/>
      <c r="O332" s="19">
        <f>IF(OR($E332="",G332=""),"",G332-N(M332))</f>
        <v/>
      </c>
      <c r="P332" s="20">
        <f>IF(O332="","",O332*IFERROR(INDEX(Bens!$D$6:$D$305,MATCH($E332,Bens!$A$6:$A$305,0)),0))</f>
        <v/>
      </c>
      <c r="Q332" s="21">
        <f>IF(A332="","",IF(AND(O332&lt;=0,L332&lt;&gt;""),L332-A332,TODAY()-A332))</f>
        <v/>
      </c>
      <c r="R332" s="18">
        <f>IF(O332="","",IF(O332&lt;0,"CONFERIR",IF(O332=0,"DEVOLVIDO",IF(K332="","COM CLIENTE",IF(TODAY()&gt;K332,"VENCIDO",IF(K332-TODAY()&lt;=15,"VENCE EM 15 DIAS","COM CLIENTE"))))))</f>
        <v/>
      </c>
      <c r="S332" s="18">
        <f>IF(OR($E332="",D332=""),"",IF(D332=$C$4,"5909","6909"))</f>
        <v/>
      </c>
      <c r="T332" s="18" t="n"/>
    </row>
    <row r="333">
      <c r="A333" s="17" t="n"/>
      <c r="B333" s="18" t="n"/>
      <c r="C333" s="18" t="n"/>
      <c r="D333" s="18" t="n"/>
      <c r="E333" s="18" t="n"/>
      <c r="F333" s="18">
        <f>IF($E333="","",IFERROR(INDEX(Bens!$B$6:$B$305,MATCH($E333,Bens!$A$6:$A$305,0)),"Código não cadastrado"))</f>
        <v/>
      </c>
      <c r="G333" s="19" t="n"/>
      <c r="H333" s="20">
        <f>IF(OR($E333="",G333=""),"",G333*IFERROR(INDEX(Bens!$D$6:$D$305,MATCH($E333,Bens!$A$6:$A$305,0)),0))</f>
        <v/>
      </c>
      <c r="I333" s="18" t="n"/>
      <c r="J333" s="18">
        <f>IF(OR($E333="",D333=""),"",IF(D333=$C$4,"5908","6908"))</f>
        <v/>
      </c>
      <c r="K333" s="17" t="n"/>
      <c r="L333" s="17" t="n"/>
      <c r="M333" s="19" t="n"/>
      <c r="N333" s="18" t="n"/>
      <c r="O333" s="19">
        <f>IF(OR($E333="",G333=""),"",G333-N(M333))</f>
        <v/>
      </c>
      <c r="P333" s="20">
        <f>IF(O333="","",O333*IFERROR(INDEX(Bens!$D$6:$D$305,MATCH($E333,Bens!$A$6:$A$305,0)),0))</f>
        <v/>
      </c>
      <c r="Q333" s="21">
        <f>IF(A333="","",IF(AND(O333&lt;=0,L333&lt;&gt;""),L333-A333,TODAY()-A333))</f>
        <v/>
      </c>
      <c r="R333" s="18">
        <f>IF(O333="","",IF(O333&lt;0,"CONFERIR",IF(O333=0,"DEVOLVIDO",IF(K333="","COM CLIENTE",IF(TODAY()&gt;K333,"VENCIDO",IF(K333-TODAY()&lt;=15,"VENCE EM 15 DIAS","COM CLIENTE"))))))</f>
        <v/>
      </c>
      <c r="S333" s="18">
        <f>IF(OR($E333="",D333=""),"",IF(D333=$C$4,"5909","6909"))</f>
        <v/>
      </c>
      <c r="T333" s="18" t="n"/>
    </row>
    <row r="334">
      <c r="A334" s="17" t="n"/>
      <c r="B334" s="18" t="n"/>
      <c r="C334" s="18" t="n"/>
      <c r="D334" s="18" t="n"/>
      <c r="E334" s="18" t="n"/>
      <c r="F334" s="18">
        <f>IF($E334="","",IFERROR(INDEX(Bens!$B$6:$B$305,MATCH($E334,Bens!$A$6:$A$305,0)),"Código não cadastrado"))</f>
        <v/>
      </c>
      <c r="G334" s="19" t="n"/>
      <c r="H334" s="20">
        <f>IF(OR($E334="",G334=""),"",G334*IFERROR(INDEX(Bens!$D$6:$D$305,MATCH($E334,Bens!$A$6:$A$305,0)),0))</f>
        <v/>
      </c>
      <c r="I334" s="18" t="n"/>
      <c r="J334" s="18">
        <f>IF(OR($E334="",D334=""),"",IF(D334=$C$4,"5908","6908"))</f>
        <v/>
      </c>
      <c r="K334" s="17" t="n"/>
      <c r="L334" s="17" t="n"/>
      <c r="M334" s="19" t="n"/>
      <c r="N334" s="18" t="n"/>
      <c r="O334" s="19">
        <f>IF(OR($E334="",G334=""),"",G334-N(M334))</f>
        <v/>
      </c>
      <c r="P334" s="20">
        <f>IF(O334="","",O334*IFERROR(INDEX(Bens!$D$6:$D$305,MATCH($E334,Bens!$A$6:$A$305,0)),0))</f>
        <v/>
      </c>
      <c r="Q334" s="21">
        <f>IF(A334="","",IF(AND(O334&lt;=0,L334&lt;&gt;""),L334-A334,TODAY()-A334))</f>
        <v/>
      </c>
      <c r="R334" s="18">
        <f>IF(O334="","",IF(O334&lt;0,"CONFERIR",IF(O334=0,"DEVOLVIDO",IF(K334="","COM CLIENTE",IF(TODAY()&gt;K334,"VENCIDO",IF(K334-TODAY()&lt;=15,"VENCE EM 15 DIAS","COM CLIENTE"))))))</f>
        <v/>
      </c>
      <c r="S334" s="18">
        <f>IF(OR($E334="",D334=""),"",IF(D334=$C$4,"5909","6909"))</f>
        <v/>
      </c>
      <c r="T334" s="18" t="n"/>
    </row>
    <row r="335">
      <c r="A335" s="17" t="n"/>
      <c r="B335" s="18" t="n"/>
      <c r="C335" s="18" t="n"/>
      <c r="D335" s="18" t="n"/>
      <c r="E335" s="18" t="n"/>
      <c r="F335" s="18">
        <f>IF($E335="","",IFERROR(INDEX(Bens!$B$6:$B$305,MATCH($E335,Bens!$A$6:$A$305,0)),"Código não cadastrado"))</f>
        <v/>
      </c>
      <c r="G335" s="19" t="n"/>
      <c r="H335" s="20">
        <f>IF(OR($E335="",G335=""),"",G335*IFERROR(INDEX(Bens!$D$6:$D$305,MATCH($E335,Bens!$A$6:$A$305,0)),0))</f>
        <v/>
      </c>
      <c r="I335" s="18" t="n"/>
      <c r="J335" s="18">
        <f>IF(OR($E335="",D335=""),"",IF(D335=$C$4,"5908","6908"))</f>
        <v/>
      </c>
      <c r="K335" s="17" t="n"/>
      <c r="L335" s="17" t="n"/>
      <c r="M335" s="19" t="n"/>
      <c r="N335" s="18" t="n"/>
      <c r="O335" s="19">
        <f>IF(OR($E335="",G335=""),"",G335-N(M335))</f>
        <v/>
      </c>
      <c r="P335" s="20">
        <f>IF(O335="","",O335*IFERROR(INDEX(Bens!$D$6:$D$305,MATCH($E335,Bens!$A$6:$A$305,0)),0))</f>
        <v/>
      </c>
      <c r="Q335" s="21">
        <f>IF(A335="","",IF(AND(O335&lt;=0,L335&lt;&gt;""),L335-A335,TODAY()-A335))</f>
        <v/>
      </c>
      <c r="R335" s="18">
        <f>IF(O335="","",IF(O335&lt;0,"CONFERIR",IF(O335=0,"DEVOLVIDO",IF(K335="","COM CLIENTE",IF(TODAY()&gt;K335,"VENCIDO",IF(K335-TODAY()&lt;=15,"VENCE EM 15 DIAS","COM CLIENTE"))))))</f>
        <v/>
      </c>
      <c r="S335" s="18">
        <f>IF(OR($E335="",D335=""),"",IF(D335=$C$4,"5909","6909"))</f>
        <v/>
      </c>
      <c r="T335" s="18" t="n"/>
    </row>
    <row r="336">
      <c r="A336" s="17" t="n"/>
      <c r="B336" s="18" t="n"/>
      <c r="C336" s="18" t="n"/>
      <c r="D336" s="18" t="n"/>
      <c r="E336" s="18" t="n"/>
      <c r="F336" s="18">
        <f>IF($E336="","",IFERROR(INDEX(Bens!$B$6:$B$305,MATCH($E336,Bens!$A$6:$A$305,0)),"Código não cadastrado"))</f>
        <v/>
      </c>
      <c r="G336" s="19" t="n"/>
      <c r="H336" s="20">
        <f>IF(OR($E336="",G336=""),"",G336*IFERROR(INDEX(Bens!$D$6:$D$305,MATCH($E336,Bens!$A$6:$A$305,0)),0))</f>
        <v/>
      </c>
      <c r="I336" s="18" t="n"/>
      <c r="J336" s="18">
        <f>IF(OR($E336="",D336=""),"",IF(D336=$C$4,"5908","6908"))</f>
        <v/>
      </c>
      <c r="K336" s="17" t="n"/>
      <c r="L336" s="17" t="n"/>
      <c r="M336" s="19" t="n"/>
      <c r="N336" s="18" t="n"/>
      <c r="O336" s="19">
        <f>IF(OR($E336="",G336=""),"",G336-N(M336))</f>
        <v/>
      </c>
      <c r="P336" s="20">
        <f>IF(O336="","",O336*IFERROR(INDEX(Bens!$D$6:$D$305,MATCH($E336,Bens!$A$6:$A$305,0)),0))</f>
        <v/>
      </c>
      <c r="Q336" s="21">
        <f>IF(A336="","",IF(AND(O336&lt;=0,L336&lt;&gt;""),L336-A336,TODAY()-A336))</f>
        <v/>
      </c>
      <c r="R336" s="18">
        <f>IF(O336="","",IF(O336&lt;0,"CONFERIR",IF(O336=0,"DEVOLVIDO",IF(K336="","COM CLIENTE",IF(TODAY()&gt;K336,"VENCIDO",IF(K336-TODAY()&lt;=15,"VENCE EM 15 DIAS","COM CLIENTE"))))))</f>
        <v/>
      </c>
      <c r="S336" s="18">
        <f>IF(OR($E336="",D336=""),"",IF(D336=$C$4,"5909","6909"))</f>
        <v/>
      </c>
      <c r="T336" s="18" t="n"/>
    </row>
    <row r="337">
      <c r="A337" s="17" t="n"/>
      <c r="B337" s="18" t="n"/>
      <c r="C337" s="18" t="n"/>
      <c r="D337" s="18" t="n"/>
      <c r="E337" s="18" t="n"/>
      <c r="F337" s="18">
        <f>IF($E337="","",IFERROR(INDEX(Bens!$B$6:$B$305,MATCH($E337,Bens!$A$6:$A$305,0)),"Código não cadastrado"))</f>
        <v/>
      </c>
      <c r="G337" s="19" t="n"/>
      <c r="H337" s="20">
        <f>IF(OR($E337="",G337=""),"",G337*IFERROR(INDEX(Bens!$D$6:$D$305,MATCH($E337,Bens!$A$6:$A$305,0)),0))</f>
        <v/>
      </c>
      <c r="I337" s="18" t="n"/>
      <c r="J337" s="18">
        <f>IF(OR($E337="",D337=""),"",IF(D337=$C$4,"5908","6908"))</f>
        <v/>
      </c>
      <c r="K337" s="17" t="n"/>
      <c r="L337" s="17" t="n"/>
      <c r="M337" s="19" t="n"/>
      <c r="N337" s="18" t="n"/>
      <c r="O337" s="19">
        <f>IF(OR($E337="",G337=""),"",G337-N(M337))</f>
        <v/>
      </c>
      <c r="P337" s="20">
        <f>IF(O337="","",O337*IFERROR(INDEX(Bens!$D$6:$D$305,MATCH($E337,Bens!$A$6:$A$305,0)),0))</f>
        <v/>
      </c>
      <c r="Q337" s="21">
        <f>IF(A337="","",IF(AND(O337&lt;=0,L337&lt;&gt;""),L337-A337,TODAY()-A337))</f>
        <v/>
      </c>
      <c r="R337" s="18">
        <f>IF(O337="","",IF(O337&lt;0,"CONFERIR",IF(O337=0,"DEVOLVIDO",IF(K337="","COM CLIENTE",IF(TODAY()&gt;K337,"VENCIDO",IF(K337-TODAY()&lt;=15,"VENCE EM 15 DIAS","COM CLIENTE"))))))</f>
        <v/>
      </c>
      <c r="S337" s="18">
        <f>IF(OR($E337="",D337=""),"",IF(D337=$C$4,"5909","6909"))</f>
        <v/>
      </c>
      <c r="T337" s="18" t="n"/>
    </row>
    <row r="338">
      <c r="A338" s="17" t="n"/>
      <c r="B338" s="18" t="n"/>
      <c r="C338" s="18" t="n"/>
      <c r="D338" s="18" t="n"/>
      <c r="E338" s="18" t="n"/>
      <c r="F338" s="18">
        <f>IF($E338="","",IFERROR(INDEX(Bens!$B$6:$B$305,MATCH($E338,Bens!$A$6:$A$305,0)),"Código não cadastrado"))</f>
        <v/>
      </c>
      <c r="G338" s="19" t="n"/>
      <c r="H338" s="20">
        <f>IF(OR($E338="",G338=""),"",G338*IFERROR(INDEX(Bens!$D$6:$D$305,MATCH($E338,Bens!$A$6:$A$305,0)),0))</f>
        <v/>
      </c>
      <c r="I338" s="18" t="n"/>
      <c r="J338" s="18">
        <f>IF(OR($E338="",D338=""),"",IF(D338=$C$4,"5908","6908"))</f>
        <v/>
      </c>
      <c r="K338" s="17" t="n"/>
      <c r="L338" s="17" t="n"/>
      <c r="M338" s="19" t="n"/>
      <c r="N338" s="18" t="n"/>
      <c r="O338" s="19">
        <f>IF(OR($E338="",G338=""),"",G338-N(M338))</f>
        <v/>
      </c>
      <c r="P338" s="20">
        <f>IF(O338="","",O338*IFERROR(INDEX(Bens!$D$6:$D$305,MATCH($E338,Bens!$A$6:$A$305,0)),0))</f>
        <v/>
      </c>
      <c r="Q338" s="21">
        <f>IF(A338="","",IF(AND(O338&lt;=0,L338&lt;&gt;""),L338-A338,TODAY()-A338))</f>
        <v/>
      </c>
      <c r="R338" s="18">
        <f>IF(O338="","",IF(O338&lt;0,"CONFERIR",IF(O338=0,"DEVOLVIDO",IF(K338="","COM CLIENTE",IF(TODAY()&gt;K338,"VENCIDO",IF(K338-TODAY()&lt;=15,"VENCE EM 15 DIAS","COM CLIENTE"))))))</f>
        <v/>
      </c>
      <c r="S338" s="18">
        <f>IF(OR($E338="",D338=""),"",IF(D338=$C$4,"5909","6909"))</f>
        <v/>
      </c>
      <c r="T338" s="18" t="n"/>
    </row>
    <row r="339">
      <c r="A339" s="17" t="n"/>
      <c r="B339" s="18" t="n"/>
      <c r="C339" s="18" t="n"/>
      <c r="D339" s="18" t="n"/>
      <c r="E339" s="18" t="n"/>
      <c r="F339" s="18">
        <f>IF($E339="","",IFERROR(INDEX(Bens!$B$6:$B$305,MATCH($E339,Bens!$A$6:$A$305,0)),"Código não cadastrado"))</f>
        <v/>
      </c>
      <c r="G339" s="19" t="n"/>
      <c r="H339" s="20">
        <f>IF(OR($E339="",G339=""),"",G339*IFERROR(INDEX(Bens!$D$6:$D$305,MATCH($E339,Bens!$A$6:$A$305,0)),0))</f>
        <v/>
      </c>
      <c r="I339" s="18" t="n"/>
      <c r="J339" s="18">
        <f>IF(OR($E339="",D339=""),"",IF(D339=$C$4,"5908","6908"))</f>
        <v/>
      </c>
      <c r="K339" s="17" t="n"/>
      <c r="L339" s="17" t="n"/>
      <c r="M339" s="19" t="n"/>
      <c r="N339" s="18" t="n"/>
      <c r="O339" s="19">
        <f>IF(OR($E339="",G339=""),"",G339-N(M339))</f>
        <v/>
      </c>
      <c r="P339" s="20">
        <f>IF(O339="","",O339*IFERROR(INDEX(Bens!$D$6:$D$305,MATCH($E339,Bens!$A$6:$A$305,0)),0))</f>
        <v/>
      </c>
      <c r="Q339" s="21">
        <f>IF(A339="","",IF(AND(O339&lt;=0,L339&lt;&gt;""),L339-A339,TODAY()-A339))</f>
        <v/>
      </c>
      <c r="R339" s="18">
        <f>IF(O339="","",IF(O339&lt;0,"CONFERIR",IF(O339=0,"DEVOLVIDO",IF(K339="","COM CLIENTE",IF(TODAY()&gt;K339,"VENCIDO",IF(K339-TODAY()&lt;=15,"VENCE EM 15 DIAS","COM CLIENTE"))))))</f>
        <v/>
      </c>
      <c r="S339" s="18">
        <f>IF(OR($E339="",D339=""),"",IF(D339=$C$4,"5909","6909"))</f>
        <v/>
      </c>
      <c r="T339" s="18" t="n"/>
    </row>
    <row r="340">
      <c r="A340" s="17" t="n"/>
      <c r="B340" s="18" t="n"/>
      <c r="C340" s="18" t="n"/>
      <c r="D340" s="18" t="n"/>
      <c r="E340" s="18" t="n"/>
      <c r="F340" s="18">
        <f>IF($E340="","",IFERROR(INDEX(Bens!$B$6:$B$305,MATCH($E340,Bens!$A$6:$A$305,0)),"Código não cadastrado"))</f>
        <v/>
      </c>
      <c r="G340" s="19" t="n"/>
      <c r="H340" s="20">
        <f>IF(OR($E340="",G340=""),"",G340*IFERROR(INDEX(Bens!$D$6:$D$305,MATCH($E340,Bens!$A$6:$A$305,0)),0))</f>
        <v/>
      </c>
      <c r="I340" s="18" t="n"/>
      <c r="J340" s="18">
        <f>IF(OR($E340="",D340=""),"",IF(D340=$C$4,"5908","6908"))</f>
        <v/>
      </c>
      <c r="K340" s="17" t="n"/>
      <c r="L340" s="17" t="n"/>
      <c r="M340" s="19" t="n"/>
      <c r="N340" s="18" t="n"/>
      <c r="O340" s="19">
        <f>IF(OR($E340="",G340=""),"",G340-N(M340))</f>
        <v/>
      </c>
      <c r="P340" s="20">
        <f>IF(O340="","",O340*IFERROR(INDEX(Bens!$D$6:$D$305,MATCH($E340,Bens!$A$6:$A$305,0)),0))</f>
        <v/>
      </c>
      <c r="Q340" s="21">
        <f>IF(A340="","",IF(AND(O340&lt;=0,L340&lt;&gt;""),L340-A340,TODAY()-A340))</f>
        <v/>
      </c>
      <c r="R340" s="18">
        <f>IF(O340="","",IF(O340&lt;0,"CONFERIR",IF(O340=0,"DEVOLVIDO",IF(K340="","COM CLIENTE",IF(TODAY()&gt;K340,"VENCIDO",IF(K340-TODAY()&lt;=15,"VENCE EM 15 DIAS","COM CLIENTE"))))))</f>
        <v/>
      </c>
      <c r="S340" s="18">
        <f>IF(OR($E340="",D340=""),"",IF(D340=$C$4,"5909","6909"))</f>
        <v/>
      </c>
      <c r="T340" s="18" t="n"/>
    </row>
    <row r="341">
      <c r="A341" s="17" t="n"/>
      <c r="B341" s="18" t="n"/>
      <c r="C341" s="18" t="n"/>
      <c r="D341" s="18" t="n"/>
      <c r="E341" s="18" t="n"/>
      <c r="F341" s="18">
        <f>IF($E341="","",IFERROR(INDEX(Bens!$B$6:$B$305,MATCH($E341,Bens!$A$6:$A$305,0)),"Código não cadastrado"))</f>
        <v/>
      </c>
      <c r="G341" s="19" t="n"/>
      <c r="H341" s="20">
        <f>IF(OR($E341="",G341=""),"",G341*IFERROR(INDEX(Bens!$D$6:$D$305,MATCH($E341,Bens!$A$6:$A$305,0)),0))</f>
        <v/>
      </c>
      <c r="I341" s="18" t="n"/>
      <c r="J341" s="18">
        <f>IF(OR($E341="",D341=""),"",IF(D341=$C$4,"5908","6908"))</f>
        <v/>
      </c>
      <c r="K341" s="17" t="n"/>
      <c r="L341" s="17" t="n"/>
      <c r="M341" s="19" t="n"/>
      <c r="N341" s="18" t="n"/>
      <c r="O341" s="19">
        <f>IF(OR($E341="",G341=""),"",G341-N(M341))</f>
        <v/>
      </c>
      <c r="P341" s="20">
        <f>IF(O341="","",O341*IFERROR(INDEX(Bens!$D$6:$D$305,MATCH($E341,Bens!$A$6:$A$305,0)),0))</f>
        <v/>
      </c>
      <c r="Q341" s="21">
        <f>IF(A341="","",IF(AND(O341&lt;=0,L341&lt;&gt;""),L341-A341,TODAY()-A341))</f>
        <v/>
      </c>
      <c r="R341" s="18">
        <f>IF(O341="","",IF(O341&lt;0,"CONFERIR",IF(O341=0,"DEVOLVIDO",IF(K341="","COM CLIENTE",IF(TODAY()&gt;K341,"VENCIDO",IF(K341-TODAY()&lt;=15,"VENCE EM 15 DIAS","COM CLIENTE"))))))</f>
        <v/>
      </c>
      <c r="S341" s="18">
        <f>IF(OR($E341="",D341=""),"",IF(D341=$C$4,"5909","6909"))</f>
        <v/>
      </c>
      <c r="T341" s="18" t="n"/>
    </row>
    <row r="342">
      <c r="A342" s="17" t="n"/>
      <c r="B342" s="18" t="n"/>
      <c r="C342" s="18" t="n"/>
      <c r="D342" s="18" t="n"/>
      <c r="E342" s="18" t="n"/>
      <c r="F342" s="18">
        <f>IF($E342="","",IFERROR(INDEX(Bens!$B$6:$B$305,MATCH($E342,Bens!$A$6:$A$305,0)),"Código não cadastrado"))</f>
        <v/>
      </c>
      <c r="G342" s="19" t="n"/>
      <c r="H342" s="20">
        <f>IF(OR($E342="",G342=""),"",G342*IFERROR(INDEX(Bens!$D$6:$D$305,MATCH($E342,Bens!$A$6:$A$305,0)),0))</f>
        <v/>
      </c>
      <c r="I342" s="18" t="n"/>
      <c r="J342" s="18">
        <f>IF(OR($E342="",D342=""),"",IF(D342=$C$4,"5908","6908"))</f>
        <v/>
      </c>
      <c r="K342" s="17" t="n"/>
      <c r="L342" s="17" t="n"/>
      <c r="M342" s="19" t="n"/>
      <c r="N342" s="18" t="n"/>
      <c r="O342" s="19">
        <f>IF(OR($E342="",G342=""),"",G342-N(M342))</f>
        <v/>
      </c>
      <c r="P342" s="20">
        <f>IF(O342="","",O342*IFERROR(INDEX(Bens!$D$6:$D$305,MATCH($E342,Bens!$A$6:$A$305,0)),0))</f>
        <v/>
      </c>
      <c r="Q342" s="21">
        <f>IF(A342="","",IF(AND(O342&lt;=0,L342&lt;&gt;""),L342-A342,TODAY()-A342))</f>
        <v/>
      </c>
      <c r="R342" s="18">
        <f>IF(O342="","",IF(O342&lt;0,"CONFERIR",IF(O342=0,"DEVOLVIDO",IF(K342="","COM CLIENTE",IF(TODAY()&gt;K342,"VENCIDO",IF(K342-TODAY()&lt;=15,"VENCE EM 15 DIAS","COM CLIENTE"))))))</f>
        <v/>
      </c>
      <c r="S342" s="18">
        <f>IF(OR($E342="",D342=""),"",IF(D342=$C$4,"5909","6909"))</f>
        <v/>
      </c>
      <c r="T342" s="18" t="n"/>
    </row>
    <row r="343">
      <c r="A343" s="17" t="n"/>
      <c r="B343" s="18" t="n"/>
      <c r="C343" s="18" t="n"/>
      <c r="D343" s="18" t="n"/>
      <c r="E343" s="18" t="n"/>
      <c r="F343" s="18">
        <f>IF($E343="","",IFERROR(INDEX(Bens!$B$6:$B$305,MATCH($E343,Bens!$A$6:$A$305,0)),"Código não cadastrado"))</f>
        <v/>
      </c>
      <c r="G343" s="19" t="n"/>
      <c r="H343" s="20">
        <f>IF(OR($E343="",G343=""),"",G343*IFERROR(INDEX(Bens!$D$6:$D$305,MATCH($E343,Bens!$A$6:$A$305,0)),0))</f>
        <v/>
      </c>
      <c r="I343" s="18" t="n"/>
      <c r="J343" s="18">
        <f>IF(OR($E343="",D343=""),"",IF(D343=$C$4,"5908","6908"))</f>
        <v/>
      </c>
      <c r="K343" s="17" t="n"/>
      <c r="L343" s="17" t="n"/>
      <c r="M343" s="19" t="n"/>
      <c r="N343" s="18" t="n"/>
      <c r="O343" s="19">
        <f>IF(OR($E343="",G343=""),"",G343-N(M343))</f>
        <v/>
      </c>
      <c r="P343" s="20">
        <f>IF(O343="","",O343*IFERROR(INDEX(Bens!$D$6:$D$305,MATCH($E343,Bens!$A$6:$A$305,0)),0))</f>
        <v/>
      </c>
      <c r="Q343" s="21">
        <f>IF(A343="","",IF(AND(O343&lt;=0,L343&lt;&gt;""),L343-A343,TODAY()-A343))</f>
        <v/>
      </c>
      <c r="R343" s="18">
        <f>IF(O343="","",IF(O343&lt;0,"CONFERIR",IF(O343=0,"DEVOLVIDO",IF(K343="","COM CLIENTE",IF(TODAY()&gt;K343,"VENCIDO",IF(K343-TODAY()&lt;=15,"VENCE EM 15 DIAS","COM CLIENTE"))))))</f>
        <v/>
      </c>
      <c r="S343" s="18">
        <f>IF(OR($E343="",D343=""),"",IF(D343=$C$4,"5909","6909"))</f>
        <v/>
      </c>
      <c r="T343" s="18" t="n"/>
    </row>
    <row r="344">
      <c r="A344" s="17" t="n"/>
      <c r="B344" s="18" t="n"/>
      <c r="C344" s="18" t="n"/>
      <c r="D344" s="18" t="n"/>
      <c r="E344" s="18" t="n"/>
      <c r="F344" s="18">
        <f>IF($E344="","",IFERROR(INDEX(Bens!$B$6:$B$305,MATCH($E344,Bens!$A$6:$A$305,0)),"Código não cadastrado"))</f>
        <v/>
      </c>
      <c r="G344" s="19" t="n"/>
      <c r="H344" s="20">
        <f>IF(OR($E344="",G344=""),"",G344*IFERROR(INDEX(Bens!$D$6:$D$305,MATCH($E344,Bens!$A$6:$A$305,0)),0))</f>
        <v/>
      </c>
      <c r="I344" s="18" t="n"/>
      <c r="J344" s="18">
        <f>IF(OR($E344="",D344=""),"",IF(D344=$C$4,"5908","6908"))</f>
        <v/>
      </c>
      <c r="K344" s="17" t="n"/>
      <c r="L344" s="17" t="n"/>
      <c r="M344" s="19" t="n"/>
      <c r="N344" s="18" t="n"/>
      <c r="O344" s="19">
        <f>IF(OR($E344="",G344=""),"",G344-N(M344))</f>
        <v/>
      </c>
      <c r="P344" s="20">
        <f>IF(O344="","",O344*IFERROR(INDEX(Bens!$D$6:$D$305,MATCH($E344,Bens!$A$6:$A$305,0)),0))</f>
        <v/>
      </c>
      <c r="Q344" s="21">
        <f>IF(A344="","",IF(AND(O344&lt;=0,L344&lt;&gt;""),L344-A344,TODAY()-A344))</f>
        <v/>
      </c>
      <c r="R344" s="18">
        <f>IF(O344="","",IF(O344&lt;0,"CONFERIR",IF(O344=0,"DEVOLVIDO",IF(K344="","COM CLIENTE",IF(TODAY()&gt;K344,"VENCIDO",IF(K344-TODAY()&lt;=15,"VENCE EM 15 DIAS","COM CLIENTE"))))))</f>
        <v/>
      </c>
      <c r="S344" s="18">
        <f>IF(OR($E344="",D344=""),"",IF(D344=$C$4,"5909","6909"))</f>
        <v/>
      </c>
      <c r="T344" s="18" t="n"/>
    </row>
    <row r="345">
      <c r="A345" s="17" t="n"/>
      <c r="B345" s="18" t="n"/>
      <c r="C345" s="18" t="n"/>
      <c r="D345" s="18" t="n"/>
      <c r="E345" s="18" t="n"/>
      <c r="F345" s="18">
        <f>IF($E345="","",IFERROR(INDEX(Bens!$B$6:$B$305,MATCH($E345,Bens!$A$6:$A$305,0)),"Código não cadastrado"))</f>
        <v/>
      </c>
      <c r="G345" s="19" t="n"/>
      <c r="H345" s="20">
        <f>IF(OR($E345="",G345=""),"",G345*IFERROR(INDEX(Bens!$D$6:$D$305,MATCH($E345,Bens!$A$6:$A$305,0)),0))</f>
        <v/>
      </c>
      <c r="I345" s="18" t="n"/>
      <c r="J345" s="18">
        <f>IF(OR($E345="",D345=""),"",IF(D345=$C$4,"5908","6908"))</f>
        <v/>
      </c>
      <c r="K345" s="17" t="n"/>
      <c r="L345" s="17" t="n"/>
      <c r="M345" s="19" t="n"/>
      <c r="N345" s="18" t="n"/>
      <c r="O345" s="19">
        <f>IF(OR($E345="",G345=""),"",G345-N(M345))</f>
        <v/>
      </c>
      <c r="P345" s="20">
        <f>IF(O345="","",O345*IFERROR(INDEX(Bens!$D$6:$D$305,MATCH($E345,Bens!$A$6:$A$305,0)),0))</f>
        <v/>
      </c>
      <c r="Q345" s="21">
        <f>IF(A345="","",IF(AND(O345&lt;=0,L345&lt;&gt;""),L345-A345,TODAY()-A345))</f>
        <v/>
      </c>
      <c r="R345" s="18">
        <f>IF(O345="","",IF(O345&lt;0,"CONFERIR",IF(O345=0,"DEVOLVIDO",IF(K345="","COM CLIENTE",IF(TODAY()&gt;K345,"VENCIDO",IF(K345-TODAY()&lt;=15,"VENCE EM 15 DIAS","COM CLIENTE"))))))</f>
        <v/>
      </c>
      <c r="S345" s="18">
        <f>IF(OR($E345="",D345=""),"",IF(D345=$C$4,"5909","6909"))</f>
        <v/>
      </c>
      <c r="T345" s="18" t="n"/>
    </row>
    <row r="346">
      <c r="A346" s="17" t="n"/>
      <c r="B346" s="18" t="n"/>
      <c r="C346" s="18" t="n"/>
      <c r="D346" s="18" t="n"/>
      <c r="E346" s="18" t="n"/>
      <c r="F346" s="18">
        <f>IF($E346="","",IFERROR(INDEX(Bens!$B$6:$B$305,MATCH($E346,Bens!$A$6:$A$305,0)),"Código não cadastrado"))</f>
        <v/>
      </c>
      <c r="G346" s="19" t="n"/>
      <c r="H346" s="20">
        <f>IF(OR($E346="",G346=""),"",G346*IFERROR(INDEX(Bens!$D$6:$D$305,MATCH($E346,Bens!$A$6:$A$305,0)),0))</f>
        <v/>
      </c>
      <c r="I346" s="18" t="n"/>
      <c r="J346" s="18">
        <f>IF(OR($E346="",D346=""),"",IF(D346=$C$4,"5908","6908"))</f>
        <v/>
      </c>
      <c r="K346" s="17" t="n"/>
      <c r="L346" s="17" t="n"/>
      <c r="M346" s="19" t="n"/>
      <c r="N346" s="18" t="n"/>
      <c r="O346" s="19">
        <f>IF(OR($E346="",G346=""),"",G346-N(M346))</f>
        <v/>
      </c>
      <c r="P346" s="20">
        <f>IF(O346="","",O346*IFERROR(INDEX(Bens!$D$6:$D$305,MATCH($E346,Bens!$A$6:$A$305,0)),0))</f>
        <v/>
      </c>
      <c r="Q346" s="21">
        <f>IF(A346="","",IF(AND(O346&lt;=0,L346&lt;&gt;""),L346-A346,TODAY()-A346))</f>
        <v/>
      </c>
      <c r="R346" s="18">
        <f>IF(O346="","",IF(O346&lt;0,"CONFERIR",IF(O346=0,"DEVOLVIDO",IF(K346="","COM CLIENTE",IF(TODAY()&gt;K346,"VENCIDO",IF(K346-TODAY()&lt;=15,"VENCE EM 15 DIAS","COM CLIENTE"))))))</f>
        <v/>
      </c>
      <c r="S346" s="18">
        <f>IF(OR($E346="",D346=""),"",IF(D346=$C$4,"5909","6909"))</f>
        <v/>
      </c>
      <c r="T346" s="18" t="n"/>
    </row>
    <row r="347">
      <c r="A347" s="17" t="n"/>
      <c r="B347" s="18" t="n"/>
      <c r="C347" s="18" t="n"/>
      <c r="D347" s="18" t="n"/>
      <c r="E347" s="18" t="n"/>
      <c r="F347" s="18">
        <f>IF($E347="","",IFERROR(INDEX(Bens!$B$6:$B$305,MATCH($E347,Bens!$A$6:$A$305,0)),"Código não cadastrado"))</f>
        <v/>
      </c>
      <c r="G347" s="19" t="n"/>
      <c r="H347" s="20">
        <f>IF(OR($E347="",G347=""),"",G347*IFERROR(INDEX(Bens!$D$6:$D$305,MATCH($E347,Bens!$A$6:$A$305,0)),0))</f>
        <v/>
      </c>
      <c r="I347" s="18" t="n"/>
      <c r="J347" s="18">
        <f>IF(OR($E347="",D347=""),"",IF(D347=$C$4,"5908","6908"))</f>
        <v/>
      </c>
      <c r="K347" s="17" t="n"/>
      <c r="L347" s="17" t="n"/>
      <c r="M347" s="19" t="n"/>
      <c r="N347" s="18" t="n"/>
      <c r="O347" s="19">
        <f>IF(OR($E347="",G347=""),"",G347-N(M347))</f>
        <v/>
      </c>
      <c r="P347" s="20">
        <f>IF(O347="","",O347*IFERROR(INDEX(Bens!$D$6:$D$305,MATCH($E347,Bens!$A$6:$A$305,0)),0))</f>
        <v/>
      </c>
      <c r="Q347" s="21">
        <f>IF(A347="","",IF(AND(O347&lt;=0,L347&lt;&gt;""),L347-A347,TODAY()-A347))</f>
        <v/>
      </c>
      <c r="R347" s="18">
        <f>IF(O347="","",IF(O347&lt;0,"CONFERIR",IF(O347=0,"DEVOLVIDO",IF(K347="","COM CLIENTE",IF(TODAY()&gt;K347,"VENCIDO",IF(K347-TODAY()&lt;=15,"VENCE EM 15 DIAS","COM CLIENTE"))))))</f>
        <v/>
      </c>
      <c r="S347" s="18">
        <f>IF(OR($E347="",D347=""),"",IF(D347=$C$4,"5909","6909"))</f>
        <v/>
      </c>
      <c r="T347" s="18" t="n"/>
    </row>
    <row r="348">
      <c r="A348" s="17" t="n"/>
      <c r="B348" s="18" t="n"/>
      <c r="C348" s="18" t="n"/>
      <c r="D348" s="18" t="n"/>
      <c r="E348" s="18" t="n"/>
      <c r="F348" s="18">
        <f>IF($E348="","",IFERROR(INDEX(Bens!$B$6:$B$305,MATCH($E348,Bens!$A$6:$A$305,0)),"Código não cadastrado"))</f>
        <v/>
      </c>
      <c r="G348" s="19" t="n"/>
      <c r="H348" s="20">
        <f>IF(OR($E348="",G348=""),"",G348*IFERROR(INDEX(Bens!$D$6:$D$305,MATCH($E348,Bens!$A$6:$A$305,0)),0))</f>
        <v/>
      </c>
      <c r="I348" s="18" t="n"/>
      <c r="J348" s="18">
        <f>IF(OR($E348="",D348=""),"",IF(D348=$C$4,"5908","6908"))</f>
        <v/>
      </c>
      <c r="K348" s="17" t="n"/>
      <c r="L348" s="17" t="n"/>
      <c r="M348" s="19" t="n"/>
      <c r="N348" s="18" t="n"/>
      <c r="O348" s="19">
        <f>IF(OR($E348="",G348=""),"",G348-N(M348))</f>
        <v/>
      </c>
      <c r="P348" s="20">
        <f>IF(O348="","",O348*IFERROR(INDEX(Bens!$D$6:$D$305,MATCH($E348,Bens!$A$6:$A$305,0)),0))</f>
        <v/>
      </c>
      <c r="Q348" s="21">
        <f>IF(A348="","",IF(AND(O348&lt;=0,L348&lt;&gt;""),L348-A348,TODAY()-A348))</f>
        <v/>
      </c>
      <c r="R348" s="18">
        <f>IF(O348="","",IF(O348&lt;0,"CONFERIR",IF(O348=0,"DEVOLVIDO",IF(K348="","COM CLIENTE",IF(TODAY()&gt;K348,"VENCIDO",IF(K348-TODAY()&lt;=15,"VENCE EM 15 DIAS","COM CLIENTE"))))))</f>
        <v/>
      </c>
      <c r="S348" s="18">
        <f>IF(OR($E348="",D348=""),"",IF(D348=$C$4,"5909","6909"))</f>
        <v/>
      </c>
      <c r="T348" s="18" t="n"/>
    </row>
    <row r="349">
      <c r="A349" s="17" t="n"/>
      <c r="B349" s="18" t="n"/>
      <c r="C349" s="18" t="n"/>
      <c r="D349" s="18" t="n"/>
      <c r="E349" s="18" t="n"/>
      <c r="F349" s="18">
        <f>IF($E349="","",IFERROR(INDEX(Bens!$B$6:$B$305,MATCH($E349,Bens!$A$6:$A$305,0)),"Código não cadastrado"))</f>
        <v/>
      </c>
      <c r="G349" s="19" t="n"/>
      <c r="H349" s="20">
        <f>IF(OR($E349="",G349=""),"",G349*IFERROR(INDEX(Bens!$D$6:$D$305,MATCH($E349,Bens!$A$6:$A$305,0)),0))</f>
        <v/>
      </c>
      <c r="I349" s="18" t="n"/>
      <c r="J349" s="18">
        <f>IF(OR($E349="",D349=""),"",IF(D349=$C$4,"5908","6908"))</f>
        <v/>
      </c>
      <c r="K349" s="17" t="n"/>
      <c r="L349" s="17" t="n"/>
      <c r="M349" s="19" t="n"/>
      <c r="N349" s="18" t="n"/>
      <c r="O349" s="19">
        <f>IF(OR($E349="",G349=""),"",G349-N(M349))</f>
        <v/>
      </c>
      <c r="P349" s="20">
        <f>IF(O349="","",O349*IFERROR(INDEX(Bens!$D$6:$D$305,MATCH($E349,Bens!$A$6:$A$305,0)),0))</f>
        <v/>
      </c>
      <c r="Q349" s="21">
        <f>IF(A349="","",IF(AND(O349&lt;=0,L349&lt;&gt;""),L349-A349,TODAY()-A349))</f>
        <v/>
      </c>
      <c r="R349" s="18">
        <f>IF(O349="","",IF(O349&lt;0,"CONFERIR",IF(O349=0,"DEVOLVIDO",IF(K349="","COM CLIENTE",IF(TODAY()&gt;K349,"VENCIDO",IF(K349-TODAY()&lt;=15,"VENCE EM 15 DIAS","COM CLIENTE"))))))</f>
        <v/>
      </c>
      <c r="S349" s="18">
        <f>IF(OR($E349="",D349=""),"",IF(D349=$C$4,"5909","6909"))</f>
        <v/>
      </c>
      <c r="T349" s="18" t="n"/>
    </row>
    <row r="350">
      <c r="A350" s="17" t="n"/>
      <c r="B350" s="18" t="n"/>
      <c r="C350" s="18" t="n"/>
      <c r="D350" s="18" t="n"/>
      <c r="E350" s="18" t="n"/>
      <c r="F350" s="18">
        <f>IF($E350="","",IFERROR(INDEX(Bens!$B$6:$B$305,MATCH($E350,Bens!$A$6:$A$305,0)),"Código não cadastrado"))</f>
        <v/>
      </c>
      <c r="G350" s="19" t="n"/>
      <c r="H350" s="20">
        <f>IF(OR($E350="",G350=""),"",G350*IFERROR(INDEX(Bens!$D$6:$D$305,MATCH($E350,Bens!$A$6:$A$305,0)),0))</f>
        <v/>
      </c>
      <c r="I350" s="18" t="n"/>
      <c r="J350" s="18">
        <f>IF(OR($E350="",D350=""),"",IF(D350=$C$4,"5908","6908"))</f>
        <v/>
      </c>
      <c r="K350" s="17" t="n"/>
      <c r="L350" s="17" t="n"/>
      <c r="M350" s="19" t="n"/>
      <c r="N350" s="18" t="n"/>
      <c r="O350" s="19">
        <f>IF(OR($E350="",G350=""),"",G350-N(M350))</f>
        <v/>
      </c>
      <c r="P350" s="20">
        <f>IF(O350="","",O350*IFERROR(INDEX(Bens!$D$6:$D$305,MATCH($E350,Bens!$A$6:$A$305,0)),0))</f>
        <v/>
      </c>
      <c r="Q350" s="21">
        <f>IF(A350="","",IF(AND(O350&lt;=0,L350&lt;&gt;""),L350-A350,TODAY()-A350))</f>
        <v/>
      </c>
      <c r="R350" s="18">
        <f>IF(O350="","",IF(O350&lt;0,"CONFERIR",IF(O350=0,"DEVOLVIDO",IF(K350="","COM CLIENTE",IF(TODAY()&gt;K350,"VENCIDO",IF(K350-TODAY()&lt;=15,"VENCE EM 15 DIAS","COM CLIENTE"))))))</f>
        <v/>
      </c>
      <c r="S350" s="18">
        <f>IF(OR($E350="",D350=""),"",IF(D350=$C$4,"5909","6909"))</f>
        <v/>
      </c>
      <c r="T350" s="18" t="n"/>
    </row>
    <row r="351">
      <c r="A351" s="17" t="n"/>
      <c r="B351" s="18" t="n"/>
      <c r="C351" s="18" t="n"/>
      <c r="D351" s="18" t="n"/>
      <c r="E351" s="18" t="n"/>
      <c r="F351" s="18">
        <f>IF($E351="","",IFERROR(INDEX(Bens!$B$6:$B$305,MATCH($E351,Bens!$A$6:$A$305,0)),"Código não cadastrado"))</f>
        <v/>
      </c>
      <c r="G351" s="19" t="n"/>
      <c r="H351" s="20">
        <f>IF(OR($E351="",G351=""),"",G351*IFERROR(INDEX(Bens!$D$6:$D$305,MATCH($E351,Bens!$A$6:$A$305,0)),0))</f>
        <v/>
      </c>
      <c r="I351" s="18" t="n"/>
      <c r="J351" s="18">
        <f>IF(OR($E351="",D351=""),"",IF(D351=$C$4,"5908","6908"))</f>
        <v/>
      </c>
      <c r="K351" s="17" t="n"/>
      <c r="L351" s="17" t="n"/>
      <c r="M351" s="19" t="n"/>
      <c r="N351" s="18" t="n"/>
      <c r="O351" s="19">
        <f>IF(OR($E351="",G351=""),"",G351-N(M351))</f>
        <v/>
      </c>
      <c r="P351" s="20">
        <f>IF(O351="","",O351*IFERROR(INDEX(Bens!$D$6:$D$305,MATCH($E351,Bens!$A$6:$A$305,0)),0))</f>
        <v/>
      </c>
      <c r="Q351" s="21">
        <f>IF(A351="","",IF(AND(O351&lt;=0,L351&lt;&gt;""),L351-A351,TODAY()-A351))</f>
        <v/>
      </c>
      <c r="R351" s="18">
        <f>IF(O351="","",IF(O351&lt;0,"CONFERIR",IF(O351=0,"DEVOLVIDO",IF(K351="","COM CLIENTE",IF(TODAY()&gt;K351,"VENCIDO",IF(K351-TODAY()&lt;=15,"VENCE EM 15 DIAS","COM CLIENTE"))))))</f>
        <v/>
      </c>
      <c r="S351" s="18">
        <f>IF(OR($E351="",D351=""),"",IF(D351=$C$4,"5909","6909"))</f>
        <v/>
      </c>
      <c r="T351" s="18" t="n"/>
    </row>
    <row r="352">
      <c r="A352" s="17" t="n"/>
      <c r="B352" s="18" t="n"/>
      <c r="C352" s="18" t="n"/>
      <c r="D352" s="18" t="n"/>
      <c r="E352" s="18" t="n"/>
      <c r="F352" s="18">
        <f>IF($E352="","",IFERROR(INDEX(Bens!$B$6:$B$305,MATCH($E352,Bens!$A$6:$A$305,0)),"Código não cadastrado"))</f>
        <v/>
      </c>
      <c r="G352" s="19" t="n"/>
      <c r="H352" s="20">
        <f>IF(OR($E352="",G352=""),"",G352*IFERROR(INDEX(Bens!$D$6:$D$305,MATCH($E352,Bens!$A$6:$A$305,0)),0))</f>
        <v/>
      </c>
      <c r="I352" s="18" t="n"/>
      <c r="J352" s="18">
        <f>IF(OR($E352="",D352=""),"",IF(D352=$C$4,"5908","6908"))</f>
        <v/>
      </c>
      <c r="K352" s="17" t="n"/>
      <c r="L352" s="17" t="n"/>
      <c r="M352" s="19" t="n"/>
      <c r="N352" s="18" t="n"/>
      <c r="O352" s="19">
        <f>IF(OR($E352="",G352=""),"",G352-N(M352))</f>
        <v/>
      </c>
      <c r="P352" s="20">
        <f>IF(O352="","",O352*IFERROR(INDEX(Bens!$D$6:$D$305,MATCH($E352,Bens!$A$6:$A$305,0)),0))</f>
        <v/>
      </c>
      <c r="Q352" s="21">
        <f>IF(A352="","",IF(AND(O352&lt;=0,L352&lt;&gt;""),L352-A352,TODAY()-A352))</f>
        <v/>
      </c>
      <c r="R352" s="18">
        <f>IF(O352="","",IF(O352&lt;0,"CONFERIR",IF(O352=0,"DEVOLVIDO",IF(K352="","COM CLIENTE",IF(TODAY()&gt;K352,"VENCIDO",IF(K352-TODAY()&lt;=15,"VENCE EM 15 DIAS","COM CLIENTE"))))))</f>
        <v/>
      </c>
      <c r="S352" s="18">
        <f>IF(OR($E352="",D352=""),"",IF(D352=$C$4,"5909","6909"))</f>
        <v/>
      </c>
      <c r="T352" s="18" t="n"/>
    </row>
    <row r="353">
      <c r="A353" s="17" t="n"/>
      <c r="B353" s="18" t="n"/>
      <c r="C353" s="18" t="n"/>
      <c r="D353" s="18" t="n"/>
      <c r="E353" s="18" t="n"/>
      <c r="F353" s="18">
        <f>IF($E353="","",IFERROR(INDEX(Bens!$B$6:$B$305,MATCH($E353,Bens!$A$6:$A$305,0)),"Código não cadastrado"))</f>
        <v/>
      </c>
      <c r="G353" s="19" t="n"/>
      <c r="H353" s="20">
        <f>IF(OR($E353="",G353=""),"",G353*IFERROR(INDEX(Bens!$D$6:$D$305,MATCH($E353,Bens!$A$6:$A$305,0)),0))</f>
        <v/>
      </c>
      <c r="I353" s="18" t="n"/>
      <c r="J353" s="18">
        <f>IF(OR($E353="",D353=""),"",IF(D353=$C$4,"5908","6908"))</f>
        <v/>
      </c>
      <c r="K353" s="17" t="n"/>
      <c r="L353" s="17" t="n"/>
      <c r="M353" s="19" t="n"/>
      <c r="N353" s="18" t="n"/>
      <c r="O353" s="19">
        <f>IF(OR($E353="",G353=""),"",G353-N(M353))</f>
        <v/>
      </c>
      <c r="P353" s="20">
        <f>IF(O353="","",O353*IFERROR(INDEX(Bens!$D$6:$D$305,MATCH($E353,Bens!$A$6:$A$305,0)),0))</f>
        <v/>
      </c>
      <c r="Q353" s="21">
        <f>IF(A353="","",IF(AND(O353&lt;=0,L353&lt;&gt;""),L353-A353,TODAY()-A353))</f>
        <v/>
      </c>
      <c r="R353" s="18">
        <f>IF(O353="","",IF(O353&lt;0,"CONFERIR",IF(O353=0,"DEVOLVIDO",IF(K353="","COM CLIENTE",IF(TODAY()&gt;K353,"VENCIDO",IF(K353-TODAY()&lt;=15,"VENCE EM 15 DIAS","COM CLIENTE"))))))</f>
        <v/>
      </c>
      <c r="S353" s="18">
        <f>IF(OR($E353="",D353=""),"",IF(D353=$C$4,"5909","6909"))</f>
        <v/>
      </c>
      <c r="T353" s="18" t="n"/>
    </row>
    <row r="354">
      <c r="A354" s="17" t="n"/>
      <c r="B354" s="18" t="n"/>
      <c r="C354" s="18" t="n"/>
      <c r="D354" s="18" t="n"/>
      <c r="E354" s="18" t="n"/>
      <c r="F354" s="18">
        <f>IF($E354="","",IFERROR(INDEX(Bens!$B$6:$B$305,MATCH($E354,Bens!$A$6:$A$305,0)),"Código não cadastrado"))</f>
        <v/>
      </c>
      <c r="G354" s="19" t="n"/>
      <c r="H354" s="20">
        <f>IF(OR($E354="",G354=""),"",G354*IFERROR(INDEX(Bens!$D$6:$D$305,MATCH($E354,Bens!$A$6:$A$305,0)),0))</f>
        <v/>
      </c>
      <c r="I354" s="18" t="n"/>
      <c r="J354" s="18">
        <f>IF(OR($E354="",D354=""),"",IF(D354=$C$4,"5908","6908"))</f>
        <v/>
      </c>
      <c r="K354" s="17" t="n"/>
      <c r="L354" s="17" t="n"/>
      <c r="M354" s="19" t="n"/>
      <c r="N354" s="18" t="n"/>
      <c r="O354" s="19">
        <f>IF(OR($E354="",G354=""),"",G354-N(M354))</f>
        <v/>
      </c>
      <c r="P354" s="20">
        <f>IF(O354="","",O354*IFERROR(INDEX(Bens!$D$6:$D$305,MATCH($E354,Bens!$A$6:$A$305,0)),0))</f>
        <v/>
      </c>
      <c r="Q354" s="21">
        <f>IF(A354="","",IF(AND(O354&lt;=0,L354&lt;&gt;""),L354-A354,TODAY()-A354))</f>
        <v/>
      </c>
      <c r="R354" s="18">
        <f>IF(O354="","",IF(O354&lt;0,"CONFERIR",IF(O354=0,"DEVOLVIDO",IF(K354="","COM CLIENTE",IF(TODAY()&gt;K354,"VENCIDO",IF(K354-TODAY()&lt;=15,"VENCE EM 15 DIAS","COM CLIENTE"))))))</f>
        <v/>
      </c>
      <c r="S354" s="18">
        <f>IF(OR($E354="",D354=""),"",IF(D354=$C$4,"5909","6909"))</f>
        <v/>
      </c>
      <c r="T354" s="18" t="n"/>
    </row>
    <row r="355">
      <c r="A355" s="17" t="n"/>
      <c r="B355" s="18" t="n"/>
      <c r="C355" s="18" t="n"/>
      <c r="D355" s="18" t="n"/>
      <c r="E355" s="18" t="n"/>
      <c r="F355" s="18">
        <f>IF($E355="","",IFERROR(INDEX(Bens!$B$6:$B$305,MATCH($E355,Bens!$A$6:$A$305,0)),"Código não cadastrado"))</f>
        <v/>
      </c>
      <c r="G355" s="19" t="n"/>
      <c r="H355" s="20">
        <f>IF(OR($E355="",G355=""),"",G355*IFERROR(INDEX(Bens!$D$6:$D$305,MATCH($E355,Bens!$A$6:$A$305,0)),0))</f>
        <v/>
      </c>
      <c r="I355" s="18" t="n"/>
      <c r="J355" s="18">
        <f>IF(OR($E355="",D355=""),"",IF(D355=$C$4,"5908","6908"))</f>
        <v/>
      </c>
      <c r="K355" s="17" t="n"/>
      <c r="L355" s="17" t="n"/>
      <c r="M355" s="19" t="n"/>
      <c r="N355" s="18" t="n"/>
      <c r="O355" s="19">
        <f>IF(OR($E355="",G355=""),"",G355-N(M355))</f>
        <v/>
      </c>
      <c r="P355" s="20">
        <f>IF(O355="","",O355*IFERROR(INDEX(Bens!$D$6:$D$305,MATCH($E355,Bens!$A$6:$A$305,0)),0))</f>
        <v/>
      </c>
      <c r="Q355" s="21">
        <f>IF(A355="","",IF(AND(O355&lt;=0,L355&lt;&gt;""),L355-A355,TODAY()-A355))</f>
        <v/>
      </c>
      <c r="R355" s="18">
        <f>IF(O355="","",IF(O355&lt;0,"CONFERIR",IF(O355=0,"DEVOLVIDO",IF(K355="","COM CLIENTE",IF(TODAY()&gt;K355,"VENCIDO",IF(K355-TODAY()&lt;=15,"VENCE EM 15 DIAS","COM CLIENTE"))))))</f>
        <v/>
      </c>
      <c r="S355" s="18">
        <f>IF(OR($E355="",D355=""),"",IF(D355=$C$4,"5909","6909"))</f>
        <v/>
      </c>
      <c r="T355" s="18" t="n"/>
    </row>
    <row r="356">
      <c r="A356" s="17" t="n"/>
      <c r="B356" s="18" t="n"/>
      <c r="C356" s="18" t="n"/>
      <c r="D356" s="18" t="n"/>
      <c r="E356" s="18" t="n"/>
      <c r="F356" s="18">
        <f>IF($E356="","",IFERROR(INDEX(Bens!$B$6:$B$305,MATCH($E356,Bens!$A$6:$A$305,0)),"Código não cadastrado"))</f>
        <v/>
      </c>
      <c r="G356" s="19" t="n"/>
      <c r="H356" s="20">
        <f>IF(OR($E356="",G356=""),"",G356*IFERROR(INDEX(Bens!$D$6:$D$305,MATCH($E356,Bens!$A$6:$A$305,0)),0))</f>
        <v/>
      </c>
      <c r="I356" s="18" t="n"/>
      <c r="J356" s="18">
        <f>IF(OR($E356="",D356=""),"",IF(D356=$C$4,"5908","6908"))</f>
        <v/>
      </c>
      <c r="K356" s="17" t="n"/>
      <c r="L356" s="17" t="n"/>
      <c r="M356" s="19" t="n"/>
      <c r="N356" s="18" t="n"/>
      <c r="O356" s="19">
        <f>IF(OR($E356="",G356=""),"",G356-N(M356))</f>
        <v/>
      </c>
      <c r="P356" s="20">
        <f>IF(O356="","",O356*IFERROR(INDEX(Bens!$D$6:$D$305,MATCH($E356,Bens!$A$6:$A$305,0)),0))</f>
        <v/>
      </c>
      <c r="Q356" s="21">
        <f>IF(A356="","",IF(AND(O356&lt;=0,L356&lt;&gt;""),L356-A356,TODAY()-A356))</f>
        <v/>
      </c>
      <c r="R356" s="18">
        <f>IF(O356="","",IF(O356&lt;0,"CONFERIR",IF(O356=0,"DEVOLVIDO",IF(K356="","COM CLIENTE",IF(TODAY()&gt;K356,"VENCIDO",IF(K356-TODAY()&lt;=15,"VENCE EM 15 DIAS","COM CLIENTE"))))))</f>
        <v/>
      </c>
      <c r="S356" s="18">
        <f>IF(OR($E356="",D356=""),"",IF(D356=$C$4,"5909","6909"))</f>
        <v/>
      </c>
      <c r="T356" s="18" t="n"/>
    </row>
    <row r="357">
      <c r="A357" s="17" t="n"/>
      <c r="B357" s="18" t="n"/>
      <c r="C357" s="18" t="n"/>
      <c r="D357" s="18" t="n"/>
      <c r="E357" s="18" t="n"/>
      <c r="F357" s="18">
        <f>IF($E357="","",IFERROR(INDEX(Bens!$B$6:$B$305,MATCH($E357,Bens!$A$6:$A$305,0)),"Código não cadastrado"))</f>
        <v/>
      </c>
      <c r="G357" s="19" t="n"/>
      <c r="H357" s="20">
        <f>IF(OR($E357="",G357=""),"",G357*IFERROR(INDEX(Bens!$D$6:$D$305,MATCH($E357,Bens!$A$6:$A$305,0)),0))</f>
        <v/>
      </c>
      <c r="I357" s="18" t="n"/>
      <c r="J357" s="18">
        <f>IF(OR($E357="",D357=""),"",IF(D357=$C$4,"5908","6908"))</f>
        <v/>
      </c>
      <c r="K357" s="17" t="n"/>
      <c r="L357" s="17" t="n"/>
      <c r="M357" s="19" t="n"/>
      <c r="N357" s="18" t="n"/>
      <c r="O357" s="19">
        <f>IF(OR($E357="",G357=""),"",G357-N(M357))</f>
        <v/>
      </c>
      <c r="P357" s="20">
        <f>IF(O357="","",O357*IFERROR(INDEX(Bens!$D$6:$D$305,MATCH($E357,Bens!$A$6:$A$305,0)),0))</f>
        <v/>
      </c>
      <c r="Q357" s="21">
        <f>IF(A357="","",IF(AND(O357&lt;=0,L357&lt;&gt;""),L357-A357,TODAY()-A357))</f>
        <v/>
      </c>
      <c r="R357" s="18">
        <f>IF(O357="","",IF(O357&lt;0,"CONFERIR",IF(O357=0,"DEVOLVIDO",IF(K357="","COM CLIENTE",IF(TODAY()&gt;K357,"VENCIDO",IF(K357-TODAY()&lt;=15,"VENCE EM 15 DIAS","COM CLIENTE"))))))</f>
        <v/>
      </c>
      <c r="S357" s="18">
        <f>IF(OR($E357="",D357=""),"",IF(D357=$C$4,"5909","6909"))</f>
        <v/>
      </c>
      <c r="T357" s="18" t="n"/>
    </row>
    <row r="358">
      <c r="A358" s="17" t="n"/>
      <c r="B358" s="18" t="n"/>
      <c r="C358" s="18" t="n"/>
      <c r="D358" s="18" t="n"/>
      <c r="E358" s="18" t="n"/>
      <c r="F358" s="18">
        <f>IF($E358="","",IFERROR(INDEX(Bens!$B$6:$B$305,MATCH($E358,Bens!$A$6:$A$305,0)),"Código não cadastrado"))</f>
        <v/>
      </c>
      <c r="G358" s="19" t="n"/>
      <c r="H358" s="20">
        <f>IF(OR($E358="",G358=""),"",G358*IFERROR(INDEX(Bens!$D$6:$D$305,MATCH($E358,Bens!$A$6:$A$305,0)),0))</f>
        <v/>
      </c>
      <c r="I358" s="18" t="n"/>
      <c r="J358" s="18">
        <f>IF(OR($E358="",D358=""),"",IF(D358=$C$4,"5908","6908"))</f>
        <v/>
      </c>
      <c r="K358" s="17" t="n"/>
      <c r="L358" s="17" t="n"/>
      <c r="M358" s="19" t="n"/>
      <c r="N358" s="18" t="n"/>
      <c r="O358" s="19">
        <f>IF(OR($E358="",G358=""),"",G358-N(M358))</f>
        <v/>
      </c>
      <c r="P358" s="20">
        <f>IF(O358="","",O358*IFERROR(INDEX(Bens!$D$6:$D$305,MATCH($E358,Bens!$A$6:$A$305,0)),0))</f>
        <v/>
      </c>
      <c r="Q358" s="21">
        <f>IF(A358="","",IF(AND(O358&lt;=0,L358&lt;&gt;""),L358-A358,TODAY()-A358))</f>
        <v/>
      </c>
      <c r="R358" s="18">
        <f>IF(O358="","",IF(O358&lt;0,"CONFERIR",IF(O358=0,"DEVOLVIDO",IF(K358="","COM CLIENTE",IF(TODAY()&gt;K358,"VENCIDO",IF(K358-TODAY()&lt;=15,"VENCE EM 15 DIAS","COM CLIENTE"))))))</f>
        <v/>
      </c>
      <c r="S358" s="18">
        <f>IF(OR($E358="",D358=""),"",IF(D358=$C$4,"5909","6909"))</f>
        <v/>
      </c>
      <c r="T358" s="18" t="n"/>
    </row>
    <row r="359">
      <c r="A359" s="17" t="n"/>
      <c r="B359" s="18" t="n"/>
      <c r="C359" s="18" t="n"/>
      <c r="D359" s="18" t="n"/>
      <c r="E359" s="18" t="n"/>
      <c r="F359" s="18">
        <f>IF($E359="","",IFERROR(INDEX(Bens!$B$6:$B$305,MATCH($E359,Bens!$A$6:$A$305,0)),"Código não cadastrado"))</f>
        <v/>
      </c>
      <c r="G359" s="19" t="n"/>
      <c r="H359" s="20">
        <f>IF(OR($E359="",G359=""),"",G359*IFERROR(INDEX(Bens!$D$6:$D$305,MATCH($E359,Bens!$A$6:$A$305,0)),0))</f>
        <v/>
      </c>
      <c r="I359" s="18" t="n"/>
      <c r="J359" s="18">
        <f>IF(OR($E359="",D359=""),"",IF(D359=$C$4,"5908","6908"))</f>
        <v/>
      </c>
      <c r="K359" s="17" t="n"/>
      <c r="L359" s="17" t="n"/>
      <c r="M359" s="19" t="n"/>
      <c r="N359" s="18" t="n"/>
      <c r="O359" s="19">
        <f>IF(OR($E359="",G359=""),"",G359-N(M359))</f>
        <v/>
      </c>
      <c r="P359" s="20">
        <f>IF(O359="","",O359*IFERROR(INDEX(Bens!$D$6:$D$305,MATCH($E359,Bens!$A$6:$A$305,0)),0))</f>
        <v/>
      </c>
      <c r="Q359" s="21">
        <f>IF(A359="","",IF(AND(O359&lt;=0,L359&lt;&gt;""),L359-A359,TODAY()-A359))</f>
        <v/>
      </c>
      <c r="R359" s="18">
        <f>IF(O359="","",IF(O359&lt;0,"CONFERIR",IF(O359=0,"DEVOLVIDO",IF(K359="","COM CLIENTE",IF(TODAY()&gt;K359,"VENCIDO",IF(K359-TODAY()&lt;=15,"VENCE EM 15 DIAS","COM CLIENTE"))))))</f>
        <v/>
      </c>
      <c r="S359" s="18">
        <f>IF(OR($E359="",D359=""),"",IF(D359=$C$4,"5909","6909"))</f>
        <v/>
      </c>
      <c r="T359" s="18" t="n"/>
    </row>
    <row r="360">
      <c r="A360" s="17" t="n"/>
      <c r="B360" s="18" t="n"/>
      <c r="C360" s="18" t="n"/>
      <c r="D360" s="18" t="n"/>
      <c r="E360" s="18" t="n"/>
      <c r="F360" s="18">
        <f>IF($E360="","",IFERROR(INDEX(Bens!$B$6:$B$305,MATCH($E360,Bens!$A$6:$A$305,0)),"Código não cadastrado"))</f>
        <v/>
      </c>
      <c r="G360" s="19" t="n"/>
      <c r="H360" s="20">
        <f>IF(OR($E360="",G360=""),"",G360*IFERROR(INDEX(Bens!$D$6:$D$305,MATCH($E360,Bens!$A$6:$A$305,0)),0))</f>
        <v/>
      </c>
      <c r="I360" s="18" t="n"/>
      <c r="J360" s="18">
        <f>IF(OR($E360="",D360=""),"",IF(D360=$C$4,"5908","6908"))</f>
        <v/>
      </c>
      <c r="K360" s="17" t="n"/>
      <c r="L360" s="17" t="n"/>
      <c r="M360" s="19" t="n"/>
      <c r="N360" s="18" t="n"/>
      <c r="O360" s="19">
        <f>IF(OR($E360="",G360=""),"",G360-N(M360))</f>
        <v/>
      </c>
      <c r="P360" s="20">
        <f>IF(O360="","",O360*IFERROR(INDEX(Bens!$D$6:$D$305,MATCH($E360,Bens!$A$6:$A$305,0)),0))</f>
        <v/>
      </c>
      <c r="Q360" s="21">
        <f>IF(A360="","",IF(AND(O360&lt;=0,L360&lt;&gt;""),L360-A360,TODAY()-A360))</f>
        <v/>
      </c>
      <c r="R360" s="18">
        <f>IF(O360="","",IF(O360&lt;0,"CONFERIR",IF(O360=0,"DEVOLVIDO",IF(K360="","COM CLIENTE",IF(TODAY()&gt;K360,"VENCIDO",IF(K360-TODAY()&lt;=15,"VENCE EM 15 DIAS","COM CLIENTE"))))))</f>
        <v/>
      </c>
      <c r="S360" s="18">
        <f>IF(OR($E360="",D360=""),"",IF(D360=$C$4,"5909","6909"))</f>
        <v/>
      </c>
      <c r="T360" s="18" t="n"/>
    </row>
    <row r="361">
      <c r="A361" s="17" t="n"/>
      <c r="B361" s="18" t="n"/>
      <c r="C361" s="18" t="n"/>
      <c r="D361" s="18" t="n"/>
      <c r="E361" s="18" t="n"/>
      <c r="F361" s="18">
        <f>IF($E361="","",IFERROR(INDEX(Bens!$B$6:$B$305,MATCH($E361,Bens!$A$6:$A$305,0)),"Código não cadastrado"))</f>
        <v/>
      </c>
      <c r="G361" s="19" t="n"/>
      <c r="H361" s="20">
        <f>IF(OR($E361="",G361=""),"",G361*IFERROR(INDEX(Bens!$D$6:$D$305,MATCH($E361,Bens!$A$6:$A$305,0)),0))</f>
        <v/>
      </c>
      <c r="I361" s="18" t="n"/>
      <c r="J361" s="18">
        <f>IF(OR($E361="",D361=""),"",IF(D361=$C$4,"5908","6908"))</f>
        <v/>
      </c>
      <c r="K361" s="17" t="n"/>
      <c r="L361" s="17" t="n"/>
      <c r="M361" s="19" t="n"/>
      <c r="N361" s="18" t="n"/>
      <c r="O361" s="19">
        <f>IF(OR($E361="",G361=""),"",G361-N(M361))</f>
        <v/>
      </c>
      <c r="P361" s="20">
        <f>IF(O361="","",O361*IFERROR(INDEX(Bens!$D$6:$D$305,MATCH($E361,Bens!$A$6:$A$305,0)),0))</f>
        <v/>
      </c>
      <c r="Q361" s="21">
        <f>IF(A361="","",IF(AND(O361&lt;=0,L361&lt;&gt;""),L361-A361,TODAY()-A361))</f>
        <v/>
      </c>
      <c r="R361" s="18">
        <f>IF(O361="","",IF(O361&lt;0,"CONFERIR",IF(O361=0,"DEVOLVIDO",IF(K361="","COM CLIENTE",IF(TODAY()&gt;K361,"VENCIDO",IF(K361-TODAY()&lt;=15,"VENCE EM 15 DIAS","COM CLIENTE"))))))</f>
        <v/>
      </c>
      <c r="S361" s="18">
        <f>IF(OR($E361="",D361=""),"",IF(D361=$C$4,"5909","6909"))</f>
        <v/>
      </c>
      <c r="T361" s="18" t="n"/>
    </row>
    <row r="362">
      <c r="A362" s="17" t="n"/>
      <c r="B362" s="18" t="n"/>
      <c r="C362" s="18" t="n"/>
      <c r="D362" s="18" t="n"/>
      <c r="E362" s="18" t="n"/>
      <c r="F362" s="18">
        <f>IF($E362="","",IFERROR(INDEX(Bens!$B$6:$B$305,MATCH($E362,Bens!$A$6:$A$305,0)),"Código não cadastrado"))</f>
        <v/>
      </c>
      <c r="G362" s="19" t="n"/>
      <c r="H362" s="20">
        <f>IF(OR($E362="",G362=""),"",G362*IFERROR(INDEX(Bens!$D$6:$D$305,MATCH($E362,Bens!$A$6:$A$305,0)),0))</f>
        <v/>
      </c>
      <c r="I362" s="18" t="n"/>
      <c r="J362" s="18">
        <f>IF(OR($E362="",D362=""),"",IF(D362=$C$4,"5908","6908"))</f>
        <v/>
      </c>
      <c r="K362" s="17" t="n"/>
      <c r="L362" s="17" t="n"/>
      <c r="M362" s="19" t="n"/>
      <c r="N362" s="18" t="n"/>
      <c r="O362" s="19">
        <f>IF(OR($E362="",G362=""),"",G362-N(M362))</f>
        <v/>
      </c>
      <c r="P362" s="20">
        <f>IF(O362="","",O362*IFERROR(INDEX(Bens!$D$6:$D$305,MATCH($E362,Bens!$A$6:$A$305,0)),0))</f>
        <v/>
      </c>
      <c r="Q362" s="21">
        <f>IF(A362="","",IF(AND(O362&lt;=0,L362&lt;&gt;""),L362-A362,TODAY()-A362))</f>
        <v/>
      </c>
      <c r="R362" s="18">
        <f>IF(O362="","",IF(O362&lt;0,"CONFERIR",IF(O362=0,"DEVOLVIDO",IF(K362="","COM CLIENTE",IF(TODAY()&gt;K362,"VENCIDO",IF(K362-TODAY()&lt;=15,"VENCE EM 15 DIAS","COM CLIENTE"))))))</f>
        <v/>
      </c>
      <c r="S362" s="18">
        <f>IF(OR($E362="",D362=""),"",IF(D362=$C$4,"5909","6909"))</f>
        <v/>
      </c>
      <c r="T362" s="18" t="n"/>
    </row>
    <row r="363">
      <c r="A363" s="17" t="n"/>
      <c r="B363" s="18" t="n"/>
      <c r="C363" s="18" t="n"/>
      <c r="D363" s="18" t="n"/>
      <c r="E363" s="18" t="n"/>
      <c r="F363" s="18">
        <f>IF($E363="","",IFERROR(INDEX(Bens!$B$6:$B$305,MATCH($E363,Bens!$A$6:$A$305,0)),"Código não cadastrado"))</f>
        <v/>
      </c>
      <c r="G363" s="19" t="n"/>
      <c r="H363" s="20">
        <f>IF(OR($E363="",G363=""),"",G363*IFERROR(INDEX(Bens!$D$6:$D$305,MATCH($E363,Bens!$A$6:$A$305,0)),0))</f>
        <v/>
      </c>
      <c r="I363" s="18" t="n"/>
      <c r="J363" s="18">
        <f>IF(OR($E363="",D363=""),"",IF(D363=$C$4,"5908","6908"))</f>
        <v/>
      </c>
      <c r="K363" s="17" t="n"/>
      <c r="L363" s="17" t="n"/>
      <c r="M363" s="19" t="n"/>
      <c r="N363" s="18" t="n"/>
      <c r="O363" s="19">
        <f>IF(OR($E363="",G363=""),"",G363-N(M363))</f>
        <v/>
      </c>
      <c r="P363" s="20">
        <f>IF(O363="","",O363*IFERROR(INDEX(Bens!$D$6:$D$305,MATCH($E363,Bens!$A$6:$A$305,0)),0))</f>
        <v/>
      </c>
      <c r="Q363" s="21">
        <f>IF(A363="","",IF(AND(O363&lt;=0,L363&lt;&gt;""),L363-A363,TODAY()-A363))</f>
        <v/>
      </c>
      <c r="R363" s="18">
        <f>IF(O363="","",IF(O363&lt;0,"CONFERIR",IF(O363=0,"DEVOLVIDO",IF(K363="","COM CLIENTE",IF(TODAY()&gt;K363,"VENCIDO",IF(K363-TODAY()&lt;=15,"VENCE EM 15 DIAS","COM CLIENTE"))))))</f>
        <v/>
      </c>
      <c r="S363" s="18">
        <f>IF(OR($E363="",D363=""),"",IF(D363=$C$4,"5909","6909"))</f>
        <v/>
      </c>
      <c r="T363" s="18" t="n"/>
    </row>
    <row r="364">
      <c r="A364" s="17" t="n"/>
      <c r="B364" s="18" t="n"/>
      <c r="C364" s="18" t="n"/>
      <c r="D364" s="18" t="n"/>
      <c r="E364" s="18" t="n"/>
      <c r="F364" s="18">
        <f>IF($E364="","",IFERROR(INDEX(Bens!$B$6:$B$305,MATCH($E364,Bens!$A$6:$A$305,0)),"Código não cadastrado"))</f>
        <v/>
      </c>
      <c r="G364" s="19" t="n"/>
      <c r="H364" s="20">
        <f>IF(OR($E364="",G364=""),"",G364*IFERROR(INDEX(Bens!$D$6:$D$305,MATCH($E364,Bens!$A$6:$A$305,0)),0))</f>
        <v/>
      </c>
      <c r="I364" s="18" t="n"/>
      <c r="J364" s="18">
        <f>IF(OR($E364="",D364=""),"",IF(D364=$C$4,"5908","6908"))</f>
        <v/>
      </c>
      <c r="K364" s="17" t="n"/>
      <c r="L364" s="17" t="n"/>
      <c r="M364" s="19" t="n"/>
      <c r="N364" s="18" t="n"/>
      <c r="O364" s="19">
        <f>IF(OR($E364="",G364=""),"",G364-N(M364))</f>
        <v/>
      </c>
      <c r="P364" s="20">
        <f>IF(O364="","",O364*IFERROR(INDEX(Bens!$D$6:$D$305,MATCH($E364,Bens!$A$6:$A$305,0)),0))</f>
        <v/>
      </c>
      <c r="Q364" s="21">
        <f>IF(A364="","",IF(AND(O364&lt;=0,L364&lt;&gt;""),L364-A364,TODAY()-A364))</f>
        <v/>
      </c>
      <c r="R364" s="18">
        <f>IF(O364="","",IF(O364&lt;0,"CONFERIR",IF(O364=0,"DEVOLVIDO",IF(K364="","COM CLIENTE",IF(TODAY()&gt;K364,"VENCIDO",IF(K364-TODAY()&lt;=15,"VENCE EM 15 DIAS","COM CLIENTE"))))))</f>
        <v/>
      </c>
      <c r="S364" s="18">
        <f>IF(OR($E364="",D364=""),"",IF(D364=$C$4,"5909","6909"))</f>
        <v/>
      </c>
      <c r="T364" s="18" t="n"/>
    </row>
    <row r="365">
      <c r="A365" s="17" t="n"/>
      <c r="B365" s="18" t="n"/>
      <c r="C365" s="18" t="n"/>
      <c r="D365" s="18" t="n"/>
      <c r="E365" s="18" t="n"/>
      <c r="F365" s="18">
        <f>IF($E365="","",IFERROR(INDEX(Bens!$B$6:$B$305,MATCH($E365,Bens!$A$6:$A$305,0)),"Código não cadastrado"))</f>
        <v/>
      </c>
      <c r="G365" s="19" t="n"/>
      <c r="H365" s="20">
        <f>IF(OR($E365="",G365=""),"",G365*IFERROR(INDEX(Bens!$D$6:$D$305,MATCH($E365,Bens!$A$6:$A$305,0)),0))</f>
        <v/>
      </c>
      <c r="I365" s="18" t="n"/>
      <c r="J365" s="18">
        <f>IF(OR($E365="",D365=""),"",IF(D365=$C$4,"5908","6908"))</f>
        <v/>
      </c>
      <c r="K365" s="17" t="n"/>
      <c r="L365" s="17" t="n"/>
      <c r="M365" s="19" t="n"/>
      <c r="N365" s="18" t="n"/>
      <c r="O365" s="19">
        <f>IF(OR($E365="",G365=""),"",G365-N(M365))</f>
        <v/>
      </c>
      <c r="P365" s="20">
        <f>IF(O365="","",O365*IFERROR(INDEX(Bens!$D$6:$D$305,MATCH($E365,Bens!$A$6:$A$305,0)),0))</f>
        <v/>
      </c>
      <c r="Q365" s="21">
        <f>IF(A365="","",IF(AND(O365&lt;=0,L365&lt;&gt;""),L365-A365,TODAY()-A365))</f>
        <v/>
      </c>
      <c r="R365" s="18">
        <f>IF(O365="","",IF(O365&lt;0,"CONFERIR",IF(O365=0,"DEVOLVIDO",IF(K365="","COM CLIENTE",IF(TODAY()&gt;K365,"VENCIDO",IF(K365-TODAY()&lt;=15,"VENCE EM 15 DIAS","COM CLIENTE"))))))</f>
        <v/>
      </c>
      <c r="S365" s="18">
        <f>IF(OR($E365="",D365=""),"",IF(D365=$C$4,"5909","6909"))</f>
        <v/>
      </c>
      <c r="T365" s="18" t="n"/>
    </row>
    <row r="366">
      <c r="A366" s="17" t="n"/>
      <c r="B366" s="18" t="n"/>
      <c r="C366" s="18" t="n"/>
      <c r="D366" s="18" t="n"/>
      <c r="E366" s="18" t="n"/>
      <c r="F366" s="18">
        <f>IF($E366="","",IFERROR(INDEX(Bens!$B$6:$B$305,MATCH($E366,Bens!$A$6:$A$305,0)),"Código não cadastrado"))</f>
        <v/>
      </c>
      <c r="G366" s="19" t="n"/>
      <c r="H366" s="20">
        <f>IF(OR($E366="",G366=""),"",G366*IFERROR(INDEX(Bens!$D$6:$D$305,MATCH($E366,Bens!$A$6:$A$305,0)),0))</f>
        <v/>
      </c>
      <c r="I366" s="18" t="n"/>
      <c r="J366" s="18">
        <f>IF(OR($E366="",D366=""),"",IF(D366=$C$4,"5908","6908"))</f>
        <v/>
      </c>
      <c r="K366" s="17" t="n"/>
      <c r="L366" s="17" t="n"/>
      <c r="M366" s="19" t="n"/>
      <c r="N366" s="18" t="n"/>
      <c r="O366" s="19">
        <f>IF(OR($E366="",G366=""),"",G366-N(M366))</f>
        <v/>
      </c>
      <c r="P366" s="20">
        <f>IF(O366="","",O366*IFERROR(INDEX(Bens!$D$6:$D$305,MATCH($E366,Bens!$A$6:$A$305,0)),0))</f>
        <v/>
      </c>
      <c r="Q366" s="21">
        <f>IF(A366="","",IF(AND(O366&lt;=0,L366&lt;&gt;""),L366-A366,TODAY()-A366))</f>
        <v/>
      </c>
      <c r="R366" s="18">
        <f>IF(O366="","",IF(O366&lt;0,"CONFERIR",IF(O366=0,"DEVOLVIDO",IF(K366="","COM CLIENTE",IF(TODAY()&gt;K366,"VENCIDO",IF(K366-TODAY()&lt;=15,"VENCE EM 15 DIAS","COM CLIENTE"))))))</f>
        <v/>
      </c>
      <c r="S366" s="18">
        <f>IF(OR($E366="",D366=""),"",IF(D366=$C$4,"5909","6909"))</f>
        <v/>
      </c>
      <c r="T366" s="18" t="n"/>
    </row>
    <row r="367">
      <c r="A367" s="17" t="n"/>
      <c r="B367" s="18" t="n"/>
      <c r="C367" s="18" t="n"/>
      <c r="D367" s="18" t="n"/>
      <c r="E367" s="18" t="n"/>
      <c r="F367" s="18">
        <f>IF($E367="","",IFERROR(INDEX(Bens!$B$6:$B$305,MATCH($E367,Bens!$A$6:$A$305,0)),"Código não cadastrado"))</f>
        <v/>
      </c>
      <c r="G367" s="19" t="n"/>
      <c r="H367" s="20">
        <f>IF(OR($E367="",G367=""),"",G367*IFERROR(INDEX(Bens!$D$6:$D$305,MATCH($E367,Bens!$A$6:$A$305,0)),0))</f>
        <v/>
      </c>
      <c r="I367" s="18" t="n"/>
      <c r="J367" s="18">
        <f>IF(OR($E367="",D367=""),"",IF(D367=$C$4,"5908","6908"))</f>
        <v/>
      </c>
      <c r="K367" s="17" t="n"/>
      <c r="L367" s="17" t="n"/>
      <c r="M367" s="19" t="n"/>
      <c r="N367" s="18" t="n"/>
      <c r="O367" s="19">
        <f>IF(OR($E367="",G367=""),"",G367-N(M367))</f>
        <v/>
      </c>
      <c r="P367" s="20">
        <f>IF(O367="","",O367*IFERROR(INDEX(Bens!$D$6:$D$305,MATCH($E367,Bens!$A$6:$A$305,0)),0))</f>
        <v/>
      </c>
      <c r="Q367" s="21">
        <f>IF(A367="","",IF(AND(O367&lt;=0,L367&lt;&gt;""),L367-A367,TODAY()-A367))</f>
        <v/>
      </c>
      <c r="R367" s="18">
        <f>IF(O367="","",IF(O367&lt;0,"CONFERIR",IF(O367=0,"DEVOLVIDO",IF(K367="","COM CLIENTE",IF(TODAY()&gt;K367,"VENCIDO",IF(K367-TODAY()&lt;=15,"VENCE EM 15 DIAS","COM CLIENTE"))))))</f>
        <v/>
      </c>
      <c r="S367" s="18">
        <f>IF(OR($E367="",D367=""),"",IF(D367=$C$4,"5909","6909"))</f>
        <v/>
      </c>
      <c r="T367" s="18" t="n"/>
    </row>
    <row r="368">
      <c r="A368" s="17" t="n"/>
      <c r="B368" s="18" t="n"/>
      <c r="C368" s="18" t="n"/>
      <c r="D368" s="18" t="n"/>
      <c r="E368" s="18" t="n"/>
      <c r="F368" s="18">
        <f>IF($E368="","",IFERROR(INDEX(Bens!$B$6:$B$305,MATCH($E368,Bens!$A$6:$A$305,0)),"Código não cadastrado"))</f>
        <v/>
      </c>
      <c r="G368" s="19" t="n"/>
      <c r="H368" s="20">
        <f>IF(OR($E368="",G368=""),"",G368*IFERROR(INDEX(Bens!$D$6:$D$305,MATCH($E368,Bens!$A$6:$A$305,0)),0))</f>
        <v/>
      </c>
      <c r="I368" s="18" t="n"/>
      <c r="J368" s="18">
        <f>IF(OR($E368="",D368=""),"",IF(D368=$C$4,"5908","6908"))</f>
        <v/>
      </c>
      <c r="K368" s="17" t="n"/>
      <c r="L368" s="17" t="n"/>
      <c r="M368" s="19" t="n"/>
      <c r="N368" s="18" t="n"/>
      <c r="O368" s="19">
        <f>IF(OR($E368="",G368=""),"",G368-N(M368))</f>
        <v/>
      </c>
      <c r="P368" s="20">
        <f>IF(O368="","",O368*IFERROR(INDEX(Bens!$D$6:$D$305,MATCH($E368,Bens!$A$6:$A$305,0)),0))</f>
        <v/>
      </c>
      <c r="Q368" s="21">
        <f>IF(A368="","",IF(AND(O368&lt;=0,L368&lt;&gt;""),L368-A368,TODAY()-A368))</f>
        <v/>
      </c>
      <c r="R368" s="18">
        <f>IF(O368="","",IF(O368&lt;0,"CONFERIR",IF(O368=0,"DEVOLVIDO",IF(K368="","COM CLIENTE",IF(TODAY()&gt;K368,"VENCIDO",IF(K368-TODAY()&lt;=15,"VENCE EM 15 DIAS","COM CLIENTE"))))))</f>
        <v/>
      </c>
      <c r="S368" s="18">
        <f>IF(OR($E368="",D368=""),"",IF(D368=$C$4,"5909","6909"))</f>
        <v/>
      </c>
      <c r="T368" s="18" t="n"/>
    </row>
    <row r="369">
      <c r="A369" s="17" t="n"/>
      <c r="B369" s="18" t="n"/>
      <c r="C369" s="18" t="n"/>
      <c r="D369" s="18" t="n"/>
      <c r="E369" s="18" t="n"/>
      <c r="F369" s="18">
        <f>IF($E369="","",IFERROR(INDEX(Bens!$B$6:$B$305,MATCH($E369,Bens!$A$6:$A$305,0)),"Código não cadastrado"))</f>
        <v/>
      </c>
      <c r="G369" s="19" t="n"/>
      <c r="H369" s="20">
        <f>IF(OR($E369="",G369=""),"",G369*IFERROR(INDEX(Bens!$D$6:$D$305,MATCH($E369,Bens!$A$6:$A$305,0)),0))</f>
        <v/>
      </c>
      <c r="I369" s="18" t="n"/>
      <c r="J369" s="18">
        <f>IF(OR($E369="",D369=""),"",IF(D369=$C$4,"5908","6908"))</f>
        <v/>
      </c>
      <c r="K369" s="17" t="n"/>
      <c r="L369" s="17" t="n"/>
      <c r="M369" s="19" t="n"/>
      <c r="N369" s="18" t="n"/>
      <c r="O369" s="19">
        <f>IF(OR($E369="",G369=""),"",G369-N(M369))</f>
        <v/>
      </c>
      <c r="P369" s="20">
        <f>IF(O369="","",O369*IFERROR(INDEX(Bens!$D$6:$D$305,MATCH($E369,Bens!$A$6:$A$305,0)),0))</f>
        <v/>
      </c>
      <c r="Q369" s="21">
        <f>IF(A369="","",IF(AND(O369&lt;=0,L369&lt;&gt;""),L369-A369,TODAY()-A369))</f>
        <v/>
      </c>
      <c r="R369" s="18">
        <f>IF(O369="","",IF(O369&lt;0,"CONFERIR",IF(O369=0,"DEVOLVIDO",IF(K369="","COM CLIENTE",IF(TODAY()&gt;K369,"VENCIDO",IF(K369-TODAY()&lt;=15,"VENCE EM 15 DIAS","COM CLIENTE"))))))</f>
        <v/>
      </c>
      <c r="S369" s="18">
        <f>IF(OR($E369="",D369=""),"",IF(D369=$C$4,"5909","6909"))</f>
        <v/>
      </c>
      <c r="T369" s="18" t="n"/>
    </row>
    <row r="370">
      <c r="A370" s="17" t="n"/>
      <c r="B370" s="18" t="n"/>
      <c r="C370" s="18" t="n"/>
      <c r="D370" s="18" t="n"/>
      <c r="E370" s="18" t="n"/>
      <c r="F370" s="18">
        <f>IF($E370="","",IFERROR(INDEX(Bens!$B$6:$B$305,MATCH($E370,Bens!$A$6:$A$305,0)),"Código não cadastrado"))</f>
        <v/>
      </c>
      <c r="G370" s="19" t="n"/>
      <c r="H370" s="20">
        <f>IF(OR($E370="",G370=""),"",G370*IFERROR(INDEX(Bens!$D$6:$D$305,MATCH($E370,Bens!$A$6:$A$305,0)),0))</f>
        <v/>
      </c>
      <c r="I370" s="18" t="n"/>
      <c r="J370" s="18">
        <f>IF(OR($E370="",D370=""),"",IF(D370=$C$4,"5908","6908"))</f>
        <v/>
      </c>
      <c r="K370" s="17" t="n"/>
      <c r="L370" s="17" t="n"/>
      <c r="M370" s="19" t="n"/>
      <c r="N370" s="18" t="n"/>
      <c r="O370" s="19">
        <f>IF(OR($E370="",G370=""),"",G370-N(M370))</f>
        <v/>
      </c>
      <c r="P370" s="20">
        <f>IF(O370="","",O370*IFERROR(INDEX(Bens!$D$6:$D$305,MATCH($E370,Bens!$A$6:$A$305,0)),0))</f>
        <v/>
      </c>
      <c r="Q370" s="21">
        <f>IF(A370="","",IF(AND(O370&lt;=0,L370&lt;&gt;""),L370-A370,TODAY()-A370))</f>
        <v/>
      </c>
      <c r="R370" s="18">
        <f>IF(O370="","",IF(O370&lt;0,"CONFERIR",IF(O370=0,"DEVOLVIDO",IF(K370="","COM CLIENTE",IF(TODAY()&gt;K370,"VENCIDO",IF(K370-TODAY()&lt;=15,"VENCE EM 15 DIAS","COM CLIENTE"))))))</f>
        <v/>
      </c>
      <c r="S370" s="18">
        <f>IF(OR($E370="",D370=""),"",IF(D370=$C$4,"5909","6909"))</f>
        <v/>
      </c>
      <c r="T370" s="18" t="n"/>
    </row>
    <row r="371">
      <c r="A371" s="17" t="n"/>
      <c r="B371" s="18" t="n"/>
      <c r="C371" s="18" t="n"/>
      <c r="D371" s="18" t="n"/>
      <c r="E371" s="18" t="n"/>
      <c r="F371" s="18">
        <f>IF($E371="","",IFERROR(INDEX(Bens!$B$6:$B$305,MATCH($E371,Bens!$A$6:$A$305,0)),"Código não cadastrado"))</f>
        <v/>
      </c>
      <c r="G371" s="19" t="n"/>
      <c r="H371" s="20">
        <f>IF(OR($E371="",G371=""),"",G371*IFERROR(INDEX(Bens!$D$6:$D$305,MATCH($E371,Bens!$A$6:$A$305,0)),0))</f>
        <v/>
      </c>
      <c r="I371" s="18" t="n"/>
      <c r="J371" s="18">
        <f>IF(OR($E371="",D371=""),"",IF(D371=$C$4,"5908","6908"))</f>
        <v/>
      </c>
      <c r="K371" s="17" t="n"/>
      <c r="L371" s="17" t="n"/>
      <c r="M371" s="19" t="n"/>
      <c r="N371" s="18" t="n"/>
      <c r="O371" s="19">
        <f>IF(OR($E371="",G371=""),"",G371-N(M371))</f>
        <v/>
      </c>
      <c r="P371" s="20">
        <f>IF(O371="","",O371*IFERROR(INDEX(Bens!$D$6:$D$305,MATCH($E371,Bens!$A$6:$A$305,0)),0))</f>
        <v/>
      </c>
      <c r="Q371" s="21">
        <f>IF(A371="","",IF(AND(O371&lt;=0,L371&lt;&gt;""),L371-A371,TODAY()-A371))</f>
        <v/>
      </c>
      <c r="R371" s="18">
        <f>IF(O371="","",IF(O371&lt;0,"CONFERIR",IF(O371=0,"DEVOLVIDO",IF(K371="","COM CLIENTE",IF(TODAY()&gt;K371,"VENCIDO",IF(K371-TODAY()&lt;=15,"VENCE EM 15 DIAS","COM CLIENTE"))))))</f>
        <v/>
      </c>
      <c r="S371" s="18">
        <f>IF(OR($E371="",D371=""),"",IF(D371=$C$4,"5909","6909"))</f>
        <v/>
      </c>
      <c r="T371" s="18" t="n"/>
    </row>
    <row r="372">
      <c r="A372" s="17" t="n"/>
      <c r="B372" s="18" t="n"/>
      <c r="C372" s="18" t="n"/>
      <c r="D372" s="18" t="n"/>
      <c r="E372" s="18" t="n"/>
      <c r="F372" s="18">
        <f>IF($E372="","",IFERROR(INDEX(Bens!$B$6:$B$305,MATCH($E372,Bens!$A$6:$A$305,0)),"Código não cadastrado"))</f>
        <v/>
      </c>
      <c r="G372" s="19" t="n"/>
      <c r="H372" s="20">
        <f>IF(OR($E372="",G372=""),"",G372*IFERROR(INDEX(Bens!$D$6:$D$305,MATCH($E372,Bens!$A$6:$A$305,0)),0))</f>
        <v/>
      </c>
      <c r="I372" s="18" t="n"/>
      <c r="J372" s="18">
        <f>IF(OR($E372="",D372=""),"",IF(D372=$C$4,"5908","6908"))</f>
        <v/>
      </c>
      <c r="K372" s="17" t="n"/>
      <c r="L372" s="17" t="n"/>
      <c r="M372" s="19" t="n"/>
      <c r="N372" s="18" t="n"/>
      <c r="O372" s="19">
        <f>IF(OR($E372="",G372=""),"",G372-N(M372))</f>
        <v/>
      </c>
      <c r="P372" s="20">
        <f>IF(O372="","",O372*IFERROR(INDEX(Bens!$D$6:$D$305,MATCH($E372,Bens!$A$6:$A$305,0)),0))</f>
        <v/>
      </c>
      <c r="Q372" s="21">
        <f>IF(A372="","",IF(AND(O372&lt;=0,L372&lt;&gt;""),L372-A372,TODAY()-A372))</f>
        <v/>
      </c>
      <c r="R372" s="18">
        <f>IF(O372="","",IF(O372&lt;0,"CONFERIR",IF(O372=0,"DEVOLVIDO",IF(K372="","COM CLIENTE",IF(TODAY()&gt;K372,"VENCIDO",IF(K372-TODAY()&lt;=15,"VENCE EM 15 DIAS","COM CLIENTE"))))))</f>
        <v/>
      </c>
      <c r="S372" s="18">
        <f>IF(OR($E372="",D372=""),"",IF(D372=$C$4,"5909","6909"))</f>
        <v/>
      </c>
      <c r="T372" s="18" t="n"/>
    </row>
    <row r="373">
      <c r="A373" s="17" t="n"/>
      <c r="B373" s="18" t="n"/>
      <c r="C373" s="18" t="n"/>
      <c r="D373" s="18" t="n"/>
      <c r="E373" s="18" t="n"/>
      <c r="F373" s="18">
        <f>IF($E373="","",IFERROR(INDEX(Bens!$B$6:$B$305,MATCH($E373,Bens!$A$6:$A$305,0)),"Código não cadastrado"))</f>
        <v/>
      </c>
      <c r="G373" s="19" t="n"/>
      <c r="H373" s="20">
        <f>IF(OR($E373="",G373=""),"",G373*IFERROR(INDEX(Bens!$D$6:$D$305,MATCH($E373,Bens!$A$6:$A$305,0)),0))</f>
        <v/>
      </c>
      <c r="I373" s="18" t="n"/>
      <c r="J373" s="18">
        <f>IF(OR($E373="",D373=""),"",IF(D373=$C$4,"5908","6908"))</f>
        <v/>
      </c>
      <c r="K373" s="17" t="n"/>
      <c r="L373" s="17" t="n"/>
      <c r="M373" s="19" t="n"/>
      <c r="N373" s="18" t="n"/>
      <c r="O373" s="19">
        <f>IF(OR($E373="",G373=""),"",G373-N(M373))</f>
        <v/>
      </c>
      <c r="P373" s="20">
        <f>IF(O373="","",O373*IFERROR(INDEX(Bens!$D$6:$D$305,MATCH($E373,Bens!$A$6:$A$305,0)),0))</f>
        <v/>
      </c>
      <c r="Q373" s="21">
        <f>IF(A373="","",IF(AND(O373&lt;=0,L373&lt;&gt;""),L373-A373,TODAY()-A373))</f>
        <v/>
      </c>
      <c r="R373" s="18">
        <f>IF(O373="","",IF(O373&lt;0,"CONFERIR",IF(O373=0,"DEVOLVIDO",IF(K373="","COM CLIENTE",IF(TODAY()&gt;K373,"VENCIDO",IF(K373-TODAY()&lt;=15,"VENCE EM 15 DIAS","COM CLIENTE"))))))</f>
        <v/>
      </c>
      <c r="S373" s="18">
        <f>IF(OR($E373="",D373=""),"",IF(D373=$C$4,"5909","6909"))</f>
        <v/>
      </c>
      <c r="T373" s="18" t="n"/>
    </row>
    <row r="374">
      <c r="A374" s="17" t="n"/>
      <c r="B374" s="18" t="n"/>
      <c r="C374" s="18" t="n"/>
      <c r="D374" s="18" t="n"/>
      <c r="E374" s="18" t="n"/>
      <c r="F374" s="18">
        <f>IF($E374="","",IFERROR(INDEX(Bens!$B$6:$B$305,MATCH($E374,Bens!$A$6:$A$305,0)),"Código não cadastrado"))</f>
        <v/>
      </c>
      <c r="G374" s="19" t="n"/>
      <c r="H374" s="20">
        <f>IF(OR($E374="",G374=""),"",G374*IFERROR(INDEX(Bens!$D$6:$D$305,MATCH($E374,Bens!$A$6:$A$305,0)),0))</f>
        <v/>
      </c>
      <c r="I374" s="18" t="n"/>
      <c r="J374" s="18">
        <f>IF(OR($E374="",D374=""),"",IF(D374=$C$4,"5908","6908"))</f>
        <v/>
      </c>
      <c r="K374" s="17" t="n"/>
      <c r="L374" s="17" t="n"/>
      <c r="M374" s="19" t="n"/>
      <c r="N374" s="18" t="n"/>
      <c r="O374" s="19">
        <f>IF(OR($E374="",G374=""),"",G374-N(M374))</f>
        <v/>
      </c>
      <c r="P374" s="20">
        <f>IF(O374="","",O374*IFERROR(INDEX(Bens!$D$6:$D$305,MATCH($E374,Bens!$A$6:$A$305,0)),0))</f>
        <v/>
      </c>
      <c r="Q374" s="21">
        <f>IF(A374="","",IF(AND(O374&lt;=0,L374&lt;&gt;""),L374-A374,TODAY()-A374))</f>
        <v/>
      </c>
      <c r="R374" s="18">
        <f>IF(O374="","",IF(O374&lt;0,"CONFERIR",IF(O374=0,"DEVOLVIDO",IF(K374="","COM CLIENTE",IF(TODAY()&gt;K374,"VENCIDO",IF(K374-TODAY()&lt;=15,"VENCE EM 15 DIAS","COM CLIENTE"))))))</f>
        <v/>
      </c>
      <c r="S374" s="18">
        <f>IF(OR($E374="",D374=""),"",IF(D374=$C$4,"5909","6909"))</f>
        <v/>
      </c>
      <c r="T374" s="18" t="n"/>
    </row>
    <row r="375">
      <c r="A375" s="17" t="n"/>
      <c r="B375" s="18" t="n"/>
      <c r="C375" s="18" t="n"/>
      <c r="D375" s="18" t="n"/>
      <c r="E375" s="18" t="n"/>
      <c r="F375" s="18">
        <f>IF($E375="","",IFERROR(INDEX(Bens!$B$6:$B$305,MATCH($E375,Bens!$A$6:$A$305,0)),"Código não cadastrado"))</f>
        <v/>
      </c>
      <c r="G375" s="19" t="n"/>
      <c r="H375" s="20">
        <f>IF(OR($E375="",G375=""),"",G375*IFERROR(INDEX(Bens!$D$6:$D$305,MATCH($E375,Bens!$A$6:$A$305,0)),0))</f>
        <v/>
      </c>
      <c r="I375" s="18" t="n"/>
      <c r="J375" s="18">
        <f>IF(OR($E375="",D375=""),"",IF(D375=$C$4,"5908","6908"))</f>
        <v/>
      </c>
      <c r="K375" s="17" t="n"/>
      <c r="L375" s="17" t="n"/>
      <c r="M375" s="19" t="n"/>
      <c r="N375" s="18" t="n"/>
      <c r="O375" s="19">
        <f>IF(OR($E375="",G375=""),"",G375-N(M375))</f>
        <v/>
      </c>
      <c r="P375" s="20">
        <f>IF(O375="","",O375*IFERROR(INDEX(Bens!$D$6:$D$305,MATCH($E375,Bens!$A$6:$A$305,0)),0))</f>
        <v/>
      </c>
      <c r="Q375" s="21">
        <f>IF(A375="","",IF(AND(O375&lt;=0,L375&lt;&gt;""),L375-A375,TODAY()-A375))</f>
        <v/>
      </c>
      <c r="R375" s="18">
        <f>IF(O375="","",IF(O375&lt;0,"CONFERIR",IF(O375=0,"DEVOLVIDO",IF(K375="","COM CLIENTE",IF(TODAY()&gt;K375,"VENCIDO",IF(K375-TODAY()&lt;=15,"VENCE EM 15 DIAS","COM CLIENTE"))))))</f>
        <v/>
      </c>
      <c r="S375" s="18">
        <f>IF(OR($E375="",D375=""),"",IF(D375=$C$4,"5909","6909"))</f>
        <v/>
      </c>
      <c r="T375" s="18" t="n"/>
    </row>
    <row r="376">
      <c r="A376" s="17" t="n"/>
      <c r="B376" s="18" t="n"/>
      <c r="C376" s="18" t="n"/>
      <c r="D376" s="18" t="n"/>
      <c r="E376" s="18" t="n"/>
      <c r="F376" s="18">
        <f>IF($E376="","",IFERROR(INDEX(Bens!$B$6:$B$305,MATCH($E376,Bens!$A$6:$A$305,0)),"Código não cadastrado"))</f>
        <v/>
      </c>
      <c r="G376" s="19" t="n"/>
      <c r="H376" s="20">
        <f>IF(OR($E376="",G376=""),"",G376*IFERROR(INDEX(Bens!$D$6:$D$305,MATCH($E376,Bens!$A$6:$A$305,0)),0))</f>
        <v/>
      </c>
      <c r="I376" s="18" t="n"/>
      <c r="J376" s="18">
        <f>IF(OR($E376="",D376=""),"",IF(D376=$C$4,"5908","6908"))</f>
        <v/>
      </c>
      <c r="K376" s="17" t="n"/>
      <c r="L376" s="17" t="n"/>
      <c r="M376" s="19" t="n"/>
      <c r="N376" s="18" t="n"/>
      <c r="O376" s="19">
        <f>IF(OR($E376="",G376=""),"",G376-N(M376))</f>
        <v/>
      </c>
      <c r="P376" s="20">
        <f>IF(O376="","",O376*IFERROR(INDEX(Bens!$D$6:$D$305,MATCH($E376,Bens!$A$6:$A$305,0)),0))</f>
        <v/>
      </c>
      <c r="Q376" s="21">
        <f>IF(A376="","",IF(AND(O376&lt;=0,L376&lt;&gt;""),L376-A376,TODAY()-A376))</f>
        <v/>
      </c>
      <c r="R376" s="18">
        <f>IF(O376="","",IF(O376&lt;0,"CONFERIR",IF(O376=0,"DEVOLVIDO",IF(K376="","COM CLIENTE",IF(TODAY()&gt;K376,"VENCIDO",IF(K376-TODAY()&lt;=15,"VENCE EM 15 DIAS","COM CLIENTE"))))))</f>
        <v/>
      </c>
      <c r="S376" s="18">
        <f>IF(OR($E376="",D376=""),"",IF(D376=$C$4,"5909","6909"))</f>
        <v/>
      </c>
      <c r="T376" s="18" t="n"/>
    </row>
    <row r="377">
      <c r="A377" s="17" t="n"/>
      <c r="B377" s="18" t="n"/>
      <c r="C377" s="18" t="n"/>
      <c r="D377" s="18" t="n"/>
      <c r="E377" s="18" t="n"/>
      <c r="F377" s="18">
        <f>IF($E377="","",IFERROR(INDEX(Bens!$B$6:$B$305,MATCH($E377,Bens!$A$6:$A$305,0)),"Código não cadastrado"))</f>
        <v/>
      </c>
      <c r="G377" s="19" t="n"/>
      <c r="H377" s="20">
        <f>IF(OR($E377="",G377=""),"",G377*IFERROR(INDEX(Bens!$D$6:$D$305,MATCH($E377,Bens!$A$6:$A$305,0)),0))</f>
        <v/>
      </c>
      <c r="I377" s="18" t="n"/>
      <c r="J377" s="18">
        <f>IF(OR($E377="",D377=""),"",IF(D377=$C$4,"5908","6908"))</f>
        <v/>
      </c>
      <c r="K377" s="17" t="n"/>
      <c r="L377" s="17" t="n"/>
      <c r="M377" s="19" t="n"/>
      <c r="N377" s="18" t="n"/>
      <c r="O377" s="19">
        <f>IF(OR($E377="",G377=""),"",G377-N(M377))</f>
        <v/>
      </c>
      <c r="P377" s="20">
        <f>IF(O377="","",O377*IFERROR(INDEX(Bens!$D$6:$D$305,MATCH($E377,Bens!$A$6:$A$305,0)),0))</f>
        <v/>
      </c>
      <c r="Q377" s="21">
        <f>IF(A377="","",IF(AND(O377&lt;=0,L377&lt;&gt;""),L377-A377,TODAY()-A377))</f>
        <v/>
      </c>
      <c r="R377" s="18">
        <f>IF(O377="","",IF(O377&lt;0,"CONFERIR",IF(O377=0,"DEVOLVIDO",IF(K377="","COM CLIENTE",IF(TODAY()&gt;K377,"VENCIDO",IF(K377-TODAY()&lt;=15,"VENCE EM 15 DIAS","COM CLIENTE"))))))</f>
        <v/>
      </c>
      <c r="S377" s="18">
        <f>IF(OR($E377="",D377=""),"",IF(D377=$C$4,"5909","6909"))</f>
        <v/>
      </c>
      <c r="T377" s="18" t="n"/>
    </row>
    <row r="378">
      <c r="A378" s="17" t="n"/>
      <c r="B378" s="18" t="n"/>
      <c r="C378" s="18" t="n"/>
      <c r="D378" s="18" t="n"/>
      <c r="E378" s="18" t="n"/>
      <c r="F378" s="18">
        <f>IF($E378="","",IFERROR(INDEX(Bens!$B$6:$B$305,MATCH($E378,Bens!$A$6:$A$305,0)),"Código não cadastrado"))</f>
        <v/>
      </c>
      <c r="G378" s="19" t="n"/>
      <c r="H378" s="20">
        <f>IF(OR($E378="",G378=""),"",G378*IFERROR(INDEX(Bens!$D$6:$D$305,MATCH($E378,Bens!$A$6:$A$305,0)),0))</f>
        <v/>
      </c>
      <c r="I378" s="18" t="n"/>
      <c r="J378" s="18">
        <f>IF(OR($E378="",D378=""),"",IF(D378=$C$4,"5908","6908"))</f>
        <v/>
      </c>
      <c r="K378" s="17" t="n"/>
      <c r="L378" s="17" t="n"/>
      <c r="M378" s="19" t="n"/>
      <c r="N378" s="18" t="n"/>
      <c r="O378" s="19">
        <f>IF(OR($E378="",G378=""),"",G378-N(M378))</f>
        <v/>
      </c>
      <c r="P378" s="20">
        <f>IF(O378="","",O378*IFERROR(INDEX(Bens!$D$6:$D$305,MATCH($E378,Bens!$A$6:$A$305,0)),0))</f>
        <v/>
      </c>
      <c r="Q378" s="21">
        <f>IF(A378="","",IF(AND(O378&lt;=0,L378&lt;&gt;""),L378-A378,TODAY()-A378))</f>
        <v/>
      </c>
      <c r="R378" s="18">
        <f>IF(O378="","",IF(O378&lt;0,"CONFERIR",IF(O378=0,"DEVOLVIDO",IF(K378="","COM CLIENTE",IF(TODAY()&gt;K378,"VENCIDO",IF(K378-TODAY()&lt;=15,"VENCE EM 15 DIAS","COM CLIENTE"))))))</f>
        <v/>
      </c>
      <c r="S378" s="18">
        <f>IF(OR($E378="",D378=""),"",IF(D378=$C$4,"5909","6909"))</f>
        <v/>
      </c>
      <c r="T378" s="18" t="n"/>
    </row>
    <row r="379">
      <c r="A379" s="17" t="n"/>
      <c r="B379" s="18" t="n"/>
      <c r="C379" s="18" t="n"/>
      <c r="D379" s="18" t="n"/>
      <c r="E379" s="18" t="n"/>
      <c r="F379" s="18">
        <f>IF($E379="","",IFERROR(INDEX(Bens!$B$6:$B$305,MATCH($E379,Bens!$A$6:$A$305,0)),"Código não cadastrado"))</f>
        <v/>
      </c>
      <c r="G379" s="19" t="n"/>
      <c r="H379" s="20">
        <f>IF(OR($E379="",G379=""),"",G379*IFERROR(INDEX(Bens!$D$6:$D$305,MATCH($E379,Bens!$A$6:$A$305,0)),0))</f>
        <v/>
      </c>
      <c r="I379" s="18" t="n"/>
      <c r="J379" s="18">
        <f>IF(OR($E379="",D379=""),"",IF(D379=$C$4,"5908","6908"))</f>
        <v/>
      </c>
      <c r="K379" s="17" t="n"/>
      <c r="L379" s="17" t="n"/>
      <c r="M379" s="19" t="n"/>
      <c r="N379" s="18" t="n"/>
      <c r="O379" s="19">
        <f>IF(OR($E379="",G379=""),"",G379-N(M379))</f>
        <v/>
      </c>
      <c r="P379" s="20">
        <f>IF(O379="","",O379*IFERROR(INDEX(Bens!$D$6:$D$305,MATCH($E379,Bens!$A$6:$A$305,0)),0))</f>
        <v/>
      </c>
      <c r="Q379" s="21">
        <f>IF(A379="","",IF(AND(O379&lt;=0,L379&lt;&gt;""),L379-A379,TODAY()-A379))</f>
        <v/>
      </c>
      <c r="R379" s="18">
        <f>IF(O379="","",IF(O379&lt;0,"CONFERIR",IF(O379=0,"DEVOLVIDO",IF(K379="","COM CLIENTE",IF(TODAY()&gt;K379,"VENCIDO",IF(K379-TODAY()&lt;=15,"VENCE EM 15 DIAS","COM CLIENTE"))))))</f>
        <v/>
      </c>
      <c r="S379" s="18">
        <f>IF(OR($E379="",D379=""),"",IF(D379=$C$4,"5909","6909"))</f>
        <v/>
      </c>
      <c r="T379" s="18" t="n"/>
    </row>
    <row r="380">
      <c r="A380" s="17" t="n"/>
      <c r="B380" s="18" t="n"/>
      <c r="C380" s="18" t="n"/>
      <c r="D380" s="18" t="n"/>
      <c r="E380" s="18" t="n"/>
      <c r="F380" s="18">
        <f>IF($E380="","",IFERROR(INDEX(Bens!$B$6:$B$305,MATCH($E380,Bens!$A$6:$A$305,0)),"Código não cadastrado"))</f>
        <v/>
      </c>
      <c r="G380" s="19" t="n"/>
      <c r="H380" s="20">
        <f>IF(OR($E380="",G380=""),"",G380*IFERROR(INDEX(Bens!$D$6:$D$305,MATCH($E380,Bens!$A$6:$A$305,0)),0))</f>
        <v/>
      </c>
      <c r="I380" s="18" t="n"/>
      <c r="J380" s="18">
        <f>IF(OR($E380="",D380=""),"",IF(D380=$C$4,"5908","6908"))</f>
        <v/>
      </c>
      <c r="K380" s="17" t="n"/>
      <c r="L380" s="17" t="n"/>
      <c r="M380" s="19" t="n"/>
      <c r="N380" s="18" t="n"/>
      <c r="O380" s="19">
        <f>IF(OR($E380="",G380=""),"",G380-N(M380))</f>
        <v/>
      </c>
      <c r="P380" s="20">
        <f>IF(O380="","",O380*IFERROR(INDEX(Bens!$D$6:$D$305,MATCH($E380,Bens!$A$6:$A$305,0)),0))</f>
        <v/>
      </c>
      <c r="Q380" s="21">
        <f>IF(A380="","",IF(AND(O380&lt;=0,L380&lt;&gt;""),L380-A380,TODAY()-A380))</f>
        <v/>
      </c>
      <c r="R380" s="18">
        <f>IF(O380="","",IF(O380&lt;0,"CONFERIR",IF(O380=0,"DEVOLVIDO",IF(K380="","COM CLIENTE",IF(TODAY()&gt;K380,"VENCIDO",IF(K380-TODAY()&lt;=15,"VENCE EM 15 DIAS","COM CLIENTE"))))))</f>
        <v/>
      </c>
      <c r="S380" s="18">
        <f>IF(OR($E380="",D380=""),"",IF(D380=$C$4,"5909","6909"))</f>
        <v/>
      </c>
      <c r="T380" s="18" t="n"/>
    </row>
    <row r="381">
      <c r="A381" s="17" t="n"/>
      <c r="B381" s="18" t="n"/>
      <c r="C381" s="18" t="n"/>
      <c r="D381" s="18" t="n"/>
      <c r="E381" s="18" t="n"/>
      <c r="F381" s="18">
        <f>IF($E381="","",IFERROR(INDEX(Bens!$B$6:$B$305,MATCH($E381,Bens!$A$6:$A$305,0)),"Código não cadastrado"))</f>
        <v/>
      </c>
      <c r="G381" s="19" t="n"/>
      <c r="H381" s="20">
        <f>IF(OR($E381="",G381=""),"",G381*IFERROR(INDEX(Bens!$D$6:$D$305,MATCH($E381,Bens!$A$6:$A$305,0)),0))</f>
        <v/>
      </c>
      <c r="I381" s="18" t="n"/>
      <c r="J381" s="18">
        <f>IF(OR($E381="",D381=""),"",IF(D381=$C$4,"5908","6908"))</f>
        <v/>
      </c>
      <c r="K381" s="17" t="n"/>
      <c r="L381" s="17" t="n"/>
      <c r="M381" s="19" t="n"/>
      <c r="N381" s="18" t="n"/>
      <c r="O381" s="19">
        <f>IF(OR($E381="",G381=""),"",G381-N(M381))</f>
        <v/>
      </c>
      <c r="P381" s="20">
        <f>IF(O381="","",O381*IFERROR(INDEX(Bens!$D$6:$D$305,MATCH($E381,Bens!$A$6:$A$305,0)),0))</f>
        <v/>
      </c>
      <c r="Q381" s="21">
        <f>IF(A381="","",IF(AND(O381&lt;=0,L381&lt;&gt;""),L381-A381,TODAY()-A381))</f>
        <v/>
      </c>
      <c r="R381" s="18">
        <f>IF(O381="","",IF(O381&lt;0,"CONFERIR",IF(O381=0,"DEVOLVIDO",IF(K381="","COM CLIENTE",IF(TODAY()&gt;K381,"VENCIDO",IF(K381-TODAY()&lt;=15,"VENCE EM 15 DIAS","COM CLIENTE"))))))</f>
        <v/>
      </c>
      <c r="S381" s="18">
        <f>IF(OR($E381="",D381=""),"",IF(D381=$C$4,"5909","6909"))</f>
        <v/>
      </c>
      <c r="T381" s="18" t="n"/>
    </row>
    <row r="382">
      <c r="A382" s="17" t="n"/>
      <c r="B382" s="18" t="n"/>
      <c r="C382" s="18" t="n"/>
      <c r="D382" s="18" t="n"/>
      <c r="E382" s="18" t="n"/>
      <c r="F382" s="18">
        <f>IF($E382="","",IFERROR(INDEX(Bens!$B$6:$B$305,MATCH($E382,Bens!$A$6:$A$305,0)),"Código não cadastrado"))</f>
        <v/>
      </c>
      <c r="G382" s="19" t="n"/>
      <c r="H382" s="20">
        <f>IF(OR($E382="",G382=""),"",G382*IFERROR(INDEX(Bens!$D$6:$D$305,MATCH($E382,Bens!$A$6:$A$305,0)),0))</f>
        <v/>
      </c>
      <c r="I382" s="18" t="n"/>
      <c r="J382" s="18">
        <f>IF(OR($E382="",D382=""),"",IF(D382=$C$4,"5908","6908"))</f>
        <v/>
      </c>
      <c r="K382" s="17" t="n"/>
      <c r="L382" s="17" t="n"/>
      <c r="M382" s="19" t="n"/>
      <c r="N382" s="18" t="n"/>
      <c r="O382" s="19">
        <f>IF(OR($E382="",G382=""),"",G382-N(M382))</f>
        <v/>
      </c>
      <c r="P382" s="20">
        <f>IF(O382="","",O382*IFERROR(INDEX(Bens!$D$6:$D$305,MATCH($E382,Bens!$A$6:$A$305,0)),0))</f>
        <v/>
      </c>
      <c r="Q382" s="21">
        <f>IF(A382="","",IF(AND(O382&lt;=0,L382&lt;&gt;""),L382-A382,TODAY()-A382))</f>
        <v/>
      </c>
      <c r="R382" s="18">
        <f>IF(O382="","",IF(O382&lt;0,"CONFERIR",IF(O382=0,"DEVOLVIDO",IF(K382="","COM CLIENTE",IF(TODAY()&gt;K382,"VENCIDO",IF(K382-TODAY()&lt;=15,"VENCE EM 15 DIAS","COM CLIENTE"))))))</f>
        <v/>
      </c>
      <c r="S382" s="18">
        <f>IF(OR($E382="",D382=""),"",IF(D382=$C$4,"5909","6909"))</f>
        <v/>
      </c>
      <c r="T382" s="18" t="n"/>
    </row>
    <row r="383">
      <c r="A383" s="17" t="n"/>
      <c r="B383" s="18" t="n"/>
      <c r="C383" s="18" t="n"/>
      <c r="D383" s="18" t="n"/>
      <c r="E383" s="18" t="n"/>
      <c r="F383" s="18">
        <f>IF($E383="","",IFERROR(INDEX(Bens!$B$6:$B$305,MATCH($E383,Bens!$A$6:$A$305,0)),"Código não cadastrado"))</f>
        <v/>
      </c>
      <c r="G383" s="19" t="n"/>
      <c r="H383" s="20">
        <f>IF(OR($E383="",G383=""),"",G383*IFERROR(INDEX(Bens!$D$6:$D$305,MATCH($E383,Bens!$A$6:$A$305,0)),0))</f>
        <v/>
      </c>
      <c r="I383" s="18" t="n"/>
      <c r="J383" s="18">
        <f>IF(OR($E383="",D383=""),"",IF(D383=$C$4,"5908","6908"))</f>
        <v/>
      </c>
      <c r="K383" s="17" t="n"/>
      <c r="L383" s="17" t="n"/>
      <c r="M383" s="19" t="n"/>
      <c r="N383" s="18" t="n"/>
      <c r="O383" s="19">
        <f>IF(OR($E383="",G383=""),"",G383-N(M383))</f>
        <v/>
      </c>
      <c r="P383" s="20">
        <f>IF(O383="","",O383*IFERROR(INDEX(Bens!$D$6:$D$305,MATCH($E383,Bens!$A$6:$A$305,0)),0))</f>
        <v/>
      </c>
      <c r="Q383" s="21">
        <f>IF(A383="","",IF(AND(O383&lt;=0,L383&lt;&gt;""),L383-A383,TODAY()-A383))</f>
        <v/>
      </c>
      <c r="R383" s="18">
        <f>IF(O383="","",IF(O383&lt;0,"CONFERIR",IF(O383=0,"DEVOLVIDO",IF(K383="","COM CLIENTE",IF(TODAY()&gt;K383,"VENCIDO",IF(K383-TODAY()&lt;=15,"VENCE EM 15 DIAS","COM CLIENTE"))))))</f>
        <v/>
      </c>
      <c r="S383" s="18">
        <f>IF(OR($E383="",D383=""),"",IF(D383=$C$4,"5909","6909"))</f>
        <v/>
      </c>
      <c r="T383" s="18" t="n"/>
    </row>
    <row r="384">
      <c r="A384" s="17" t="n"/>
      <c r="B384" s="18" t="n"/>
      <c r="C384" s="18" t="n"/>
      <c r="D384" s="18" t="n"/>
      <c r="E384" s="18" t="n"/>
      <c r="F384" s="18">
        <f>IF($E384="","",IFERROR(INDEX(Bens!$B$6:$B$305,MATCH($E384,Bens!$A$6:$A$305,0)),"Código não cadastrado"))</f>
        <v/>
      </c>
      <c r="G384" s="19" t="n"/>
      <c r="H384" s="20">
        <f>IF(OR($E384="",G384=""),"",G384*IFERROR(INDEX(Bens!$D$6:$D$305,MATCH($E384,Bens!$A$6:$A$305,0)),0))</f>
        <v/>
      </c>
      <c r="I384" s="18" t="n"/>
      <c r="J384" s="18">
        <f>IF(OR($E384="",D384=""),"",IF(D384=$C$4,"5908","6908"))</f>
        <v/>
      </c>
      <c r="K384" s="17" t="n"/>
      <c r="L384" s="17" t="n"/>
      <c r="M384" s="19" t="n"/>
      <c r="N384" s="18" t="n"/>
      <c r="O384" s="19">
        <f>IF(OR($E384="",G384=""),"",G384-N(M384))</f>
        <v/>
      </c>
      <c r="P384" s="20">
        <f>IF(O384="","",O384*IFERROR(INDEX(Bens!$D$6:$D$305,MATCH($E384,Bens!$A$6:$A$305,0)),0))</f>
        <v/>
      </c>
      <c r="Q384" s="21">
        <f>IF(A384="","",IF(AND(O384&lt;=0,L384&lt;&gt;""),L384-A384,TODAY()-A384))</f>
        <v/>
      </c>
      <c r="R384" s="18">
        <f>IF(O384="","",IF(O384&lt;0,"CONFERIR",IF(O384=0,"DEVOLVIDO",IF(K384="","COM CLIENTE",IF(TODAY()&gt;K384,"VENCIDO",IF(K384-TODAY()&lt;=15,"VENCE EM 15 DIAS","COM CLIENTE"))))))</f>
        <v/>
      </c>
      <c r="S384" s="18">
        <f>IF(OR($E384="",D384=""),"",IF(D384=$C$4,"5909","6909"))</f>
        <v/>
      </c>
      <c r="T384" s="18" t="n"/>
    </row>
    <row r="385">
      <c r="A385" s="17" t="n"/>
      <c r="B385" s="18" t="n"/>
      <c r="C385" s="18" t="n"/>
      <c r="D385" s="18" t="n"/>
      <c r="E385" s="18" t="n"/>
      <c r="F385" s="18">
        <f>IF($E385="","",IFERROR(INDEX(Bens!$B$6:$B$305,MATCH($E385,Bens!$A$6:$A$305,0)),"Código não cadastrado"))</f>
        <v/>
      </c>
      <c r="G385" s="19" t="n"/>
      <c r="H385" s="20">
        <f>IF(OR($E385="",G385=""),"",G385*IFERROR(INDEX(Bens!$D$6:$D$305,MATCH($E385,Bens!$A$6:$A$305,0)),0))</f>
        <v/>
      </c>
      <c r="I385" s="18" t="n"/>
      <c r="J385" s="18">
        <f>IF(OR($E385="",D385=""),"",IF(D385=$C$4,"5908","6908"))</f>
        <v/>
      </c>
      <c r="K385" s="17" t="n"/>
      <c r="L385" s="17" t="n"/>
      <c r="M385" s="19" t="n"/>
      <c r="N385" s="18" t="n"/>
      <c r="O385" s="19">
        <f>IF(OR($E385="",G385=""),"",G385-N(M385))</f>
        <v/>
      </c>
      <c r="P385" s="20">
        <f>IF(O385="","",O385*IFERROR(INDEX(Bens!$D$6:$D$305,MATCH($E385,Bens!$A$6:$A$305,0)),0))</f>
        <v/>
      </c>
      <c r="Q385" s="21">
        <f>IF(A385="","",IF(AND(O385&lt;=0,L385&lt;&gt;""),L385-A385,TODAY()-A385))</f>
        <v/>
      </c>
      <c r="R385" s="18">
        <f>IF(O385="","",IF(O385&lt;0,"CONFERIR",IF(O385=0,"DEVOLVIDO",IF(K385="","COM CLIENTE",IF(TODAY()&gt;K385,"VENCIDO",IF(K385-TODAY()&lt;=15,"VENCE EM 15 DIAS","COM CLIENTE"))))))</f>
        <v/>
      </c>
      <c r="S385" s="18">
        <f>IF(OR($E385="",D385=""),"",IF(D385=$C$4,"5909","6909"))</f>
        <v/>
      </c>
      <c r="T385" s="18" t="n"/>
    </row>
    <row r="386">
      <c r="A386" s="17" t="n"/>
      <c r="B386" s="18" t="n"/>
      <c r="C386" s="18" t="n"/>
      <c r="D386" s="18" t="n"/>
      <c r="E386" s="18" t="n"/>
      <c r="F386" s="18">
        <f>IF($E386="","",IFERROR(INDEX(Bens!$B$6:$B$305,MATCH($E386,Bens!$A$6:$A$305,0)),"Código não cadastrado"))</f>
        <v/>
      </c>
      <c r="G386" s="19" t="n"/>
      <c r="H386" s="20">
        <f>IF(OR($E386="",G386=""),"",G386*IFERROR(INDEX(Bens!$D$6:$D$305,MATCH($E386,Bens!$A$6:$A$305,0)),0))</f>
        <v/>
      </c>
      <c r="I386" s="18" t="n"/>
      <c r="J386" s="18">
        <f>IF(OR($E386="",D386=""),"",IF(D386=$C$4,"5908","6908"))</f>
        <v/>
      </c>
      <c r="K386" s="17" t="n"/>
      <c r="L386" s="17" t="n"/>
      <c r="M386" s="19" t="n"/>
      <c r="N386" s="18" t="n"/>
      <c r="O386" s="19">
        <f>IF(OR($E386="",G386=""),"",G386-N(M386))</f>
        <v/>
      </c>
      <c r="P386" s="20">
        <f>IF(O386="","",O386*IFERROR(INDEX(Bens!$D$6:$D$305,MATCH($E386,Bens!$A$6:$A$305,0)),0))</f>
        <v/>
      </c>
      <c r="Q386" s="21">
        <f>IF(A386="","",IF(AND(O386&lt;=0,L386&lt;&gt;""),L386-A386,TODAY()-A386))</f>
        <v/>
      </c>
      <c r="R386" s="18">
        <f>IF(O386="","",IF(O386&lt;0,"CONFERIR",IF(O386=0,"DEVOLVIDO",IF(K386="","COM CLIENTE",IF(TODAY()&gt;K386,"VENCIDO",IF(K386-TODAY()&lt;=15,"VENCE EM 15 DIAS","COM CLIENTE"))))))</f>
        <v/>
      </c>
      <c r="S386" s="18">
        <f>IF(OR($E386="",D386=""),"",IF(D386=$C$4,"5909","6909"))</f>
        <v/>
      </c>
      <c r="T386" s="18" t="n"/>
    </row>
    <row r="387">
      <c r="A387" s="17" t="n"/>
      <c r="B387" s="18" t="n"/>
      <c r="C387" s="18" t="n"/>
      <c r="D387" s="18" t="n"/>
      <c r="E387" s="18" t="n"/>
      <c r="F387" s="18">
        <f>IF($E387="","",IFERROR(INDEX(Bens!$B$6:$B$305,MATCH($E387,Bens!$A$6:$A$305,0)),"Código não cadastrado"))</f>
        <v/>
      </c>
      <c r="G387" s="19" t="n"/>
      <c r="H387" s="20">
        <f>IF(OR($E387="",G387=""),"",G387*IFERROR(INDEX(Bens!$D$6:$D$305,MATCH($E387,Bens!$A$6:$A$305,0)),0))</f>
        <v/>
      </c>
      <c r="I387" s="18" t="n"/>
      <c r="J387" s="18">
        <f>IF(OR($E387="",D387=""),"",IF(D387=$C$4,"5908","6908"))</f>
        <v/>
      </c>
      <c r="K387" s="17" t="n"/>
      <c r="L387" s="17" t="n"/>
      <c r="M387" s="19" t="n"/>
      <c r="N387" s="18" t="n"/>
      <c r="O387" s="19">
        <f>IF(OR($E387="",G387=""),"",G387-N(M387))</f>
        <v/>
      </c>
      <c r="P387" s="20">
        <f>IF(O387="","",O387*IFERROR(INDEX(Bens!$D$6:$D$305,MATCH($E387,Bens!$A$6:$A$305,0)),0))</f>
        <v/>
      </c>
      <c r="Q387" s="21">
        <f>IF(A387="","",IF(AND(O387&lt;=0,L387&lt;&gt;""),L387-A387,TODAY()-A387))</f>
        <v/>
      </c>
      <c r="R387" s="18">
        <f>IF(O387="","",IF(O387&lt;0,"CONFERIR",IF(O387=0,"DEVOLVIDO",IF(K387="","COM CLIENTE",IF(TODAY()&gt;K387,"VENCIDO",IF(K387-TODAY()&lt;=15,"VENCE EM 15 DIAS","COM CLIENTE"))))))</f>
        <v/>
      </c>
      <c r="S387" s="18">
        <f>IF(OR($E387="",D387=""),"",IF(D387=$C$4,"5909","6909"))</f>
        <v/>
      </c>
      <c r="T387" s="18" t="n"/>
    </row>
    <row r="388">
      <c r="A388" s="17" t="n"/>
      <c r="B388" s="18" t="n"/>
      <c r="C388" s="18" t="n"/>
      <c r="D388" s="18" t="n"/>
      <c r="E388" s="18" t="n"/>
      <c r="F388" s="18">
        <f>IF($E388="","",IFERROR(INDEX(Bens!$B$6:$B$305,MATCH($E388,Bens!$A$6:$A$305,0)),"Código não cadastrado"))</f>
        <v/>
      </c>
      <c r="G388" s="19" t="n"/>
      <c r="H388" s="20">
        <f>IF(OR($E388="",G388=""),"",G388*IFERROR(INDEX(Bens!$D$6:$D$305,MATCH($E388,Bens!$A$6:$A$305,0)),0))</f>
        <v/>
      </c>
      <c r="I388" s="18" t="n"/>
      <c r="J388" s="18">
        <f>IF(OR($E388="",D388=""),"",IF(D388=$C$4,"5908","6908"))</f>
        <v/>
      </c>
      <c r="K388" s="17" t="n"/>
      <c r="L388" s="17" t="n"/>
      <c r="M388" s="19" t="n"/>
      <c r="N388" s="18" t="n"/>
      <c r="O388" s="19">
        <f>IF(OR($E388="",G388=""),"",G388-N(M388))</f>
        <v/>
      </c>
      <c r="P388" s="20">
        <f>IF(O388="","",O388*IFERROR(INDEX(Bens!$D$6:$D$305,MATCH($E388,Bens!$A$6:$A$305,0)),0))</f>
        <v/>
      </c>
      <c r="Q388" s="21">
        <f>IF(A388="","",IF(AND(O388&lt;=0,L388&lt;&gt;""),L388-A388,TODAY()-A388))</f>
        <v/>
      </c>
      <c r="R388" s="18">
        <f>IF(O388="","",IF(O388&lt;0,"CONFERIR",IF(O388=0,"DEVOLVIDO",IF(K388="","COM CLIENTE",IF(TODAY()&gt;K388,"VENCIDO",IF(K388-TODAY()&lt;=15,"VENCE EM 15 DIAS","COM CLIENTE"))))))</f>
        <v/>
      </c>
      <c r="S388" s="18">
        <f>IF(OR($E388="",D388=""),"",IF(D388=$C$4,"5909","6909"))</f>
        <v/>
      </c>
      <c r="T388" s="18" t="n"/>
    </row>
    <row r="389">
      <c r="A389" s="17" t="n"/>
      <c r="B389" s="18" t="n"/>
      <c r="C389" s="18" t="n"/>
      <c r="D389" s="18" t="n"/>
      <c r="E389" s="18" t="n"/>
      <c r="F389" s="18">
        <f>IF($E389="","",IFERROR(INDEX(Bens!$B$6:$B$305,MATCH($E389,Bens!$A$6:$A$305,0)),"Código não cadastrado"))</f>
        <v/>
      </c>
      <c r="G389" s="19" t="n"/>
      <c r="H389" s="20">
        <f>IF(OR($E389="",G389=""),"",G389*IFERROR(INDEX(Bens!$D$6:$D$305,MATCH($E389,Bens!$A$6:$A$305,0)),0))</f>
        <v/>
      </c>
      <c r="I389" s="18" t="n"/>
      <c r="J389" s="18">
        <f>IF(OR($E389="",D389=""),"",IF(D389=$C$4,"5908","6908"))</f>
        <v/>
      </c>
      <c r="K389" s="17" t="n"/>
      <c r="L389" s="17" t="n"/>
      <c r="M389" s="19" t="n"/>
      <c r="N389" s="18" t="n"/>
      <c r="O389" s="19">
        <f>IF(OR($E389="",G389=""),"",G389-N(M389))</f>
        <v/>
      </c>
      <c r="P389" s="20">
        <f>IF(O389="","",O389*IFERROR(INDEX(Bens!$D$6:$D$305,MATCH($E389,Bens!$A$6:$A$305,0)),0))</f>
        <v/>
      </c>
      <c r="Q389" s="21">
        <f>IF(A389="","",IF(AND(O389&lt;=0,L389&lt;&gt;""),L389-A389,TODAY()-A389))</f>
        <v/>
      </c>
      <c r="R389" s="18">
        <f>IF(O389="","",IF(O389&lt;0,"CONFERIR",IF(O389=0,"DEVOLVIDO",IF(K389="","COM CLIENTE",IF(TODAY()&gt;K389,"VENCIDO",IF(K389-TODAY()&lt;=15,"VENCE EM 15 DIAS","COM CLIENTE"))))))</f>
        <v/>
      </c>
      <c r="S389" s="18">
        <f>IF(OR($E389="",D389=""),"",IF(D389=$C$4,"5909","6909"))</f>
        <v/>
      </c>
      <c r="T389" s="18" t="n"/>
    </row>
    <row r="390">
      <c r="A390" s="17" t="n"/>
      <c r="B390" s="18" t="n"/>
      <c r="C390" s="18" t="n"/>
      <c r="D390" s="18" t="n"/>
      <c r="E390" s="18" t="n"/>
      <c r="F390" s="18">
        <f>IF($E390="","",IFERROR(INDEX(Bens!$B$6:$B$305,MATCH($E390,Bens!$A$6:$A$305,0)),"Código não cadastrado"))</f>
        <v/>
      </c>
      <c r="G390" s="19" t="n"/>
      <c r="H390" s="20">
        <f>IF(OR($E390="",G390=""),"",G390*IFERROR(INDEX(Bens!$D$6:$D$305,MATCH($E390,Bens!$A$6:$A$305,0)),0))</f>
        <v/>
      </c>
      <c r="I390" s="18" t="n"/>
      <c r="J390" s="18">
        <f>IF(OR($E390="",D390=""),"",IF(D390=$C$4,"5908","6908"))</f>
        <v/>
      </c>
      <c r="K390" s="17" t="n"/>
      <c r="L390" s="17" t="n"/>
      <c r="M390" s="19" t="n"/>
      <c r="N390" s="18" t="n"/>
      <c r="O390" s="19">
        <f>IF(OR($E390="",G390=""),"",G390-N(M390))</f>
        <v/>
      </c>
      <c r="P390" s="20">
        <f>IF(O390="","",O390*IFERROR(INDEX(Bens!$D$6:$D$305,MATCH($E390,Bens!$A$6:$A$305,0)),0))</f>
        <v/>
      </c>
      <c r="Q390" s="21">
        <f>IF(A390="","",IF(AND(O390&lt;=0,L390&lt;&gt;""),L390-A390,TODAY()-A390))</f>
        <v/>
      </c>
      <c r="R390" s="18">
        <f>IF(O390="","",IF(O390&lt;0,"CONFERIR",IF(O390=0,"DEVOLVIDO",IF(K390="","COM CLIENTE",IF(TODAY()&gt;K390,"VENCIDO",IF(K390-TODAY()&lt;=15,"VENCE EM 15 DIAS","COM CLIENTE"))))))</f>
        <v/>
      </c>
      <c r="S390" s="18">
        <f>IF(OR($E390="",D390=""),"",IF(D390=$C$4,"5909","6909"))</f>
        <v/>
      </c>
      <c r="T390" s="18" t="n"/>
    </row>
    <row r="391">
      <c r="A391" s="17" t="n"/>
      <c r="B391" s="18" t="n"/>
      <c r="C391" s="18" t="n"/>
      <c r="D391" s="18" t="n"/>
      <c r="E391" s="18" t="n"/>
      <c r="F391" s="18">
        <f>IF($E391="","",IFERROR(INDEX(Bens!$B$6:$B$305,MATCH($E391,Bens!$A$6:$A$305,0)),"Código não cadastrado"))</f>
        <v/>
      </c>
      <c r="G391" s="19" t="n"/>
      <c r="H391" s="20">
        <f>IF(OR($E391="",G391=""),"",G391*IFERROR(INDEX(Bens!$D$6:$D$305,MATCH($E391,Bens!$A$6:$A$305,0)),0))</f>
        <v/>
      </c>
      <c r="I391" s="18" t="n"/>
      <c r="J391" s="18">
        <f>IF(OR($E391="",D391=""),"",IF(D391=$C$4,"5908","6908"))</f>
        <v/>
      </c>
      <c r="K391" s="17" t="n"/>
      <c r="L391" s="17" t="n"/>
      <c r="M391" s="19" t="n"/>
      <c r="N391" s="18" t="n"/>
      <c r="O391" s="19">
        <f>IF(OR($E391="",G391=""),"",G391-N(M391))</f>
        <v/>
      </c>
      <c r="P391" s="20">
        <f>IF(O391="","",O391*IFERROR(INDEX(Bens!$D$6:$D$305,MATCH($E391,Bens!$A$6:$A$305,0)),0))</f>
        <v/>
      </c>
      <c r="Q391" s="21">
        <f>IF(A391="","",IF(AND(O391&lt;=0,L391&lt;&gt;""),L391-A391,TODAY()-A391))</f>
        <v/>
      </c>
      <c r="R391" s="18">
        <f>IF(O391="","",IF(O391&lt;0,"CONFERIR",IF(O391=0,"DEVOLVIDO",IF(K391="","COM CLIENTE",IF(TODAY()&gt;K391,"VENCIDO",IF(K391-TODAY()&lt;=15,"VENCE EM 15 DIAS","COM CLIENTE"))))))</f>
        <v/>
      </c>
      <c r="S391" s="18">
        <f>IF(OR($E391="",D391=""),"",IF(D391=$C$4,"5909","6909"))</f>
        <v/>
      </c>
      <c r="T391" s="18" t="n"/>
    </row>
    <row r="392">
      <c r="A392" s="17" t="n"/>
      <c r="B392" s="18" t="n"/>
      <c r="C392" s="18" t="n"/>
      <c r="D392" s="18" t="n"/>
      <c r="E392" s="18" t="n"/>
      <c r="F392" s="18">
        <f>IF($E392="","",IFERROR(INDEX(Bens!$B$6:$B$305,MATCH($E392,Bens!$A$6:$A$305,0)),"Código não cadastrado"))</f>
        <v/>
      </c>
      <c r="G392" s="19" t="n"/>
      <c r="H392" s="20">
        <f>IF(OR($E392="",G392=""),"",G392*IFERROR(INDEX(Bens!$D$6:$D$305,MATCH($E392,Bens!$A$6:$A$305,0)),0))</f>
        <v/>
      </c>
      <c r="I392" s="18" t="n"/>
      <c r="J392" s="18">
        <f>IF(OR($E392="",D392=""),"",IF(D392=$C$4,"5908","6908"))</f>
        <v/>
      </c>
      <c r="K392" s="17" t="n"/>
      <c r="L392" s="17" t="n"/>
      <c r="M392" s="19" t="n"/>
      <c r="N392" s="18" t="n"/>
      <c r="O392" s="19">
        <f>IF(OR($E392="",G392=""),"",G392-N(M392))</f>
        <v/>
      </c>
      <c r="P392" s="20">
        <f>IF(O392="","",O392*IFERROR(INDEX(Bens!$D$6:$D$305,MATCH($E392,Bens!$A$6:$A$305,0)),0))</f>
        <v/>
      </c>
      <c r="Q392" s="21">
        <f>IF(A392="","",IF(AND(O392&lt;=0,L392&lt;&gt;""),L392-A392,TODAY()-A392))</f>
        <v/>
      </c>
      <c r="R392" s="18">
        <f>IF(O392="","",IF(O392&lt;0,"CONFERIR",IF(O392=0,"DEVOLVIDO",IF(K392="","COM CLIENTE",IF(TODAY()&gt;K392,"VENCIDO",IF(K392-TODAY()&lt;=15,"VENCE EM 15 DIAS","COM CLIENTE"))))))</f>
        <v/>
      </c>
      <c r="S392" s="18">
        <f>IF(OR($E392="",D392=""),"",IF(D392=$C$4,"5909","6909"))</f>
        <v/>
      </c>
      <c r="T392" s="18" t="n"/>
    </row>
    <row r="393">
      <c r="A393" s="17" t="n"/>
      <c r="B393" s="18" t="n"/>
      <c r="C393" s="18" t="n"/>
      <c r="D393" s="18" t="n"/>
      <c r="E393" s="18" t="n"/>
      <c r="F393" s="18">
        <f>IF($E393="","",IFERROR(INDEX(Bens!$B$6:$B$305,MATCH($E393,Bens!$A$6:$A$305,0)),"Código não cadastrado"))</f>
        <v/>
      </c>
      <c r="G393" s="19" t="n"/>
      <c r="H393" s="20">
        <f>IF(OR($E393="",G393=""),"",G393*IFERROR(INDEX(Bens!$D$6:$D$305,MATCH($E393,Bens!$A$6:$A$305,0)),0))</f>
        <v/>
      </c>
      <c r="I393" s="18" t="n"/>
      <c r="J393" s="18">
        <f>IF(OR($E393="",D393=""),"",IF(D393=$C$4,"5908","6908"))</f>
        <v/>
      </c>
      <c r="K393" s="17" t="n"/>
      <c r="L393" s="17" t="n"/>
      <c r="M393" s="19" t="n"/>
      <c r="N393" s="18" t="n"/>
      <c r="O393" s="19">
        <f>IF(OR($E393="",G393=""),"",G393-N(M393))</f>
        <v/>
      </c>
      <c r="P393" s="20">
        <f>IF(O393="","",O393*IFERROR(INDEX(Bens!$D$6:$D$305,MATCH($E393,Bens!$A$6:$A$305,0)),0))</f>
        <v/>
      </c>
      <c r="Q393" s="21">
        <f>IF(A393="","",IF(AND(O393&lt;=0,L393&lt;&gt;""),L393-A393,TODAY()-A393))</f>
        <v/>
      </c>
      <c r="R393" s="18">
        <f>IF(O393="","",IF(O393&lt;0,"CONFERIR",IF(O393=0,"DEVOLVIDO",IF(K393="","COM CLIENTE",IF(TODAY()&gt;K393,"VENCIDO",IF(K393-TODAY()&lt;=15,"VENCE EM 15 DIAS","COM CLIENTE"))))))</f>
        <v/>
      </c>
      <c r="S393" s="18">
        <f>IF(OR($E393="",D393=""),"",IF(D393=$C$4,"5909","6909"))</f>
        <v/>
      </c>
      <c r="T393" s="18" t="n"/>
    </row>
    <row r="394">
      <c r="A394" s="17" t="n"/>
      <c r="B394" s="18" t="n"/>
      <c r="C394" s="18" t="n"/>
      <c r="D394" s="18" t="n"/>
      <c r="E394" s="18" t="n"/>
      <c r="F394" s="18">
        <f>IF($E394="","",IFERROR(INDEX(Bens!$B$6:$B$305,MATCH($E394,Bens!$A$6:$A$305,0)),"Código não cadastrado"))</f>
        <v/>
      </c>
      <c r="G394" s="19" t="n"/>
      <c r="H394" s="20">
        <f>IF(OR($E394="",G394=""),"",G394*IFERROR(INDEX(Bens!$D$6:$D$305,MATCH($E394,Bens!$A$6:$A$305,0)),0))</f>
        <v/>
      </c>
      <c r="I394" s="18" t="n"/>
      <c r="J394" s="18">
        <f>IF(OR($E394="",D394=""),"",IF(D394=$C$4,"5908","6908"))</f>
        <v/>
      </c>
      <c r="K394" s="17" t="n"/>
      <c r="L394" s="17" t="n"/>
      <c r="M394" s="19" t="n"/>
      <c r="N394" s="18" t="n"/>
      <c r="O394" s="19">
        <f>IF(OR($E394="",G394=""),"",G394-N(M394))</f>
        <v/>
      </c>
      <c r="P394" s="20">
        <f>IF(O394="","",O394*IFERROR(INDEX(Bens!$D$6:$D$305,MATCH($E394,Bens!$A$6:$A$305,0)),0))</f>
        <v/>
      </c>
      <c r="Q394" s="21">
        <f>IF(A394="","",IF(AND(O394&lt;=0,L394&lt;&gt;""),L394-A394,TODAY()-A394))</f>
        <v/>
      </c>
      <c r="R394" s="18">
        <f>IF(O394="","",IF(O394&lt;0,"CONFERIR",IF(O394=0,"DEVOLVIDO",IF(K394="","COM CLIENTE",IF(TODAY()&gt;K394,"VENCIDO",IF(K394-TODAY()&lt;=15,"VENCE EM 15 DIAS","COM CLIENTE"))))))</f>
        <v/>
      </c>
      <c r="S394" s="18">
        <f>IF(OR($E394="",D394=""),"",IF(D394=$C$4,"5909","6909"))</f>
        <v/>
      </c>
      <c r="T394" s="18" t="n"/>
    </row>
    <row r="395">
      <c r="A395" s="17" t="n"/>
      <c r="B395" s="18" t="n"/>
      <c r="C395" s="18" t="n"/>
      <c r="D395" s="18" t="n"/>
      <c r="E395" s="18" t="n"/>
      <c r="F395" s="18">
        <f>IF($E395="","",IFERROR(INDEX(Bens!$B$6:$B$305,MATCH($E395,Bens!$A$6:$A$305,0)),"Código não cadastrado"))</f>
        <v/>
      </c>
      <c r="G395" s="19" t="n"/>
      <c r="H395" s="20">
        <f>IF(OR($E395="",G395=""),"",G395*IFERROR(INDEX(Bens!$D$6:$D$305,MATCH($E395,Bens!$A$6:$A$305,0)),0))</f>
        <v/>
      </c>
      <c r="I395" s="18" t="n"/>
      <c r="J395" s="18">
        <f>IF(OR($E395="",D395=""),"",IF(D395=$C$4,"5908","6908"))</f>
        <v/>
      </c>
      <c r="K395" s="17" t="n"/>
      <c r="L395" s="17" t="n"/>
      <c r="M395" s="19" t="n"/>
      <c r="N395" s="18" t="n"/>
      <c r="O395" s="19">
        <f>IF(OR($E395="",G395=""),"",G395-N(M395))</f>
        <v/>
      </c>
      <c r="P395" s="20">
        <f>IF(O395="","",O395*IFERROR(INDEX(Bens!$D$6:$D$305,MATCH($E395,Bens!$A$6:$A$305,0)),0))</f>
        <v/>
      </c>
      <c r="Q395" s="21">
        <f>IF(A395="","",IF(AND(O395&lt;=0,L395&lt;&gt;""),L395-A395,TODAY()-A395))</f>
        <v/>
      </c>
      <c r="R395" s="18">
        <f>IF(O395="","",IF(O395&lt;0,"CONFERIR",IF(O395=0,"DEVOLVIDO",IF(K395="","COM CLIENTE",IF(TODAY()&gt;K395,"VENCIDO",IF(K395-TODAY()&lt;=15,"VENCE EM 15 DIAS","COM CLIENTE"))))))</f>
        <v/>
      </c>
      <c r="S395" s="18">
        <f>IF(OR($E395="",D395=""),"",IF(D395=$C$4,"5909","6909"))</f>
        <v/>
      </c>
      <c r="T395" s="18" t="n"/>
    </row>
    <row r="396">
      <c r="A396" s="17" t="n"/>
      <c r="B396" s="18" t="n"/>
      <c r="C396" s="18" t="n"/>
      <c r="D396" s="18" t="n"/>
      <c r="E396" s="18" t="n"/>
      <c r="F396" s="18">
        <f>IF($E396="","",IFERROR(INDEX(Bens!$B$6:$B$305,MATCH($E396,Bens!$A$6:$A$305,0)),"Código não cadastrado"))</f>
        <v/>
      </c>
      <c r="G396" s="19" t="n"/>
      <c r="H396" s="20">
        <f>IF(OR($E396="",G396=""),"",G396*IFERROR(INDEX(Bens!$D$6:$D$305,MATCH($E396,Bens!$A$6:$A$305,0)),0))</f>
        <v/>
      </c>
      <c r="I396" s="18" t="n"/>
      <c r="J396" s="18">
        <f>IF(OR($E396="",D396=""),"",IF(D396=$C$4,"5908","6908"))</f>
        <v/>
      </c>
      <c r="K396" s="17" t="n"/>
      <c r="L396" s="17" t="n"/>
      <c r="M396" s="19" t="n"/>
      <c r="N396" s="18" t="n"/>
      <c r="O396" s="19">
        <f>IF(OR($E396="",G396=""),"",G396-N(M396))</f>
        <v/>
      </c>
      <c r="P396" s="20">
        <f>IF(O396="","",O396*IFERROR(INDEX(Bens!$D$6:$D$305,MATCH($E396,Bens!$A$6:$A$305,0)),0))</f>
        <v/>
      </c>
      <c r="Q396" s="21">
        <f>IF(A396="","",IF(AND(O396&lt;=0,L396&lt;&gt;""),L396-A396,TODAY()-A396))</f>
        <v/>
      </c>
      <c r="R396" s="18">
        <f>IF(O396="","",IF(O396&lt;0,"CONFERIR",IF(O396=0,"DEVOLVIDO",IF(K396="","COM CLIENTE",IF(TODAY()&gt;K396,"VENCIDO",IF(K396-TODAY()&lt;=15,"VENCE EM 15 DIAS","COM CLIENTE"))))))</f>
        <v/>
      </c>
      <c r="S396" s="18">
        <f>IF(OR($E396="",D396=""),"",IF(D396=$C$4,"5909","6909"))</f>
        <v/>
      </c>
      <c r="T396" s="18" t="n"/>
    </row>
    <row r="397">
      <c r="A397" s="17" t="n"/>
      <c r="B397" s="18" t="n"/>
      <c r="C397" s="18" t="n"/>
      <c r="D397" s="18" t="n"/>
      <c r="E397" s="18" t="n"/>
      <c r="F397" s="18">
        <f>IF($E397="","",IFERROR(INDEX(Bens!$B$6:$B$305,MATCH($E397,Bens!$A$6:$A$305,0)),"Código não cadastrado"))</f>
        <v/>
      </c>
      <c r="G397" s="19" t="n"/>
      <c r="H397" s="20">
        <f>IF(OR($E397="",G397=""),"",G397*IFERROR(INDEX(Bens!$D$6:$D$305,MATCH($E397,Bens!$A$6:$A$305,0)),0))</f>
        <v/>
      </c>
      <c r="I397" s="18" t="n"/>
      <c r="J397" s="18">
        <f>IF(OR($E397="",D397=""),"",IF(D397=$C$4,"5908","6908"))</f>
        <v/>
      </c>
      <c r="K397" s="17" t="n"/>
      <c r="L397" s="17" t="n"/>
      <c r="M397" s="19" t="n"/>
      <c r="N397" s="18" t="n"/>
      <c r="O397" s="19">
        <f>IF(OR($E397="",G397=""),"",G397-N(M397))</f>
        <v/>
      </c>
      <c r="P397" s="20">
        <f>IF(O397="","",O397*IFERROR(INDEX(Bens!$D$6:$D$305,MATCH($E397,Bens!$A$6:$A$305,0)),0))</f>
        <v/>
      </c>
      <c r="Q397" s="21">
        <f>IF(A397="","",IF(AND(O397&lt;=0,L397&lt;&gt;""),L397-A397,TODAY()-A397))</f>
        <v/>
      </c>
      <c r="R397" s="18">
        <f>IF(O397="","",IF(O397&lt;0,"CONFERIR",IF(O397=0,"DEVOLVIDO",IF(K397="","COM CLIENTE",IF(TODAY()&gt;K397,"VENCIDO",IF(K397-TODAY()&lt;=15,"VENCE EM 15 DIAS","COM CLIENTE"))))))</f>
        <v/>
      </c>
      <c r="S397" s="18">
        <f>IF(OR($E397="",D397=""),"",IF(D397=$C$4,"5909","6909"))</f>
        <v/>
      </c>
      <c r="T397" s="18" t="n"/>
    </row>
    <row r="398">
      <c r="A398" s="17" t="n"/>
      <c r="B398" s="18" t="n"/>
      <c r="C398" s="18" t="n"/>
      <c r="D398" s="18" t="n"/>
      <c r="E398" s="18" t="n"/>
      <c r="F398" s="18">
        <f>IF($E398="","",IFERROR(INDEX(Bens!$B$6:$B$305,MATCH($E398,Bens!$A$6:$A$305,0)),"Código não cadastrado"))</f>
        <v/>
      </c>
      <c r="G398" s="19" t="n"/>
      <c r="H398" s="20">
        <f>IF(OR($E398="",G398=""),"",G398*IFERROR(INDEX(Bens!$D$6:$D$305,MATCH($E398,Bens!$A$6:$A$305,0)),0))</f>
        <v/>
      </c>
      <c r="I398" s="18" t="n"/>
      <c r="J398" s="18">
        <f>IF(OR($E398="",D398=""),"",IF(D398=$C$4,"5908","6908"))</f>
        <v/>
      </c>
      <c r="K398" s="17" t="n"/>
      <c r="L398" s="17" t="n"/>
      <c r="M398" s="19" t="n"/>
      <c r="N398" s="18" t="n"/>
      <c r="O398" s="19">
        <f>IF(OR($E398="",G398=""),"",G398-N(M398))</f>
        <v/>
      </c>
      <c r="P398" s="20">
        <f>IF(O398="","",O398*IFERROR(INDEX(Bens!$D$6:$D$305,MATCH($E398,Bens!$A$6:$A$305,0)),0))</f>
        <v/>
      </c>
      <c r="Q398" s="21">
        <f>IF(A398="","",IF(AND(O398&lt;=0,L398&lt;&gt;""),L398-A398,TODAY()-A398))</f>
        <v/>
      </c>
      <c r="R398" s="18">
        <f>IF(O398="","",IF(O398&lt;0,"CONFERIR",IF(O398=0,"DEVOLVIDO",IF(K398="","COM CLIENTE",IF(TODAY()&gt;K398,"VENCIDO",IF(K398-TODAY()&lt;=15,"VENCE EM 15 DIAS","COM CLIENTE"))))))</f>
        <v/>
      </c>
      <c r="S398" s="18">
        <f>IF(OR($E398="",D398=""),"",IF(D398=$C$4,"5909","6909"))</f>
        <v/>
      </c>
      <c r="T398" s="18" t="n"/>
    </row>
    <row r="399">
      <c r="A399" s="17" t="n"/>
      <c r="B399" s="18" t="n"/>
      <c r="C399" s="18" t="n"/>
      <c r="D399" s="18" t="n"/>
      <c r="E399" s="18" t="n"/>
      <c r="F399" s="18">
        <f>IF($E399="","",IFERROR(INDEX(Bens!$B$6:$B$305,MATCH($E399,Bens!$A$6:$A$305,0)),"Código não cadastrado"))</f>
        <v/>
      </c>
      <c r="G399" s="19" t="n"/>
      <c r="H399" s="20">
        <f>IF(OR($E399="",G399=""),"",G399*IFERROR(INDEX(Bens!$D$6:$D$305,MATCH($E399,Bens!$A$6:$A$305,0)),0))</f>
        <v/>
      </c>
      <c r="I399" s="18" t="n"/>
      <c r="J399" s="18">
        <f>IF(OR($E399="",D399=""),"",IF(D399=$C$4,"5908","6908"))</f>
        <v/>
      </c>
      <c r="K399" s="17" t="n"/>
      <c r="L399" s="17" t="n"/>
      <c r="M399" s="19" t="n"/>
      <c r="N399" s="18" t="n"/>
      <c r="O399" s="19">
        <f>IF(OR($E399="",G399=""),"",G399-N(M399))</f>
        <v/>
      </c>
      <c r="P399" s="20">
        <f>IF(O399="","",O399*IFERROR(INDEX(Bens!$D$6:$D$305,MATCH($E399,Bens!$A$6:$A$305,0)),0))</f>
        <v/>
      </c>
      <c r="Q399" s="21">
        <f>IF(A399="","",IF(AND(O399&lt;=0,L399&lt;&gt;""),L399-A399,TODAY()-A399))</f>
        <v/>
      </c>
      <c r="R399" s="18">
        <f>IF(O399="","",IF(O399&lt;0,"CONFERIR",IF(O399=0,"DEVOLVIDO",IF(K399="","COM CLIENTE",IF(TODAY()&gt;K399,"VENCIDO",IF(K399-TODAY()&lt;=15,"VENCE EM 15 DIAS","COM CLIENTE"))))))</f>
        <v/>
      </c>
      <c r="S399" s="18">
        <f>IF(OR($E399="",D399=""),"",IF(D399=$C$4,"5909","6909"))</f>
        <v/>
      </c>
      <c r="T399" s="18" t="n"/>
    </row>
    <row r="400">
      <c r="A400" s="17" t="n"/>
      <c r="B400" s="18" t="n"/>
      <c r="C400" s="18" t="n"/>
      <c r="D400" s="18" t="n"/>
      <c r="E400" s="18" t="n"/>
      <c r="F400" s="18">
        <f>IF($E400="","",IFERROR(INDEX(Bens!$B$6:$B$305,MATCH($E400,Bens!$A$6:$A$305,0)),"Código não cadastrado"))</f>
        <v/>
      </c>
      <c r="G400" s="19" t="n"/>
      <c r="H400" s="20">
        <f>IF(OR($E400="",G400=""),"",G400*IFERROR(INDEX(Bens!$D$6:$D$305,MATCH($E400,Bens!$A$6:$A$305,0)),0))</f>
        <v/>
      </c>
      <c r="I400" s="18" t="n"/>
      <c r="J400" s="18">
        <f>IF(OR($E400="",D400=""),"",IF(D400=$C$4,"5908","6908"))</f>
        <v/>
      </c>
      <c r="K400" s="17" t="n"/>
      <c r="L400" s="17" t="n"/>
      <c r="M400" s="19" t="n"/>
      <c r="N400" s="18" t="n"/>
      <c r="O400" s="19">
        <f>IF(OR($E400="",G400=""),"",G400-N(M400))</f>
        <v/>
      </c>
      <c r="P400" s="20">
        <f>IF(O400="","",O400*IFERROR(INDEX(Bens!$D$6:$D$305,MATCH($E400,Bens!$A$6:$A$305,0)),0))</f>
        <v/>
      </c>
      <c r="Q400" s="21">
        <f>IF(A400="","",IF(AND(O400&lt;=0,L400&lt;&gt;""),L400-A400,TODAY()-A400))</f>
        <v/>
      </c>
      <c r="R400" s="18">
        <f>IF(O400="","",IF(O400&lt;0,"CONFERIR",IF(O400=0,"DEVOLVIDO",IF(K400="","COM CLIENTE",IF(TODAY()&gt;K400,"VENCIDO",IF(K400-TODAY()&lt;=15,"VENCE EM 15 DIAS","COM CLIENTE"))))))</f>
        <v/>
      </c>
      <c r="S400" s="18">
        <f>IF(OR($E400="",D400=""),"",IF(D400=$C$4,"5909","6909"))</f>
        <v/>
      </c>
      <c r="T400" s="18" t="n"/>
    </row>
    <row r="401">
      <c r="A401" s="17" t="n"/>
      <c r="B401" s="18" t="n"/>
      <c r="C401" s="18" t="n"/>
      <c r="D401" s="18" t="n"/>
      <c r="E401" s="18" t="n"/>
      <c r="F401" s="18">
        <f>IF($E401="","",IFERROR(INDEX(Bens!$B$6:$B$305,MATCH($E401,Bens!$A$6:$A$305,0)),"Código não cadastrado"))</f>
        <v/>
      </c>
      <c r="G401" s="19" t="n"/>
      <c r="H401" s="20">
        <f>IF(OR($E401="",G401=""),"",G401*IFERROR(INDEX(Bens!$D$6:$D$305,MATCH($E401,Bens!$A$6:$A$305,0)),0))</f>
        <v/>
      </c>
      <c r="I401" s="18" t="n"/>
      <c r="J401" s="18">
        <f>IF(OR($E401="",D401=""),"",IF(D401=$C$4,"5908","6908"))</f>
        <v/>
      </c>
      <c r="K401" s="17" t="n"/>
      <c r="L401" s="17" t="n"/>
      <c r="M401" s="19" t="n"/>
      <c r="N401" s="18" t="n"/>
      <c r="O401" s="19">
        <f>IF(OR($E401="",G401=""),"",G401-N(M401))</f>
        <v/>
      </c>
      <c r="P401" s="20">
        <f>IF(O401="","",O401*IFERROR(INDEX(Bens!$D$6:$D$305,MATCH($E401,Bens!$A$6:$A$305,0)),0))</f>
        <v/>
      </c>
      <c r="Q401" s="21">
        <f>IF(A401="","",IF(AND(O401&lt;=0,L401&lt;&gt;""),L401-A401,TODAY()-A401))</f>
        <v/>
      </c>
      <c r="R401" s="18">
        <f>IF(O401="","",IF(O401&lt;0,"CONFERIR",IF(O401=0,"DEVOLVIDO",IF(K401="","COM CLIENTE",IF(TODAY()&gt;K401,"VENCIDO",IF(K401-TODAY()&lt;=15,"VENCE EM 15 DIAS","COM CLIENTE"))))))</f>
        <v/>
      </c>
      <c r="S401" s="18">
        <f>IF(OR($E401="",D401=""),"",IF(D401=$C$4,"5909","6909"))</f>
        <v/>
      </c>
      <c r="T401" s="18" t="n"/>
    </row>
    <row r="402">
      <c r="A402" s="17" t="n"/>
      <c r="B402" s="18" t="n"/>
      <c r="C402" s="18" t="n"/>
      <c r="D402" s="18" t="n"/>
      <c r="E402" s="18" t="n"/>
      <c r="F402" s="18">
        <f>IF($E402="","",IFERROR(INDEX(Bens!$B$6:$B$305,MATCH($E402,Bens!$A$6:$A$305,0)),"Código não cadastrado"))</f>
        <v/>
      </c>
      <c r="G402" s="19" t="n"/>
      <c r="H402" s="20">
        <f>IF(OR($E402="",G402=""),"",G402*IFERROR(INDEX(Bens!$D$6:$D$305,MATCH($E402,Bens!$A$6:$A$305,0)),0))</f>
        <v/>
      </c>
      <c r="I402" s="18" t="n"/>
      <c r="J402" s="18">
        <f>IF(OR($E402="",D402=""),"",IF(D402=$C$4,"5908","6908"))</f>
        <v/>
      </c>
      <c r="K402" s="17" t="n"/>
      <c r="L402" s="17" t="n"/>
      <c r="M402" s="19" t="n"/>
      <c r="N402" s="18" t="n"/>
      <c r="O402" s="19">
        <f>IF(OR($E402="",G402=""),"",G402-N(M402))</f>
        <v/>
      </c>
      <c r="P402" s="20">
        <f>IF(O402="","",O402*IFERROR(INDEX(Bens!$D$6:$D$305,MATCH($E402,Bens!$A$6:$A$305,0)),0))</f>
        <v/>
      </c>
      <c r="Q402" s="21">
        <f>IF(A402="","",IF(AND(O402&lt;=0,L402&lt;&gt;""),L402-A402,TODAY()-A402))</f>
        <v/>
      </c>
      <c r="R402" s="18">
        <f>IF(O402="","",IF(O402&lt;0,"CONFERIR",IF(O402=0,"DEVOLVIDO",IF(K402="","COM CLIENTE",IF(TODAY()&gt;K402,"VENCIDO",IF(K402-TODAY()&lt;=15,"VENCE EM 15 DIAS","COM CLIENTE"))))))</f>
        <v/>
      </c>
      <c r="S402" s="18">
        <f>IF(OR($E402="",D402=""),"",IF(D402=$C$4,"5909","6909"))</f>
        <v/>
      </c>
      <c r="T402" s="18" t="n"/>
    </row>
    <row r="403">
      <c r="A403" s="17" t="n"/>
      <c r="B403" s="18" t="n"/>
      <c r="C403" s="18" t="n"/>
      <c r="D403" s="18" t="n"/>
      <c r="E403" s="18" t="n"/>
      <c r="F403" s="18">
        <f>IF($E403="","",IFERROR(INDEX(Bens!$B$6:$B$305,MATCH($E403,Bens!$A$6:$A$305,0)),"Código não cadastrado"))</f>
        <v/>
      </c>
      <c r="G403" s="19" t="n"/>
      <c r="H403" s="20">
        <f>IF(OR($E403="",G403=""),"",G403*IFERROR(INDEX(Bens!$D$6:$D$305,MATCH($E403,Bens!$A$6:$A$305,0)),0))</f>
        <v/>
      </c>
      <c r="I403" s="18" t="n"/>
      <c r="J403" s="18">
        <f>IF(OR($E403="",D403=""),"",IF(D403=$C$4,"5908","6908"))</f>
        <v/>
      </c>
      <c r="K403" s="17" t="n"/>
      <c r="L403" s="17" t="n"/>
      <c r="M403" s="19" t="n"/>
      <c r="N403" s="18" t="n"/>
      <c r="O403" s="19">
        <f>IF(OR($E403="",G403=""),"",G403-N(M403))</f>
        <v/>
      </c>
      <c r="P403" s="20">
        <f>IF(O403="","",O403*IFERROR(INDEX(Bens!$D$6:$D$305,MATCH($E403,Bens!$A$6:$A$305,0)),0))</f>
        <v/>
      </c>
      <c r="Q403" s="21">
        <f>IF(A403="","",IF(AND(O403&lt;=0,L403&lt;&gt;""),L403-A403,TODAY()-A403))</f>
        <v/>
      </c>
      <c r="R403" s="18">
        <f>IF(O403="","",IF(O403&lt;0,"CONFERIR",IF(O403=0,"DEVOLVIDO",IF(K403="","COM CLIENTE",IF(TODAY()&gt;K403,"VENCIDO",IF(K403-TODAY()&lt;=15,"VENCE EM 15 DIAS","COM CLIENTE"))))))</f>
        <v/>
      </c>
      <c r="S403" s="18">
        <f>IF(OR($E403="",D403=""),"",IF(D403=$C$4,"5909","6909"))</f>
        <v/>
      </c>
      <c r="T403" s="18" t="n"/>
    </row>
    <row r="404">
      <c r="A404" s="17" t="n"/>
      <c r="B404" s="18" t="n"/>
      <c r="C404" s="18" t="n"/>
      <c r="D404" s="18" t="n"/>
      <c r="E404" s="18" t="n"/>
      <c r="F404" s="18">
        <f>IF($E404="","",IFERROR(INDEX(Bens!$B$6:$B$305,MATCH($E404,Bens!$A$6:$A$305,0)),"Código não cadastrado"))</f>
        <v/>
      </c>
      <c r="G404" s="19" t="n"/>
      <c r="H404" s="20">
        <f>IF(OR($E404="",G404=""),"",G404*IFERROR(INDEX(Bens!$D$6:$D$305,MATCH($E404,Bens!$A$6:$A$305,0)),0))</f>
        <v/>
      </c>
      <c r="I404" s="18" t="n"/>
      <c r="J404" s="18">
        <f>IF(OR($E404="",D404=""),"",IF(D404=$C$4,"5908","6908"))</f>
        <v/>
      </c>
      <c r="K404" s="17" t="n"/>
      <c r="L404" s="17" t="n"/>
      <c r="M404" s="19" t="n"/>
      <c r="N404" s="18" t="n"/>
      <c r="O404" s="19">
        <f>IF(OR($E404="",G404=""),"",G404-N(M404))</f>
        <v/>
      </c>
      <c r="P404" s="20">
        <f>IF(O404="","",O404*IFERROR(INDEX(Bens!$D$6:$D$305,MATCH($E404,Bens!$A$6:$A$305,0)),0))</f>
        <v/>
      </c>
      <c r="Q404" s="21">
        <f>IF(A404="","",IF(AND(O404&lt;=0,L404&lt;&gt;""),L404-A404,TODAY()-A404))</f>
        <v/>
      </c>
      <c r="R404" s="18">
        <f>IF(O404="","",IF(O404&lt;0,"CONFERIR",IF(O404=0,"DEVOLVIDO",IF(K404="","COM CLIENTE",IF(TODAY()&gt;K404,"VENCIDO",IF(K404-TODAY()&lt;=15,"VENCE EM 15 DIAS","COM CLIENTE"))))))</f>
        <v/>
      </c>
      <c r="S404" s="18">
        <f>IF(OR($E404="",D404=""),"",IF(D404=$C$4,"5909","6909"))</f>
        <v/>
      </c>
      <c r="T404" s="18" t="n"/>
    </row>
    <row r="405">
      <c r="A405" s="17" t="n"/>
      <c r="B405" s="18" t="n"/>
      <c r="C405" s="18" t="n"/>
      <c r="D405" s="18" t="n"/>
      <c r="E405" s="18" t="n"/>
      <c r="F405" s="18">
        <f>IF($E405="","",IFERROR(INDEX(Bens!$B$6:$B$305,MATCH($E405,Bens!$A$6:$A$305,0)),"Código não cadastrado"))</f>
        <v/>
      </c>
      <c r="G405" s="19" t="n"/>
      <c r="H405" s="20">
        <f>IF(OR($E405="",G405=""),"",G405*IFERROR(INDEX(Bens!$D$6:$D$305,MATCH($E405,Bens!$A$6:$A$305,0)),0))</f>
        <v/>
      </c>
      <c r="I405" s="18" t="n"/>
      <c r="J405" s="18">
        <f>IF(OR($E405="",D405=""),"",IF(D405=$C$4,"5908","6908"))</f>
        <v/>
      </c>
      <c r="K405" s="17" t="n"/>
      <c r="L405" s="17" t="n"/>
      <c r="M405" s="19" t="n"/>
      <c r="N405" s="18" t="n"/>
      <c r="O405" s="19">
        <f>IF(OR($E405="",G405=""),"",G405-N(M405))</f>
        <v/>
      </c>
      <c r="P405" s="20">
        <f>IF(O405="","",O405*IFERROR(INDEX(Bens!$D$6:$D$305,MATCH($E405,Bens!$A$6:$A$305,0)),0))</f>
        <v/>
      </c>
      <c r="Q405" s="21">
        <f>IF(A405="","",IF(AND(O405&lt;=0,L405&lt;&gt;""),L405-A405,TODAY()-A405))</f>
        <v/>
      </c>
      <c r="R405" s="18">
        <f>IF(O405="","",IF(O405&lt;0,"CONFERIR",IF(O405=0,"DEVOLVIDO",IF(K405="","COM CLIENTE",IF(TODAY()&gt;K405,"VENCIDO",IF(K405-TODAY()&lt;=15,"VENCE EM 15 DIAS","COM CLIENTE"))))))</f>
        <v/>
      </c>
      <c r="S405" s="18">
        <f>IF(OR($E405="",D405=""),"",IF(D405=$C$4,"5909","6909"))</f>
        <v/>
      </c>
      <c r="T405" s="18" t="n"/>
    </row>
    <row r="406">
      <c r="A406" s="17" t="n"/>
      <c r="B406" s="18" t="n"/>
      <c r="C406" s="18" t="n"/>
      <c r="D406" s="18" t="n"/>
      <c r="E406" s="18" t="n"/>
      <c r="F406" s="18">
        <f>IF($E406="","",IFERROR(INDEX(Bens!$B$6:$B$305,MATCH($E406,Bens!$A$6:$A$305,0)),"Código não cadastrado"))</f>
        <v/>
      </c>
      <c r="G406" s="19" t="n"/>
      <c r="H406" s="20">
        <f>IF(OR($E406="",G406=""),"",G406*IFERROR(INDEX(Bens!$D$6:$D$305,MATCH($E406,Bens!$A$6:$A$305,0)),0))</f>
        <v/>
      </c>
      <c r="I406" s="18" t="n"/>
      <c r="J406" s="18">
        <f>IF(OR($E406="",D406=""),"",IF(D406=$C$4,"5908","6908"))</f>
        <v/>
      </c>
      <c r="K406" s="17" t="n"/>
      <c r="L406" s="17" t="n"/>
      <c r="M406" s="19" t="n"/>
      <c r="N406" s="18" t="n"/>
      <c r="O406" s="19">
        <f>IF(OR($E406="",G406=""),"",G406-N(M406))</f>
        <v/>
      </c>
      <c r="P406" s="20">
        <f>IF(O406="","",O406*IFERROR(INDEX(Bens!$D$6:$D$305,MATCH($E406,Bens!$A$6:$A$305,0)),0))</f>
        <v/>
      </c>
      <c r="Q406" s="21">
        <f>IF(A406="","",IF(AND(O406&lt;=0,L406&lt;&gt;""),L406-A406,TODAY()-A406))</f>
        <v/>
      </c>
      <c r="R406" s="18">
        <f>IF(O406="","",IF(O406&lt;0,"CONFERIR",IF(O406=0,"DEVOLVIDO",IF(K406="","COM CLIENTE",IF(TODAY()&gt;K406,"VENCIDO",IF(K406-TODAY()&lt;=15,"VENCE EM 15 DIAS","COM CLIENTE"))))))</f>
        <v/>
      </c>
      <c r="S406" s="18">
        <f>IF(OR($E406="",D406=""),"",IF(D406=$C$4,"5909","6909"))</f>
        <v/>
      </c>
      <c r="T406" s="18" t="n"/>
    </row>
    <row r="407">
      <c r="A407" s="17" t="n"/>
      <c r="B407" s="18" t="n"/>
      <c r="C407" s="18" t="n"/>
      <c r="D407" s="18" t="n"/>
      <c r="E407" s="18" t="n"/>
      <c r="F407" s="18">
        <f>IF($E407="","",IFERROR(INDEX(Bens!$B$6:$B$305,MATCH($E407,Bens!$A$6:$A$305,0)),"Código não cadastrado"))</f>
        <v/>
      </c>
      <c r="G407" s="19" t="n"/>
      <c r="H407" s="20">
        <f>IF(OR($E407="",G407=""),"",G407*IFERROR(INDEX(Bens!$D$6:$D$305,MATCH($E407,Bens!$A$6:$A$305,0)),0))</f>
        <v/>
      </c>
      <c r="I407" s="18" t="n"/>
      <c r="J407" s="18">
        <f>IF(OR($E407="",D407=""),"",IF(D407=$C$4,"5908","6908"))</f>
        <v/>
      </c>
      <c r="K407" s="17" t="n"/>
      <c r="L407" s="17" t="n"/>
      <c r="M407" s="19" t="n"/>
      <c r="N407" s="18" t="n"/>
      <c r="O407" s="19">
        <f>IF(OR($E407="",G407=""),"",G407-N(M407))</f>
        <v/>
      </c>
      <c r="P407" s="20">
        <f>IF(O407="","",O407*IFERROR(INDEX(Bens!$D$6:$D$305,MATCH($E407,Bens!$A$6:$A$305,0)),0))</f>
        <v/>
      </c>
      <c r="Q407" s="21">
        <f>IF(A407="","",IF(AND(O407&lt;=0,L407&lt;&gt;""),L407-A407,TODAY()-A407))</f>
        <v/>
      </c>
      <c r="R407" s="18">
        <f>IF(O407="","",IF(O407&lt;0,"CONFERIR",IF(O407=0,"DEVOLVIDO",IF(K407="","COM CLIENTE",IF(TODAY()&gt;K407,"VENCIDO",IF(K407-TODAY()&lt;=15,"VENCE EM 15 DIAS","COM CLIENTE"))))))</f>
        <v/>
      </c>
      <c r="S407" s="18">
        <f>IF(OR($E407="",D407=""),"",IF(D407=$C$4,"5909","6909"))</f>
        <v/>
      </c>
      <c r="T407" s="18" t="n"/>
    </row>
    <row r="408">
      <c r="A408" s="17" t="n"/>
      <c r="B408" s="18" t="n"/>
      <c r="C408" s="18" t="n"/>
      <c r="D408" s="18" t="n"/>
      <c r="E408" s="18" t="n"/>
      <c r="F408" s="18">
        <f>IF($E408="","",IFERROR(INDEX(Bens!$B$6:$B$305,MATCH($E408,Bens!$A$6:$A$305,0)),"Código não cadastrado"))</f>
        <v/>
      </c>
      <c r="G408" s="19" t="n"/>
      <c r="H408" s="20">
        <f>IF(OR($E408="",G408=""),"",G408*IFERROR(INDEX(Bens!$D$6:$D$305,MATCH($E408,Bens!$A$6:$A$305,0)),0))</f>
        <v/>
      </c>
      <c r="I408" s="18" t="n"/>
      <c r="J408" s="18">
        <f>IF(OR($E408="",D408=""),"",IF(D408=$C$4,"5908","6908"))</f>
        <v/>
      </c>
      <c r="K408" s="17" t="n"/>
      <c r="L408" s="17" t="n"/>
      <c r="M408" s="19" t="n"/>
      <c r="N408" s="18" t="n"/>
      <c r="O408" s="19">
        <f>IF(OR($E408="",G408=""),"",G408-N(M408))</f>
        <v/>
      </c>
      <c r="P408" s="20">
        <f>IF(O408="","",O408*IFERROR(INDEX(Bens!$D$6:$D$305,MATCH($E408,Bens!$A$6:$A$305,0)),0))</f>
        <v/>
      </c>
      <c r="Q408" s="21">
        <f>IF(A408="","",IF(AND(O408&lt;=0,L408&lt;&gt;""),L408-A408,TODAY()-A408))</f>
        <v/>
      </c>
      <c r="R408" s="18">
        <f>IF(O408="","",IF(O408&lt;0,"CONFERIR",IF(O408=0,"DEVOLVIDO",IF(K408="","COM CLIENTE",IF(TODAY()&gt;K408,"VENCIDO",IF(K408-TODAY()&lt;=15,"VENCE EM 15 DIAS","COM CLIENTE"))))))</f>
        <v/>
      </c>
      <c r="S408" s="18">
        <f>IF(OR($E408="",D408=""),"",IF(D408=$C$4,"5909","6909"))</f>
        <v/>
      </c>
      <c r="T408" s="18" t="n"/>
    </row>
    <row r="409">
      <c r="A409" s="17" t="n"/>
      <c r="B409" s="18" t="n"/>
      <c r="C409" s="18" t="n"/>
      <c r="D409" s="18" t="n"/>
      <c r="E409" s="18" t="n"/>
      <c r="F409" s="18">
        <f>IF($E409="","",IFERROR(INDEX(Bens!$B$6:$B$305,MATCH($E409,Bens!$A$6:$A$305,0)),"Código não cadastrado"))</f>
        <v/>
      </c>
      <c r="G409" s="19" t="n"/>
      <c r="H409" s="20">
        <f>IF(OR($E409="",G409=""),"",G409*IFERROR(INDEX(Bens!$D$6:$D$305,MATCH($E409,Bens!$A$6:$A$305,0)),0))</f>
        <v/>
      </c>
      <c r="I409" s="18" t="n"/>
      <c r="J409" s="18">
        <f>IF(OR($E409="",D409=""),"",IF(D409=$C$4,"5908","6908"))</f>
        <v/>
      </c>
      <c r="K409" s="17" t="n"/>
      <c r="L409" s="17" t="n"/>
      <c r="M409" s="19" t="n"/>
      <c r="N409" s="18" t="n"/>
      <c r="O409" s="19">
        <f>IF(OR($E409="",G409=""),"",G409-N(M409))</f>
        <v/>
      </c>
      <c r="P409" s="20">
        <f>IF(O409="","",O409*IFERROR(INDEX(Bens!$D$6:$D$305,MATCH($E409,Bens!$A$6:$A$305,0)),0))</f>
        <v/>
      </c>
      <c r="Q409" s="21">
        <f>IF(A409="","",IF(AND(O409&lt;=0,L409&lt;&gt;""),L409-A409,TODAY()-A409))</f>
        <v/>
      </c>
      <c r="R409" s="18">
        <f>IF(O409="","",IF(O409&lt;0,"CONFERIR",IF(O409=0,"DEVOLVIDO",IF(K409="","COM CLIENTE",IF(TODAY()&gt;K409,"VENCIDO",IF(K409-TODAY()&lt;=15,"VENCE EM 15 DIAS","COM CLIENTE"))))))</f>
        <v/>
      </c>
      <c r="S409" s="18">
        <f>IF(OR($E409="",D409=""),"",IF(D409=$C$4,"5909","6909"))</f>
        <v/>
      </c>
      <c r="T409" s="18" t="n"/>
    </row>
    <row r="410">
      <c r="A410" s="17" t="n"/>
      <c r="B410" s="18" t="n"/>
      <c r="C410" s="18" t="n"/>
      <c r="D410" s="18" t="n"/>
      <c r="E410" s="18" t="n"/>
      <c r="F410" s="18">
        <f>IF($E410="","",IFERROR(INDEX(Bens!$B$6:$B$305,MATCH($E410,Bens!$A$6:$A$305,0)),"Código não cadastrado"))</f>
        <v/>
      </c>
      <c r="G410" s="19" t="n"/>
      <c r="H410" s="20">
        <f>IF(OR($E410="",G410=""),"",G410*IFERROR(INDEX(Bens!$D$6:$D$305,MATCH($E410,Bens!$A$6:$A$305,0)),0))</f>
        <v/>
      </c>
      <c r="I410" s="18" t="n"/>
      <c r="J410" s="18">
        <f>IF(OR($E410="",D410=""),"",IF(D410=$C$4,"5908","6908"))</f>
        <v/>
      </c>
      <c r="K410" s="17" t="n"/>
      <c r="L410" s="17" t="n"/>
      <c r="M410" s="19" t="n"/>
      <c r="N410" s="18" t="n"/>
      <c r="O410" s="19">
        <f>IF(OR($E410="",G410=""),"",G410-N(M410))</f>
        <v/>
      </c>
      <c r="P410" s="20">
        <f>IF(O410="","",O410*IFERROR(INDEX(Bens!$D$6:$D$305,MATCH($E410,Bens!$A$6:$A$305,0)),0))</f>
        <v/>
      </c>
      <c r="Q410" s="21">
        <f>IF(A410="","",IF(AND(O410&lt;=0,L410&lt;&gt;""),L410-A410,TODAY()-A410))</f>
        <v/>
      </c>
      <c r="R410" s="18">
        <f>IF(O410="","",IF(O410&lt;0,"CONFERIR",IF(O410=0,"DEVOLVIDO",IF(K410="","COM CLIENTE",IF(TODAY()&gt;K410,"VENCIDO",IF(K410-TODAY()&lt;=15,"VENCE EM 15 DIAS","COM CLIENTE"))))))</f>
        <v/>
      </c>
      <c r="S410" s="18">
        <f>IF(OR($E410="",D410=""),"",IF(D410=$C$4,"5909","6909"))</f>
        <v/>
      </c>
      <c r="T410" s="18" t="n"/>
    </row>
    <row r="411">
      <c r="A411" s="17" t="n"/>
      <c r="B411" s="18" t="n"/>
      <c r="C411" s="18" t="n"/>
      <c r="D411" s="18" t="n"/>
      <c r="E411" s="18" t="n"/>
      <c r="F411" s="18">
        <f>IF($E411="","",IFERROR(INDEX(Bens!$B$6:$B$305,MATCH($E411,Bens!$A$6:$A$305,0)),"Código não cadastrado"))</f>
        <v/>
      </c>
      <c r="G411" s="19" t="n"/>
      <c r="H411" s="20">
        <f>IF(OR($E411="",G411=""),"",G411*IFERROR(INDEX(Bens!$D$6:$D$305,MATCH($E411,Bens!$A$6:$A$305,0)),0))</f>
        <v/>
      </c>
      <c r="I411" s="18" t="n"/>
      <c r="J411" s="18">
        <f>IF(OR($E411="",D411=""),"",IF(D411=$C$4,"5908","6908"))</f>
        <v/>
      </c>
      <c r="K411" s="17" t="n"/>
      <c r="L411" s="17" t="n"/>
      <c r="M411" s="19" t="n"/>
      <c r="N411" s="18" t="n"/>
      <c r="O411" s="19">
        <f>IF(OR($E411="",G411=""),"",G411-N(M411))</f>
        <v/>
      </c>
      <c r="P411" s="20">
        <f>IF(O411="","",O411*IFERROR(INDEX(Bens!$D$6:$D$305,MATCH($E411,Bens!$A$6:$A$305,0)),0))</f>
        <v/>
      </c>
      <c r="Q411" s="21">
        <f>IF(A411="","",IF(AND(O411&lt;=0,L411&lt;&gt;""),L411-A411,TODAY()-A411))</f>
        <v/>
      </c>
      <c r="R411" s="18">
        <f>IF(O411="","",IF(O411&lt;0,"CONFERIR",IF(O411=0,"DEVOLVIDO",IF(K411="","COM CLIENTE",IF(TODAY()&gt;K411,"VENCIDO",IF(K411-TODAY()&lt;=15,"VENCE EM 15 DIAS","COM CLIENTE"))))))</f>
        <v/>
      </c>
      <c r="S411" s="18">
        <f>IF(OR($E411="",D411=""),"",IF(D411=$C$4,"5909","6909"))</f>
        <v/>
      </c>
      <c r="T411" s="18" t="n"/>
    </row>
    <row r="412">
      <c r="A412" s="17" t="n"/>
      <c r="B412" s="18" t="n"/>
      <c r="C412" s="18" t="n"/>
      <c r="D412" s="18" t="n"/>
      <c r="E412" s="18" t="n"/>
      <c r="F412" s="18">
        <f>IF($E412="","",IFERROR(INDEX(Bens!$B$6:$B$305,MATCH($E412,Bens!$A$6:$A$305,0)),"Código não cadastrado"))</f>
        <v/>
      </c>
      <c r="G412" s="19" t="n"/>
      <c r="H412" s="20">
        <f>IF(OR($E412="",G412=""),"",G412*IFERROR(INDEX(Bens!$D$6:$D$305,MATCH($E412,Bens!$A$6:$A$305,0)),0))</f>
        <v/>
      </c>
      <c r="I412" s="18" t="n"/>
      <c r="J412" s="18">
        <f>IF(OR($E412="",D412=""),"",IF(D412=$C$4,"5908","6908"))</f>
        <v/>
      </c>
      <c r="K412" s="17" t="n"/>
      <c r="L412" s="17" t="n"/>
      <c r="M412" s="19" t="n"/>
      <c r="N412" s="18" t="n"/>
      <c r="O412" s="19">
        <f>IF(OR($E412="",G412=""),"",G412-N(M412))</f>
        <v/>
      </c>
      <c r="P412" s="20">
        <f>IF(O412="","",O412*IFERROR(INDEX(Bens!$D$6:$D$305,MATCH($E412,Bens!$A$6:$A$305,0)),0))</f>
        <v/>
      </c>
      <c r="Q412" s="21">
        <f>IF(A412="","",IF(AND(O412&lt;=0,L412&lt;&gt;""),L412-A412,TODAY()-A412))</f>
        <v/>
      </c>
      <c r="R412" s="18">
        <f>IF(O412="","",IF(O412&lt;0,"CONFERIR",IF(O412=0,"DEVOLVIDO",IF(K412="","COM CLIENTE",IF(TODAY()&gt;K412,"VENCIDO",IF(K412-TODAY()&lt;=15,"VENCE EM 15 DIAS","COM CLIENTE"))))))</f>
        <v/>
      </c>
      <c r="S412" s="18">
        <f>IF(OR($E412="",D412=""),"",IF(D412=$C$4,"5909","6909"))</f>
        <v/>
      </c>
      <c r="T412" s="18" t="n"/>
    </row>
    <row r="413">
      <c r="A413" s="17" t="n"/>
      <c r="B413" s="18" t="n"/>
      <c r="C413" s="18" t="n"/>
      <c r="D413" s="18" t="n"/>
      <c r="E413" s="18" t="n"/>
      <c r="F413" s="18">
        <f>IF($E413="","",IFERROR(INDEX(Bens!$B$6:$B$305,MATCH($E413,Bens!$A$6:$A$305,0)),"Código não cadastrado"))</f>
        <v/>
      </c>
      <c r="G413" s="19" t="n"/>
      <c r="H413" s="20">
        <f>IF(OR($E413="",G413=""),"",G413*IFERROR(INDEX(Bens!$D$6:$D$305,MATCH($E413,Bens!$A$6:$A$305,0)),0))</f>
        <v/>
      </c>
      <c r="I413" s="18" t="n"/>
      <c r="J413" s="18">
        <f>IF(OR($E413="",D413=""),"",IF(D413=$C$4,"5908","6908"))</f>
        <v/>
      </c>
      <c r="K413" s="17" t="n"/>
      <c r="L413" s="17" t="n"/>
      <c r="M413" s="19" t="n"/>
      <c r="N413" s="18" t="n"/>
      <c r="O413" s="19">
        <f>IF(OR($E413="",G413=""),"",G413-N(M413))</f>
        <v/>
      </c>
      <c r="P413" s="20">
        <f>IF(O413="","",O413*IFERROR(INDEX(Bens!$D$6:$D$305,MATCH($E413,Bens!$A$6:$A$305,0)),0))</f>
        <v/>
      </c>
      <c r="Q413" s="21">
        <f>IF(A413="","",IF(AND(O413&lt;=0,L413&lt;&gt;""),L413-A413,TODAY()-A413))</f>
        <v/>
      </c>
      <c r="R413" s="18">
        <f>IF(O413="","",IF(O413&lt;0,"CONFERIR",IF(O413=0,"DEVOLVIDO",IF(K413="","COM CLIENTE",IF(TODAY()&gt;K413,"VENCIDO",IF(K413-TODAY()&lt;=15,"VENCE EM 15 DIAS","COM CLIENTE"))))))</f>
        <v/>
      </c>
      <c r="S413" s="18">
        <f>IF(OR($E413="",D413=""),"",IF(D413=$C$4,"5909","6909"))</f>
        <v/>
      </c>
      <c r="T413" s="18" t="n"/>
    </row>
    <row r="414">
      <c r="A414" s="17" t="n"/>
      <c r="B414" s="18" t="n"/>
      <c r="C414" s="18" t="n"/>
      <c r="D414" s="18" t="n"/>
      <c r="E414" s="18" t="n"/>
      <c r="F414" s="18">
        <f>IF($E414="","",IFERROR(INDEX(Bens!$B$6:$B$305,MATCH($E414,Bens!$A$6:$A$305,0)),"Código não cadastrado"))</f>
        <v/>
      </c>
      <c r="G414" s="19" t="n"/>
      <c r="H414" s="20">
        <f>IF(OR($E414="",G414=""),"",G414*IFERROR(INDEX(Bens!$D$6:$D$305,MATCH($E414,Bens!$A$6:$A$305,0)),0))</f>
        <v/>
      </c>
      <c r="I414" s="18" t="n"/>
      <c r="J414" s="18">
        <f>IF(OR($E414="",D414=""),"",IF(D414=$C$4,"5908","6908"))</f>
        <v/>
      </c>
      <c r="K414" s="17" t="n"/>
      <c r="L414" s="17" t="n"/>
      <c r="M414" s="19" t="n"/>
      <c r="N414" s="18" t="n"/>
      <c r="O414" s="19">
        <f>IF(OR($E414="",G414=""),"",G414-N(M414))</f>
        <v/>
      </c>
      <c r="P414" s="20">
        <f>IF(O414="","",O414*IFERROR(INDEX(Bens!$D$6:$D$305,MATCH($E414,Bens!$A$6:$A$305,0)),0))</f>
        <v/>
      </c>
      <c r="Q414" s="21">
        <f>IF(A414="","",IF(AND(O414&lt;=0,L414&lt;&gt;""),L414-A414,TODAY()-A414))</f>
        <v/>
      </c>
      <c r="R414" s="18">
        <f>IF(O414="","",IF(O414&lt;0,"CONFERIR",IF(O414=0,"DEVOLVIDO",IF(K414="","COM CLIENTE",IF(TODAY()&gt;K414,"VENCIDO",IF(K414-TODAY()&lt;=15,"VENCE EM 15 DIAS","COM CLIENTE"))))))</f>
        <v/>
      </c>
      <c r="S414" s="18">
        <f>IF(OR($E414="",D414=""),"",IF(D414=$C$4,"5909","6909"))</f>
        <v/>
      </c>
      <c r="T414" s="18" t="n"/>
    </row>
    <row r="415">
      <c r="A415" s="17" t="n"/>
      <c r="B415" s="18" t="n"/>
      <c r="C415" s="18" t="n"/>
      <c r="D415" s="18" t="n"/>
      <c r="E415" s="18" t="n"/>
      <c r="F415" s="18">
        <f>IF($E415="","",IFERROR(INDEX(Bens!$B$6:$B$305,MATCH($E415,Bens!$A$6:$A$305,0)),"Código não cadastrado"))</f>
        <v/>
      </c>
      <c r="G415" s="19" t="n"/>
      <c r="H415" s="20">
        <f>IF(OR($E415="",G415=""),"",G415*IFERROR(INDEX(Bens!$D$6:$D$305,MATCH($E415,Bens!$A$6:$A$305,0)),0))</f>
        <v/>
      </c>
      <c r="I415" s="18" t="n"/>
      <c r="J415" s="18">
        <f>IF(OR($E415="",D415=""),"",IF(D415=$C$4,"5908","6908"))</f>
        <v/>
      </c>
      <c r="K415" s="17" t="n"/>
      <c r="L415" s="17" t="n"/>
      <c r="M415" s="19" t="n"/>
      <c r="N415" s="18" t="n"/>
      <c r="O415" s="19">
        <f>IF(OR($E415="",G415=""),"",G415-N(M415))</f>
        <v/>
      </c>
      <c r="P415" s="20">
        <f>IF(O415="","",O415*IFERROR(INDEX(Bens!$D$6:$D$305,MATCH($E415,Bens!$A$6:$A$305,0)),0))</f>
        <v/>
      </c>
      <c r="Q415" s="21">
        <f>IF(A415="","",IF(AND(O415&lt;=0,L415&lt;&gt;""),L415-A415,TODAY()-A415))</f>
        <v/>
      </c>
      <c r="R415" s="18">
        <f>IF(O415="","",IF(O415&lt;0,"CONFERIR",IF(O415=0,"DEVOLVIDO",IF(K415="","COM CLIENTE",IF(TODAY()&gt;K415,"VENCIDO",IF(K415-TODAY()&lt;=15,"VENCE EM 15 DIAS","COM CLIENTE"))))))</f>
        <v/>
      </c>
      <c r="S415" s="18">
        <f>IF(OR($E415="",D415=""),"",IF(D415=$C$4,"5909","6909"))</f>
        <v/>
      </c>
      <c r="T415" s="18" t="n"/>
    </row>
    <row r="416">
      <c r="A416" s="17" t="n"/>
      <c r="B416" s="18" t="n"/>
      <c r="C416" s="18" t="n"/>
      <c r="D416" s="18" t="n"/>
      <c r="E416" s="18" t="n"/>
      <c r="F416" s="18">
        <f>IF($E416="","",IFERROR(INDEX(Bens!$B$6:$B$305,MATCH($E416,Bens!$A$6:$A$305,0)),"Código não cadastrado"))</f>
        <v/>
      </c>
      <c r="G416" s="19" t="n"/>
      <c r="H416" s="20">
        <f>IF(OR($E416="",G416=""),"",G416*IFERROR(INDEX(Bens!$D$6:$D$305,MATCH($E416,Bens!$A$6:$A$305,0)),0))</f>
        <v/>
      </c>
      <c r="I416" s="18" t="n"/>
      <c r="J416" s="18">
        <f>IF(OR($E416="",D416=""),"",IF(D416=$C$4,"5908","6908"))</f>
        <v/>
      </c>
      <c r="K416" s="17" t="n"/>
      <c r="L416" s="17" t="n"/>
      <c r="M416" s="19" t="n"/>
      <c r="N416" s="18" t="n"/>
      <c r="O416" s="19">
        <f>IF(OR($E416="",G416=""),"",G416-N(M416))</f>
        <v/>
      </c>
      <c r="P416" s="20">
        <f>IF(O416="","",O416*IFERROR(INDEX(Bens!$D$6:$D$305,MATCH($E416,Bens!$A$6:$A$305,0)),0))</f>
        <v/>
      </c>
      <c r="Q416" s="21">
        <f>IF(A416="","",IF(AND(O416&lt;=0,L416&lt;&gt;""),L416-A416,TODAY()-A416))</f>
        <v/>
      </c>
      <c r="R416" s="18">
        <f>IF(O416="","",IF(O416&lt;0,"CONFERIR",IF(O416=0,"DEVOLVIDO",IF(K416="","COM CLIENTE",IF(TODAY()&gt;K416,"VENCIDO",IF(K416-TODAY()&lt;=15,"VENCE EM 15 DIAS","COM CLIENTE"))))))</f>
        <v/>
      </c>
      <c r="S416" s="18">
        <f>IF(OR($E416="",D416=""),"",IF(D416=$C$4,"5909","6909"))</f>
        <v/>
      </c>
      <c r="T416" s="18" t="n"/>
    </row>
    <row r="417">
      <c r="A417" s="17" t="n"/>
      <c r="B417" s="18" t="n"/>
      <c r="C417" s="18" t="n"/>
      <c r="D417" s="18" t="n"/>
      <c r="E417" s="18" t="n"/>
      <c r="F417" s="18">
        <f>IF($E417="","",IFERROR(INDEX(Bens!$B$6:$B$305,MATCH($E417,Bens!$A$6:$A$305,0)),"Código não cadastrado"))</f>
        <v/>
      </c>
      <c r="G417" s="19" t="n"/>
      <c r="H417" s="20">
        <f>IF(OR($E417="",G417=""),"",G417*IFERROR(INDEX(Bens!$D$6:$D$305,MATCH($E417,Bens!$A$6:$A$305,0)),0))</f>
        <v/>
      </c>
      <c r="I417" s="18" t="n"/>
      <c r="J417" s="18">
        <f>IF(OR($E417="",D417=""),"",IF(D417=$C$4,"5908","6908"))</f>
        <v/>
      </c>
      <c r="K417" s="17" t="n"/>
      <c r="L417" s="17" t="n"/>
      <c r="M417" s="19" t="n"/>
      <c r="N417" s="18" t="n"/>
      <c r="O417" s="19">
        <f>IF(OR($E417="",G417=""),"",G417-N(M417))</f>
        <v/>
      </c>
      <c r="P417" s="20">
        <f>IF(O417="","",O417*IFERROR(INDEX(Bens!$D$6:$D$305,MATCH($E417,Bens!$A$6:$A$305,0)),0))</f>
        <v/>
      </c>
      <c r="Q417" s="21">
        <f>IF(A417="","",IF(AND(O417&lt;=0,L417&lt;&gt;""),L417-A417,TODAY()-A417))</f>
        <v/>
      </c>
      <c r="R417" s="18">
        <f>IF(O417="","",IF(O417&lt;0,"CONFERIR",IF(O417=0,"DEVOLVIDO",IF(K417="","COM CLIENTE",IF(TODAY()&gt;K417,"VENCIDO",IF(K417-TODAY()&lt;=15,"VENCE EM 15 DIAS","COM CLIENTE"))))))</f>
        <v/>
      </c>
      <c r="S417" s="18">
        <f>IF(OR($E417="",D417=""),"",IF(D417=$C$4,"5909","6909"))</f>
        <v/>
      </c>
      <c r="T417" s="18" t="n"/>
    </row>
    <row r="418">
      <c r="A418" s="17" t="n"/>
      <c r="B418" s="18" t="n"/>
      <c r="C418" s="18" t="n"/>
      <c r="D418" s="18" t="n"/>
      <c r="E418" s="18" t="n"/>
      <c r="F418" s="18">
        <f>IF($E418="","",IFERROR(INDEX(Bens!$B$6:$B$305,MATCH($E418,Bens!$A$6:$A$305,0)),"Código não cadastrado"))</f>
        <v/>
      </c>
      <c r="G418" s="19" t="n"/>
      <c r="H418" s="20">
        <f>IF(OR($E418="",G418=""),"",G418*IFERROR(INDEX(Bens!$D$6:$D$305,MATCH($E418,Bens!$A$6:$A$305,0)),0))</f>
        <v/>
      </c>
      <c r="I418" s="18" t="n"/>
      <c r="J418" s="18">
        <f>IF(OR($E418="",D418=""),"",IF(D418=$C$4,"5908","6908"))</f>
        <v/>
      </c>
      <c r="K418" s="17" t="n"/>
      <c r="L418" s="17" t="n"/>
      <c r="M418" s="19" t="n"/>
      <c r="N418" s="18" t="n"/>
      <c r="O418" s="19">
        <f>IF(OR($E418="",G418=""),"",G418-N(M418))</f>
        <v/>
      </c>
      <c r="P418" s="20">
        <f>IF(O418="","",O418*IFERROR(INDEX(Bens!$D$6:$D$305,MATCH($E418,Bens!$A$6:$A$305,0)),0))</f>
        <v/>
      </c>
      <c r="Q418" s="21">
        <f>IF(A418="","",IF(AND(O418&lt;=0,L418&lt;&gt;""),L418-A418,TODAY()-A418))</f>
        <v/>
      </c>
      <c r="R418" s="18">
        <f>IF(O418="","",IF(O418&lt;0,"CONFERIR",IF(O418=0,"DEVOLVIDO",IF(K418="","COM CLIENTE",IF(TODAY()&gt;K418,"VENCIDO",IF(K418-TODAY()&lt;=15,"VENCE EM 15 DIAS","COM CLIENTE"))))))</f>
        <v/>
      </c>
      <c r="S418" s="18">
        <f>IF(OR($E418="",D418=""),"",IF(D418=$C$4,"5909","6909"))</f>
        <v/>
      </c>
      <c r="T418" s="18" t="n"/>
    </row>
    <row r="419">
      <c r="A419" s="17" t="n"/>
      <c r="B419" s="18" t="n"/>
      <c r="C419" s="18" t="n"/>
      <c r="D419" s="18" t="n"/>
      <c r="E419" s="18" t="n"/>
      <c r="F419" s="18">
        <f>IF($E419="","",IFERROR(INDEX(Bens!$B$6:$B$305,MATCH($E419,Bens!$A$6:$A$305,0)),"Código não cadastrado"))</f>
        <v/>
      </c>
      <c r="G419" s="19" t="n"/>
      <c r="H419" s="20">
        <f>IF(OR($E419="",G419=""),"",G419*IFERROR(INDEX(Bens!$D$6:$D$305,MATCH($E419,Bens!$A$6:$A$305,0)),0))</f>
        <v/>
      </c>
      <c r="I419" s="18" t="n"/>
      <c r="J419" s="18">
        <f>IF(OR($E419="",D419=""),"",IF(D419=$C$4,"5908","6908"))</f>
        <v/>
      </c>
      <c r="K419" s="17" t="n"/>
      <c r="L419" s="17" t="n"/>
      <c r="M419" s="19" t="n"/>
      <c r="N419" s="18" t="n"/>
      <c r="O419" s="19">
        <f>IF(OR($E419="",G419=""),"",G419-N(M419))</f>
        <v/>
      </c>
      <c r="P419" s="20">
        <f>IF(O419="","",O419*IFERROR(INDEX(Bens!$D$6:$D$305,MATCH($E419,Bens!$A$6:$A$305,0)),0))</f>
        <v/>
      </c>
      <c r="Q419" s="21">
        <f>IF(A419="","",IF(AND(O419&lt;=0,L419&lt;&gt;""),L419-A419,TODAY()-A419))</f>
        <v/>
      </c>
      <c r="R419" s="18">
        <f>IF(O419="","",IF(O419&lt;0,"CONFERIR",IF(O419=0,"DEVOLVIDO",IF(K419="","COM CLIENTE",IF(TODAY()&gt;K419,"VENCIDO",IF(K419-TODAY()&lt;=15,"VENCE EM 15 DIAS","COM CLIENTE"))))))</f>
        <v/>
      </c>
      <c r="S419" s="18">
        <f>IF(OR($E419="",D419=""),"",IF(D419=$C$4,"5909","6909"))</f>
        <v/>
      </c>
      <c r="T419" s="18" t="n"/>
    </row>
    <row r="420">
      <c r="A420" s="17" t="n"/>
      <c r="B420" s="18" t="n"/>
      <c r="C420" s="18" t="n"/>
      <c r="D420" s="18" t="n"/>
      <c r="E420" s="18" t="n"/>
      <c r="F420" s="18">
        <f>IF($E420="","",IFERROR(INDEX(Bens!$B$6:$B$305,MATCH($E420,Bens!$A$6:$A$305,0)),"Código não cadastrado"))</f>
        <v/>
      </c>
      <c r="G420" s="19" t="n"/>
      <c r="H420" s="20">
        <f>IF(OR($E420="",G420=""),"",G420*IFERROR(INDEX(Bens!$D$6:$D$305,MATCH($E420,Bens!$A$6:$A$305,0)),0))</f>
        <v/>
      </c>
      <c r="I420" s="18" t="n"/>
      <c r="J420" s="18">
        <f>IF(OR($E420="",D420=""),"",IF(D420=$C$4,"5908","6908"))</f>
        <v/>
      </c>
      <c r="K420" s="17" t="n"/>
      <c r="L420" s="17" t="n"/>
      <c r="M420" s="19" t="n"/>
      <c r="N420" s="18" t="n"/>
      <c r="O420" s="19">
        <f>IF(OR($E420="",G420=""),"",G420-N(M420))</f>
        <v/>
      </c>
      <c r="P420" s="20">
        <f>IF(O420="","",O420*IFERROR(INDEX(Bens!$D$6:$D$305,MATCH($E420,Bens!$A$6:$A$305,0)),0))</f>
        <v/>
      </c>
      <c r="Q420" s="21">
        <f>IF(A420="","",IF(AND(O420&lt;=0,L420&lt;&gt;""),L420-A420,TODAY()-A420))</f>
        <v/>
      </c>
      <c r="R420" s="18">
        <f>IF(O420="","",IF(O420&lt;0,"CONFERIR",IF(O420=0,"DEVOLVIDO",IF(K420="","COM CLIENTE",IF(TODAY()&gt;K420,"VENCIDO",IF(K420-TODAY()&lt;=15,"VENCE EM 15 DIAS","COM CLIENTE"))))))</f>
        <v/>
      </c>
      <c r="S420" s="18">
        <f>IF(OR($E420="",D420=""),"",IF(D420=$C$4,"5909","6909"))</f>
        <v/>
      </c>
      <c r="T420" s="18" t="n"/>
    </row>
    <row r="421">
      <c r="A421" s="17" t="n"/>
      <c r="B421" s="18" t="n"/>
      <c r="C421" s="18" t="n"/>
      <c r="D421" s="18" t="n"/>
      <c r="E421" s="18" t="n"/>
      <c r="F421" s="18">
        <f>IF($E421="","",IFERROR(INDEX(Bens!$B$6:$B$305,MATCH($E421,Bens!$A$6:$A$305,0)),"Código não cadastrado"))</f>
        <v/>
      </c>
      <c r="G421" s="19" t="n"/>
      <c r="H421" s="20">
        <f>IF(OR($E421="",G421=""),"",G421*IFERROR(INDEX(Bens!$D$6:$D$305,MATCH($E421,Bens!$A$6:$A$305,0)),0))</f>
        <v/>
      </c>
      <c r="I421" s="18" t="n"/>
      <c r="J421" s="18">
        <f>IF(OR($E421="",D421=""),"",IF(D421=$C$4,"5908","6908"))</f>
        <v/>
      </c>
      <c r="K421" s="17" t="n"/>
      <c r="L421" s="17" t="n"/>
      <c r="M421" s="19" t="n"/>
      <c r="N421" s="18" t="n"/>
      <c r="O421" s="19">
        <f>IF(OR($E421="",G421=""),"",G421-N(M421))</f>
        <v/>
      </c>
      <c r="P421" s="20">
        <f>IF(O421="","",O421*IFERROR(INDEX(Bens!$D$6:$D$305,MATCH($E421,Bens!$A$6:$A$305,0)),0))</f>
        <v/>
      </c>
      <c r="Q421" s="21">
        <f>IF(A421="","",IF(AND(O421&lt;=0,L421&lt;&gt;""),L421-A421,TODAY()-A421))</f>
        <v/>
      </c>
      <c r="R421" s="18">
        <f>IF(O421="","",IF(O421&lt;0,"CONFERIR",IF(O421=0,"DEVOLVIDO",IF(K421="","COM CLIENTE",IF(TODAY()&gt;K421,"VENCIDO",IF(K421-TODAY()&lt;=15,"VENCE EM 15 DIAS","COM CLIENTE"))))))</f>
        <v/>
      </c>
      <c r="S421" s="18">
        <f>IF(OR($E421="",D421=""),"",IF(D421=$C$4,"5909","6909"))</f>
        <v/>
      </c>
      <c r="T421" s="18" t="n"/>
    </row>
    <row r="422">
      <c r="A422" s="17" t="n"/>
      <c r="B422" s="18" t="n"/>
      <c r="C422" s="18" t="n"/>
      <c r="D422" s="18" t="n"/>
      <c r="E422" s="18" t="n"/>
      <c r="F422" s="18">
        <f>IF($E422="","",IFERROR(INDEX(Bens!$B$6:$B$305,MATCH($E422,Bens!$A$6:$A$305,0)),"Código não cadastrado"))</f>
        <v/>
      </c>
      <c r="G422" s="19" t="n"/>
      <c r="H422" s="20">
        <f>IF(OR($E422="",G422=""),"",G422*IFERROR(INDEX(Bens!$D$6:$D$305,MATCH($E422,Bens!$A$6:$A$305,0)),0))</f>
        <v/>
      </c>
      <c r="I422" s="18" t="n"/>
      <c r="J422" s="18">
        <f>IF(OR($E422="",D422=""),"",IF(D422=$C$4,"5908","6908"))</f>
        <v/>
      </c>
      <c r="K422" s="17" t="n"/>
      <c r="L422" s="17" t="n"/>
      <c r="M422" s="19" t="n"/>
      <c r="N422" s="18" t="n"/>
      <c r="O422" s="19">
        <f>IF(OR($E422="",G422=""),"",G422-N(M422))</f>
        <v/>
      </c>
      <c r="P422" s="20">
        <f>IF(O422="","",O422*IFERROR(INDEX(Bens!$D$6:$D$305,MATCH($E422,Bens!$A$6:$A$305,0)),0))</f>
        <v/>
      </c>
      <c r="Q422" s="21">
        <f>IF(A422="","",IF(AND(O422&lt;=0,L422&lt;&gt;""),L422-A422,TODAY()-A422))</f>
        <v/>
      </c>
      <c r="R422" s="18">
        <f>IF(O422="","",IF(O422&lt;0,"CONFERIR",IF(O422=0,"DEVOLVIDO",IF(K422="","COM CLIENTE",IF(TODAY()&gt;K422,"VENCIDO",IF(K422-TODAY()&lt;=15,"VENCE EM 15 DIAS","COM CLIENTE"))))))</f>
        <v/>
      </c>
      <c r="S422" s="18">
        <f>IF(OR($E422="",D422=""),"",IF(D422=$C$4,"5909","6909"))</f>
        <v/>
      </c>
      <c r="T422" s="18" t="n"/>
    </row>
    <row r="423">
      <c r="A423" s="17" t="n"/>
      <c r="B423" s="18" t="n"/>
      <c r="C423" s="18" t="n"/>
      <c r="D423" s="18" t="n"/>
      <c r="E423" s="18" t="n"/>
      <c r="F423" s="18">
        <f>IF($E423="","",IFERROR(INDEX(Bens!$B$6:$B$305,MATCH($E423,Bens!$A$6:$A$305,0)),"Código não cadastrado"))</f>
        <v/>
      </c>
      <c r="G423" s="19" t="n"/>
      <c r="H423" s="20">
        <f>IF(OR($E423="",G423=""),"",G423*IFERROR(INDEX(Bens!$D$6:$D$305,MATCH($E423,Bens!$A$6:$A$305,0)),0))</f>
        <v/>
      </c>
      <c r="I423" s="18" t="n"/>
      <c r="J423" s="18">
        <f>IF(OR($E423="",D423=""),"",IF(D423=$C$4,"5908","6908"))</f>
        <v/>
      </c>
      <c r="K423" s="17" t="n"/>
      <c r="L423" s="17" t="n"/>
      <c r="M423" s="19" t="n"/>
      <c r="N423" s="18" t="n"/>
      <c r="O423" s="19">
        <f>IF(OR($E423="",G423=""),"",G423-N(M423))</f>
        <v/>
      </c>
      <c r="P423" s="20">
        <f>IF(O423="","",O423*IFERROR(INDEX(Bens!$D$6:$D$305,MATCH($E423,Bens!$A$6:$A$305,0)),0))</f>
        <v/>
      </c>
      <c r="Q423" s="21">
        <f>IF(A423="","",IF(AND(O423&lt;=0,L423&lt;&gt;""),L423-A423,TODAY()-A423))</f>
        <v/>
      </c>
      <c r="R423" s="18">
        <f>IF(O423="","",IF(O423&lt;0,"CONFERIR",IF(O423=0,"DEVOLVIDO",IF(K423="","COM CLIENTE",IF(TODAY()&gt;K423,"VENCIDO",IF(K423-TODAY()&lt;=15,"VENCE EM 15 DIAS","COM CLIENTE"))))))</f>
        <v/>
      </c>
      <c r="S423" s="18">
        <f>IF(OR($E423="",D423=""),"",IF(D423=$C$4,"5909","6909"))</f>
        <v/>
      </c>
      <c r="T423" s="18" t="n"/>
    </row>
    <row r="424">
      <c r="A424" s="17" t="n"/>
      <c r="B424" s="18" t="n"/>
      <c r="C424" s="18" t="n"/>
      <c r="D424" s="18" t="n"/>
      <c r="E424" s="18" t="n"/>
      <c r="F424" s="18">
        <f>IF($E424="","",IFERROR(INDEX(Bens!$B$6:$B$305,MATCH($E424,Bens!$A$6:$A$305,0)),"Código não cadastrado"))</f>
        <v/>
      </c>
      <c r="G424" s="19" t="n"/>
      <c r="H424" s="20">
        <f>IF(OR($E424="",G424=""),"",G424*IFERROR(INDEX(Bens!$D$6:$D$305,MATCH($E424,Bens!$A$6:$A$305,0)),0))</f>
        <v/>
      </c>
      <c r="I424" s="18" t="n"/>
      <c r="J424" s="18">
        <f>IF(OR($E424="",D424=""),"",IF(D424=$C$4,"5908","6908"))</f>
        <v/>
      </c>
      <c r="K424" s="17" t="n"/>
      <c r="L424" s="17" t="n"/>
      <c r="M424" s="19" t="n"/>
      <c r="N424" s="18" t="n"/>
      <c r="O424" s="19">
        <f>IF(OR($E424="",G424=""),"",G424-N(M424))</f>
        <v/>
      </c>
      <c r="P424" s="20">
        <f>IF(O424="","",O424*IFERROR(INDEX(Bens!$D$6:$D$305,MATCH($E424,Bens!$A$6:$A$305,0)),0))</f>
        <v/>
      </c>
      <c r="Q424" s="21">
        <f>IF(A424="","",IF(AND(O424&lt;=0,L424&lt;&gt;""),L424-A424,TODAY()-A424))</f>
        <v/>
      </c>
      <c r="R424" s="18">
        <f>IF(O424="","",IF(O424&lt;0,"CONFERIR",IF(O424=0,"DEVOLVIDO",IF(K424="","COM CLIENTE",IF(TODAY()&gt;K424,"VENCIDO",IF(K424-TODAY()&lt;=15,"VENCE EM 15 DIAS","COM CLIENTE"))))))</f>
        <v/>
      </c>
      <c r="S424" s="18">
        <f>IF(OR($E424="",D424=""),"",IF(D424=$C$4,"5909","6909"))</f>
        <v/>
      </c>
      <c r="T424" s="18" t="n"/>
    </row>
    <row r="425">
      <c r="A425" s="17" t="n"/>
      <c r="B425" s="18" t="n"/>
      <c r="C425" s="18" t="n"/>
      <c r="D425" s="18" t="n"/>
      <c r="E425" s="18" t="n"/>
      <c r="F425" s="18">
        <f>IF($E425="","",IFERROR(INDEX(Bens!$B$6:$B$305,MATCH($E425,Bens!$A$6:$A$305,0)),"Código não cadastrado"))</f>
        <v/>
      </c>
      <c r="G425" s="19" t="n"/>
      <c r="H425" s="20">
        <f>IF(OR($E425="",G425=""),"",G425*IFERROR(INDEX(Bens!$D$6:$D$305,MATCH($E425,Bens!$A$6:$A$305,0)),0))</f>
        <v/>
      </c>
      <c r="I425" s="18" t="n"/>
      <c r="J425" s="18">
        <f>IF(OR($E425="",D425=""),"",IF(D425=$C$4,"5908","6908"))</f>
        <v/>
      </c>
      <c r="K425" s="17" t="n"/>
      <c r="L425" s="17" t="n"/>
      <c r="M425" s="19" t="n"/>
      <c r="N425" s="18" t="n"/>
      <c r="O425" s="19">
        <f>IF(OR($E425="",G425=""),"",G425-N(M425))</f>
        <v/>
      </c>
      <c r="P425" s="20">
        <f>IF(O425="","",O425*IFERROR(INDEX(Bens!$D$6:$D$305,MATCH($E425,Bens!$A$6:$A$305,0)),0))</f>
        <v/>
      </c>
      <c r="Q425" s="21">
        <f>IF(A425="","",IF(AND(O425&lt;=0,L425&lt;&gt;""),L425-A425,TODAY()-A425))</f>
        <v/>
      </c>
      <c r="R425" s="18">
        <f>IF(O425="","",IF(O425&lt;0,"CONFERIR",IF(O425=0,"DEVOLVIDO",IF(K425="","COM CLIENTE",IF(TODAY()&gt;K425,"VENCIDO",IF(K425-TODAY()&lt;=15,"VENCE EM 15 DIAS","COM CLIENTE"))))))</f>
        <v/>
      </c>
      <c r="S425" s="18">
        <f>IF(OR($E425="",D425=""),"",IF(D425=$C$4,"5909","6909"))</f>
        <v/>
      </c>
      <c r="T425" s="18" t="n"/>
    </row>
    <row r="426">
      <c r="A426" s="17" t="n"/>
      <c r="B426" s="18" t="n"/>
      <c r="C426" s="18" t="n"/>
      <c r="D426" s="18" t="n"/>
      <c r="E426" s="18" t="n"/>
      <c r="F426" s="18">
        <f>IF($E426="","",IFERROR(INDEX(Bens!$B$6:$B$305,MATCH($E426,Bens!$A$6:$A$305,0)),"Código não cadastrado"))</f>
        <v/>
      </c>
      <c r="G426" s="19" t="n"/>
      <c r="H426" s="20">
        <f>IF(OR($E426="",G426=""),"",G426*IFERROR(INDEX(Bens!$D$6:$D$305,MATCH($E426,Bens!$A$6:$A$305,0)),0))</f>
        <v/>
      </c>
      <c r="I426" s="18" t="n"/>
      <c r="J426" s="18">
        <f>IF(OR($E426="",D426=""),"",IF(D426=$C$4,"5908","6908"))</f>
        <v/>
      </c>
      <c r="K426" s="17" t="n"/>
      <c r="L426" s="17" t="n"/>
      <c r="M426" s="19" t="n"/>
      <c r="N426" s="18" t="n"/>
      <c r="O426" s="19">
        <f>IF(OR($E426="",G426=""),"",G426-N(M426))</f>
        <v/>
      </c>
      <c r="P426" s="20">
        <f>IF(O426="","",O426*IFERROR(INDEX(Bens!$D$6:$D$305,MATCH($E426,Bens!$A$6:$A$305,0)),0))</f>
        <v/>
      </c>
      <c r="Q426" s="21">
        <f>IF(A426="","",IF(AND(O426&lt;=0,L426&lt;&gt;""),L426-A426,TODAY()-A426))</f>
        <v/>
      </c>
      <c r="R426" s="18">
        <f>IF(O426="","",IF(O426&lt;0,"CONFERIR",IF(O426=0,"DEVOLVIDO",IF(K426="","COM CLIENTE",IF(TODAY()&gt;K426,"VENCIDO",IF(K426-TODAY()&lt;=15,"VENCE EM 15 DIAS","COM CLIENTE"))))))</f>
        <v/>
      </c>
      <c r="S426" s="18">
        <f>IF(OR($E426="",D426=""),"",IF(D426=$C$4,"5909","6909"))</f>
        <v/>
      </c>
      <c r="T426" s="18" t="n"/>
    </row>
    <row r="427">
      <c r="A427" s="17" t="n"/>
      <c r="B427" s="18" t="n"/>
      <c r="C427" s="18" t="n"/>
      <c r="D427" s="18" t="n"/>
      <c r="E427" s="18" t="n"/>
      <c r="F427" s="18">
        <f>IF($E427="","",IFERROR(INDEX(Bens!$B$6:$B$305,MATCH($E427,Bens!$A$6:$A$305,0)),"Código não cadastrado"))</f>
        <v/>
      </c>
      <c r="G427" s="19" t="n"/>
      <c r="H427" s="20">
        <f>IF(OR($E427="",G427=""),"",G427*IFERROR(INDEX(Bens!$D$6:$D$305,MATCH($E427,Bens!$A$6:$A$305,0)),0))</f>
        <v/>
      </c>
      <c r="I427" s="18" t="n"/>
      <c r="J427" s="18">
        <f>IF(OR($E427="",D427=""),"",IF(D427=$C$4,"5908","6908"))</f>
        <v/>
      </c>
      <c r="K427" s="17" t="n"/>
      <c r="L427" s="17" t="n"/>
      <c r="M427" s="19" t="n"/>
      <c r="N427" s="18" t="n"/>
      <c r="O427" s="19">
        <f>IF(OR($E427="",G427=""),"",G427-N(M427))</f>
        <v/>
      </c>
      <c r="P427" s="20">
        <f>IF(O427="","",O427*IFERROR(INDEX(Bens!$D$6:$D$305,MATCH($E427,Bens!$A$6:$A$305,0)),0))</f>
        <v/>
      </c>
      <c r="Q427" s="21">
        <f>IF(A427="","",IF(AND(O427&lt;=0,L427&lt;&gt;""),L427-A427,TODAY()-A427))</f>
        <v/>
      </c>
      <c r="R427" s="18">
        <f>IF(O427="","",IF(O427&lt;0,"CONFERIR",IF(O427=0,"DEVOLVIDO",IF(K427="","COM CLIENTE",IF(TODAY()&gt;K427,"VENCIDO",IF(K427-TODAY()&lt;=15,"VENCE EM 15 DIAS","COM CLIENTE"))))))</f>
        <v/>
      </c>
      <c r="S427" s="18">
        <f>IF(OR($E427="",D427=""),"",IF(D427=$C$4,"5909","6909"))</f>
        <v/>
      </c>
      <c r="T427" s="18" t="n"/>
    </row>
    <row r="428">
      <c r="A428" s="17" t="n"/>
      <c r="B428" s="18" t="n"/>
      <c r="C428" s="18" t="n"/>
      <c r="D428" s="18" t="n"/>
      <c r="E428" s="18" t="n"/>
      <c r="F428" s="18">
        <f>IF($E428="","",IFERROR(INDEX(Bens!$B$6:$B$305,MATCH($E428,Bens!$A$6:$A$305,0)),"Código não cadastrado"))</f>
        <v/>
      </c>
      <c r="G428" s="19" t="n"/>
      <c r="H428" s="20">
        <f>IF(OR($E428="",G428=""),"",G428*IFERROR(INDEX(Bens!$D$6:$D$305,MATCH($E428,Bens!$A$6:$A$305,0)),0))</f>
        <v/>
      </c>
      <c r="I428" s="18" t="n"/>
      <c r="J428" s="18">
        <f>IF(OR($E428="",D428=""),"",IF(D428=$C$4,"5908","6908"))</f>
        <v/>
      </c>
      <c r="K428" s="17" t="n"/>
      <c r="L428" s="17" t="n"/>
      <c r="M428" s="19" t="n"/>
      <c r="N428" s="18" t="n"/>
      <c r="O428" s="19">
        <f>IF(OR($E428="",G428=""),"",G428-N(M428))</f>
        <v/>
      </c>
      <c r="P428" s="20">
        <f>IF(O428="","",O428*IFERROR(INDEX(Bens!$D$6:$D$305,MATCH($E428,Bens!$A$6:$A$305,0)),0))</f>
        <v/>
      </c>
      <c r="Q428" s="21">
        <f>IF(A428="","",IF(AND(O428&lt;=0,L428&lt;&gt;""),L428-A428,TODAY()-A428))</f>
        <v/>
      </c>
      <c r="R428" s="18">
        <f>IF(O428="","",IF(O428&lt;0,"CONFERIR",IF(O428=0,"DEVOLVIDO",IF(K428="","COM CLIENTE",IF(TODAY()&gt;K428,"VENCIDO",IF(K428-TODAY()&lt;=15,"VENCE EM 15 DIAS","COM CLIENTE"))))))</f>
        <v/>
      </c>
      <c r="S428" s="18">
        <f>IF(OR($E428="",D428=""),"",IF(D428=$C$4,"5909","6909"))</f>
        <v/>
      </c>
      <c r="T428" s="18" t="n"/>
    </row>
    <row r="429">
      <c r="A429" s="17" t="n"/>
      <c r="B429" s="18" t="n"/>
      <c r="C429" s="18" t="n"/>
      <c r="D429" s="18" t="n"/>
      <c r="E429" s="18" t="n"/>
      <c r="F429" s="18">
        <f>IF($E429="","",IFERROR(INDEX(Bens!$B$6:$B$305,MATCH($E429,Bens!$A$6:$A$305,0)),"Código não cadastrado"))</f>
        <v/>
      </c>
      <c r="G429" s="19" t="n"/>
      <c r="H429" s="20">
        <f>IF(OR($E429="",G429=""),"",G429*IFERROR(INDEX(Bens!$D$6:$D$305,MATCH($E429,Bens!$A$6:$A$305,0)),0))</f>
        <v/>
      </c>
      <c r="I429" s="18" t="n"/>
      <c r="J429" s="18">
        <f>IF(OR($E429="",D429=""),"",IF(D429=$C$4,"5908","6908"))</f>
        <v/>
      </c>
      <c r="K429" s="17" t="n"/>
      <c r="L429" s="17" t="n"/>
      <c r="M429" s="19" t="n"/>
      <c r="N429" s="18" t="n"/>
      <c r="O429" s="19">
        <f>IF(OR($E429="",G429=""),"",G429-N(M429))</f>
        <v/>
      </c>
      <c r="P429" s="20">
        <f>IF(O429="","",O429*IFERROR(INDEX(Bens!$D$6:$D$305,MATCH($E429,Bens!$A$6:$A$305,0)),0))</f>
        <v/>
      </c>
      <c r="Q429" s="21">
        <f>IF(A429="","",IF(AND(O429&lt;=0,L429&lt;&gt;""),L429-A429,TODAY()-A429))</f>
        <v/>
      </c>
      <c r="R429" s="18">
        <f>IF(O429="","",IF(O429&lt;0,"CONFERIR",IF(O429=0,"DEVOLVIDO",IF(K429="","COM CLIENTE",IF(TODAY()&gt;K429,"VENCIDO",IF(K429-TODAY()&lt;=15,"VENCE EM 15 DIAS","COM CLIENTE"))))))</f>
        <v/>
      </c>
      <c r="S429" s="18">
        <f>IF(OR($E429="",D429=""),"",IF(D429=$C$4,"5909","6909"))</f>
        <v/>
      </c>
      <c r="T429" s="18" t="n"/>
    </row>
    <row r="430">
      <c r="A430" s="17" t="n"/>
      <c r="B430" s="18" t="n"/>
      <c r="C430" s="18" t="n"/>
      <c r="D430" s="18" t="n"/>
      <c r="E430" s="18" t="n"/>
      <c r="F430" s="18">
        <f>IF($E430="","",IFERROR(INDEX(Bens!$B$6:$B$305,MATCH($E430,Bens!$A$6:$A$305,0)),"Código não cadastrado"))</f>
        <v/>
      </c>
      <c r="G430" s="19" t="n"/>
      <c r="H430" s="20">
        <f>IF(OR($E430="",G430=""),"",G430*IFERROR(INDEX(Bens!$D$6:$D$305,MATCH($E430,Bens!$A$6:$A$305,0)),0))</f>
        <v/>
      </c>
      <c r="I430" s="18" t="n"/>
      <c r="J430" s="18">
        <f>IF(OR($E430="",D430=""),"",IF(D430=$C$4,"5908","6908"))</f>
        <v/>
      </c>
      <c r="K430" s="17" t="n"/>
      <c r="L430" s="17" t="n"/>
      <c r="M430" s="19" t="n"/>
      <c r="N430" s="18" t="n"/>
      <c r="O430" s="19">
        <f>IF(OR($E430="",G430=""),"",G430-N(M430))</f>
        <v/>
      </c>
      <c r="P430" s="20">
        <f>IF(O430="","",O430*IFERROR(INDEX(Bens!$D$6:$D$305,MATCH($E430,Bens!$A$6:$A$305,0)),0))</f>
        <v/>
      </c>
      <c r="Q430" s="21">
        <f>IF(A430="","",IF(AND(O430&lt;=0,L430&lt;&gt;""),L430-A430,TODAY()-A430))</f>
        <v/>
      </c>
      <c r="R430" s="18">
        <f>IF(O430="","",IF(O430&lt;0,"CONFERIR",IF(O430=0,"DEVOLVIDO",IF(K430="","COM CLIENTE",IF(TODAY()&gt;K430,"VENCIDO",IF(K430-TODAY()&lt;=15,"VENCE EM 15 DIAS","COM CLIENTE"))))))</f>
        <v/>
      </c>
      <c r="S430" s="18">
        <f>IF(OR($E430="",D430=""),"",IF(D430=$C$4,"5909","6909"))</f>
        <v/>
      </c>
      <c r="T430" s="18" t="n"/>
    </row>
    <row r="431">
      <c r="A431" s="17" t="n"/>
      <c r="B431" s="18" t="n"/>
      <c r="C431" s="18" t="n"/>
      <c r="D431" s="18" t="n"/>
      <c r="E431" s="18" t="n"/>
      <c r="F431" s="18">
        <f>IF($E431="","",IFERROR(INDEX(Bens!$B$6:$B$305,MATCH($E431,Bens!$A$6:$A$305,0)),"Código não cadastrado"))</f>
        <v/>
      </c>
      <c r="G431" s="19" t="n"/>
      <c r="H431" s="20">
        <f>IF(OR($E431="",G431=""),"",G431*IFERROR(INDEX(Bens!$D$6:$D$305,MATCH($E431,Bens!$A$6:$A$305,0)),0))</f>
        <v/>
      </c>
      <c r="I431" s="18" t="n"/>
      <c r="J431" s="18">
        <f>IF(OR($E431="",D431=""),"",IF(D431=$C$4,"5908","6908"))</f>
        <v/>
      </c>
      <c r="K431" s="17" t="n"/>
      <c r="L431" s="17" t="n"/>
      <c r="M431" s="19" t="n"/>
      <c r="N431" s="18" t="n"/>
      <c r="O431" s="19">
        <f>IF(OR($E431="",G431=""),"",G431-N(M431))</f>
        <v/>
      </c>
      <c r="P431" s="20">
        <f>IF(O431="","",O431*IFERROR(INDEX(Bens!$D$6:$D$305,MATCH($E431,Bens!$A$6:$A$305,0)),0))</f>
        <v/>
      </c>
      <c r="Q431" s="21">
        <f>IF(A431="","",IF(AND(O431&lt;=0,L431&lt;&gt;""),L431-A431,TODAY()-A431))</f>
        <v/>
      </c>
      <c r="R431" s="18">
        <f>IF(O431="","",IF(O431&lt;0,"CONFERIR",IF(O431=0,"DEVOLVIDO",IF(K431="","COM CLIENTE",IF(TODAY()&gt;K431,"VENCIDO",IF(K431-TODAY()&lt;=15,"VENCE EM 15 DIAS","COM CLIENTE"))))))</f>
        <v/>
      </c>
      <c r="S431" s="18">
        <f>IF(OR($E431="",D431=""),"",IF(D431=$C$4,"5909","6909"))</f>
        <v/>
      </c>
      <c r="T431" s="18" t="n"/>
    </row>
    <row r="432">
      <c r="A432" s="17" t="n"/>
      <c r="B432" s="18" t="n"/>
      <c r="C432" s="18" t="n"/>
      <c r="D432" s="18" t="n"/>
      <c r="E432" s="18" t="n"/>
      <c r="F432" s="18">
        <f>IF($E432="","",IFERROR(INDEX(Bens!$B$6:$B$305,MATCH($E432,Bens!$A$6:$A$305,0)),"Código não cadastrado"))</f>
        <v/>
      </c>
      <c r="G432" s="19" t="n"/>
      <c r="H432" s="20">
        <f>IF(OR($E432="",G432=""),"",G432*IFERROR(INDEX(Bens!$D$6:$D$305,MATCH($E432,Bens!$A$6:$A$305,0)),0))</f>
        <v/>
      </c>
      <c r="I432" s="18" t="n"/>
      <c r="J432" s="18">
        <f>IF(OR($E432="",D432=""),"",IF(D432=$C$4,"5908","6908"))</f>
        <v/>
      </c>
      <c r="K432" s="17" t="n"/>
      <c r="L432" s="17" t="n"/>
      <c r="M432" s="19" t="n"/>
      <c r="N432" s="18" t="n"/>
      <c r="O432" s="19">
        <f>IF(OR($E432="",G432=""),"",G432-N(M432))</f>
        <v/>
      </c>
      <c r="P432" s="20">
        <f>IF(O432="","",O432*IFERROR(INDEX(Bens!$D$6:$D$305,MATCH($E432,Bens!$A$6:$A$305,0)),0))</f>
        <v/>
      </c>
      <c r="Q432" s="21">
        <f>IF(A432="","",IF(AND(O432&lt;=0,L432&lt;&gt;""),L432-A432,TODAY()-A432))</f>
        <v/>
      </c>
      <c r="R432" s="18">
        <f>IF(O432="","",IF(O432&lt;0,"CONFERIR",IF(O432=0,"DEVOLVIDO",IF(K432="","COM CLIENTE",IF(TODAY()&gt;K432,"VENCIDO",IF(K432-TODAY()&lt;=15,"VENCE EM 15 DIAS","COM CLIENTE"))))))</f>
        <v/>
      </c>
      <c r="S432" s="18">
        <f>IF(OR($E432="",D432=""),"",IF(D432=$C$4,"5909","6909"))</f>
        <v/>
      </c>
      <c r="T432" s="18" t="n"/>
    </row>
    <row r="433">
      <c r="A433" s="17" t="n"/>
      <c r="B433" s="18" t="n"/>
      <c r="C433" s="18" t="n"/>
      <c r="D433" s="18" t="n"/>
      <c r="E433" s="18" t="n"/>
      <c r="F433" s="18">
        <f>IF($E433="","",IFERROR(INDEX(Bens!$B$6:$B$305,MATCH($E433,Bens!$A$6:$A$305,0)),"Código não cadastrado"))</f>
        <v/>
      </c>
      <c r="G433" s="19" t="n"/>
      <c r="H433" s="20">
        <f>IF(OR($E433="",G433=""),"",G433*IFERROR(INDEX(Bens!$D$6:$D$305,MATCH($E433,Bens!$A$6:$A$305,0)),0))</f>
        <v/>
      </c>
      <c r="I433" s="18" t="n"/>
      <c r="J433" s="18">
        <f>IF(OR($E433="",D433=""),"",IF(D433=$C$4,"5908","6908"))</f>
        <v/>
      </c>
      <c r="K433" s="17" t="n"/>
      <c r="L433" s="17" t="n"/>
      <c r="M433" s="19" t="n"/>
      <c r="N433" s="18" t="n"/>
      <c r="O433" s="19">
        <f>IF(OR($E433="",G433=""),"",G433-N(M433))</f>
        <v/>
      </c>
      <c r="P433" s="20">
        <f>IF(O433="","",O433*IFERROR(INDEX(Bens!$D$6:$D$305,MATCH($E433,Bens!$A$6:$A$305,0)),0))</f>
        <v/>
      </c>
      <c r="Q433" s="21">
        <f>IF(A433="","",IF(AND(O433&lt;=0,L433&lt;&gt;""),L433-A433,TODAY()-A433))</f>
        <v/>
      </c>
      <c r="R433" s="18">
        <f>IF(O433="","",IF(O433&lt;0,"CONFERIR",IF(O433=0,"DEVOLVIDO",IF(K433="","COM CLIENTE",IF(TODAY()&gt;K433,"VENCIDO",IF(K433-TODAY()&lt;=15,"VENCE EM 15 DIAS","COM CLIENTE"))))))</f>
        <v/>
      </c>
      <c r="S433" s="18">
        <f>IF(OR($E433="",D433=""),"",IF(D433=$C$4,"5909","6909"))</f>
        <v/>
      </c>
      <c r="T433" s="18" t="n"/>
    </row>
    <row r="434">
      <c r="A434" s="17" t="n"/>
      <c r="B434" s="18" t="n"/>
      <c r="C434" s="18" t="n"/>
      <c r="D434" s="18" t="n"/>
      <c r="E434" s="18" t="n"/>
      <c r="F434" s="18">
        <f>IF($E434="","",IFERROR(INDEX(Bens!$B$6:$B$305,MATCH($E434,Bens!$A$6:$A$305,0)),"Código não cadastrado"))</f>
        <v/>
      </c>
      <c r="G434" s="19" t="n"/>
      <c r="H434" s="20">
        <f>IF(OR($E434="",G434=""),"",G434*IFERROR(INDEX(Bens!$D$6:$D$305,MATCH($E434,Bens!$A$6:$A$305,0)),0))</f>
        <v/>
      </c>
      <c r="I434" s="18" t="n"/>
      <c r="J434" s="18">
        <f>IF(OR($E434="",D434=""),"",IF(D434=$C$4,"5908","6908"))</f>
        <v/>
      </c>
      <c r="K434" s="17" t="n"/>
      <c r="L434" s="17" t="n"/>
      <c r="M434" s="19" t="n"/>
      <c r="N434" s="18" t="n"/>
      <c r="O434" s="19">
        <f>IF(OR($E434="",G434=""),"",G434-N(M434))</f>
        <v/>
      </c>
      <c r="P434" s="20">
        <f>IF(O434="","",O434*IFERROR(INDEX(Bens!$D$6:$D$305,MATCH($E434,Bens!$A$6:$A$305,0)),0))</f>
        <v/>
      </c>
      <c r="Q434" s="21">
        <f>IF(A434="","",IF(AND(O434&lt;=0,L434&lt;&gt;""),L434-A434,TODAY()-A434))</f>
        <v/>
      </c>
      <c r="R434" s="18">
        <f>IF(O434="","",IF(O434&lt;0,"CONFERIR",IF(O434=0,"DEVOLVIDO",IF(K434="","COM CLIENTE",IF(TODAY()&gt;K434,"VENCIDO",IF(K434-TODAY()&lt;=15,"VENCE EM 15 DIAS","COM CLIENTE"))))))</f>
        <v/>
      </c>
      <c r="S434" s="18">
        <f>IF(OR($E434="",D434=""),"",IF(D434=$C$4,"5909","6909"))</f>
        <v/>
      </c>
      <c r="T434" s="18" t="n"/>
    </row>
    <row r="435">
      <c r="A435" s="17" t="n"/>
      <c r="B435" s="18" t="n"/>
      <c r="C435" s="18" t="n"/>
      <c r="D435" s="18" t="n"/>
      <c r="E435" s="18" t="n"/>
      <c r="F435" s="18">
        <f>IF($E435="","",IFERROR(INDEX(Bens!$B$6:$B$305,MATCH($E435,Bens!$A$6:$A$305,0)),"Código não cadastrado"))</f>
        <v/>
      </c>
      <c r="G435" s="19" t="n"/>
      <c r="H435" s="20">
        <f>IF(OR($E435="",G435=""),"",G435*IFERROR(INDEX(Bens!$D$6:$D$305,MATCH($E435,Bens!$A$6:$A$305,0)),0))</f>
        <v/>
      </c>
      <c r="I435" s="18" t="n"/>
      <c r="J435" s="18">
        <f>IF(OR($E435="",D435=""),"",IF(D435=$C$4,"5908","6908"))</f>
        <v/>
      </c>
      <c r="K435" s="17" t="n"/>
      <c r="L435" s="17" t="n"/>
      <c r="M435" s="19" t="n"/>
      <c r="N435" s="18" t="n"/>
      <c r="O435" s="19">
        <f>IF(OR($E435="",G435=""),"",G435-N(M435))</f>
        <v/>
      </c>
      <c r="P435" s="20">
        <f>IF(O435="","",O435*IFERROR(INDEX(Bens!$D$6:$D$305,MATCH($E435,Bens!$A$6:$A$305,0)),0))</f>
        <v/>
      </c>
      <c r="Q435" s="21">
        <f>IF(A435="","",IF(AND(O435&lt;=0,L435&lt;&gt;""),L435-A435,TODAY()-A435))</f>
        <v/>
      </c>
      <c r="R435" s="18">
        <f>IF(O435="","",IF(O435&lt;0,"CONFERIR",IF(O435=0,"DEVOLVIDO",IF(K435="","COM CLIENTE",IF(TODAY()&gt;K435,"VENCIDO",IF(K435-TODAY()&lt;=15,"VENCE EM 15 DIAS","COM CLIENTE"))))))</f>
        <v/>
      </c>
      <c r="S435" s="18">
        <f>IF(OR($E435="",D435=""),"",IF(D435=$C$4,"5909","6909"))</f>
        <v/>
      </c>
      <c r="T435" s="18" t="n"/>
    </row>
    <row r="436">
      <c r="A436" s="17" t="n"/>
      <c r="B436" s="18" t="n"/>
      <c r="C436" s="18" t="n"/>
      <c r="D436" s="18" t="n"/>
      <c r="E436" s="18" t="n"/>
      <c r="F436" s="18">
        <f>IF($E436="","",IFERROR(INDEX(Bens!$B$6:$B$305,MATCH($E436,Bens!$A$6:$A$305,0)),"Código não cadastrado"))</f>
        <v/>
      </c>
      <c r="G436" s="19" t="n"/>
      <c r="H436" s="20">
        <f>IF(OR($E436="",G436=""),"",G436*IFERROR(INDEX(Bens!$D$6:$D$305,MATCH($E436,Bens!$A$6:$A$305,0)),0))</f>
        <v/>
      </c>
      <c r="I436" s="18" t="n"/>
      <c r="J436" s="18">
        <f>IF(OR($E436="",D436=""),"",IF(D436=$C$4,"5908","6908"))</f>
        <v/>
      </c>
      <c r="K436" s="17" t="n"/>
      <c r="L436" s="17" t="n"/>
      <c r="M436" s="19" t="n"/>
      <c r="N436" s="18" t="n"/>
      <c r="O436" s="19">
        <f>IF(OR($E436="",G436=""),"",G436-N(M436))</f>
        <v/>
      </c>
      <c r="P436" s="20">
        <f>IF(O436="","",O436*IFERROR(INDEX(Bens!$D$6:$D$305,MATCH($E436,Bens!$A$6:$A$305,0)),0))</f>
        <v/>
      </c>
      <c r="Q436" s="21">
        <f>IF(A436="","",IF(AND(O436&lt;=0,L436&lt;&gt;""),L436-A436,TODAY()-A436))</f>
        <v/>
      </c>
      <c r="R436" s="18">
        <f>IF(O436="","",IF(O436&lt;0,"CONFERIR",IF(O436=0,"DEVOLVIDO",IF(K436="","COM CLIENTE",IF(TODAY()&gt;K436,"VENCIDO",IF(K436-TODAY()&lt;=15,"VENCE EM 15 DIAS","COM CLIENTE"))))))</f>
        <v/>
      </c>
      <c r="S436" s="18">
        <f>IF(OR($E436="",D436=""),"",IF(D436=$C$4,"5909","6909"))</f>
        <v/>
      </c>
      <c r="T436" s="18" t="n"/>
    </row>
    <row r="437">
      <c r="A437" s="17" t="n"/>
      <c r="B437" s="18" t="n"/>
      <c r="C437" s="18" t="n"/>
      <c r="D437" s="18" t="n"/>
      <c r="E437" s="18" t="n"/>
      <c r="F437" s="18">
        <f>IF($E437="","",IFERROR(INDEX(Bens!$B$6:$B$305,MATCH($E437,Bens!$A$6:$A$305,0)),"Código não cadastrado"))</f>
        <v/>
      </c>
      <c r="G437" s="19" t="n"/>
      <c r="H437" s="20">
        <f>IF(OR($E437="",G437=""),"",G437*IFERROR(INDEX(Bens!$D$6:$D$305,MATCH($E437,Bens!$A$6:$A$305,0)),0))</f>
        <v/>
      </c>
      <c r="I437" s="18" t="n"/>
      <c r="J437" s="18">
        <f>IF(OR($E437="",D437=""),"",IF(D437=$C$4,"5908","6908"))</f>
        <v/>
      </c>
      <c r="K437" s="17" t="n"/>
      <c r="L437" s="17" t="n"/>
      <c r="M437" s="19" t="n"/>
      <c r="N437" s="18" t="n"/>
      <c r="O437" s="19">
        <f>IF(OR($E437="",G437=""),"",G437-N(M437))</f>
        <v/>
      </c>
      <c r="P437" s="20">
        <f>IF(O437="","",O437*IFERROR(INDEX(Bens!$D$6:$D$305,MATCH($E437,Bens!$A$6:$A$305,0)),0))</f>
        <v/>
      </c>
      <c r="Q437" s="21">
        <f>IF(A437="","",IF(AND(O437&lt;=0,L437&lt;&gt;""),L437-A437,TODAY()-A437))</f>
        <v/>
      </c>
      <c r="R437" s="18">
        <f>IF(O437="","",IF(O437&lt;0,"CONFERIR",IF(O437=0,"DEVOLVIDO",IF(K437="","COM CLIENTE",IF(TODAY()&gt;K437,"VENCIDO",IF(K437-TODAY()&lt;=15,"VENCE EM 15 DIAS","COM CLIENTE"))))))</f>
        <v/>
      </c>
      <c r="S437" s="18">
        <f>IF(OR($E437="",D437=""),"",IF(D437=$C$4,"5909","6909"))</f>
        <v/>
      </c>
      <c r="T437" s="18" t="n"/>
    </row>
    <row r="438">
      <c r="A438" s="17" t="n"/>
      <c r="B438" s="18" t="n"/>
      <c r="C438" s="18" t="n"/>
      <c r="D438" s="18" t="n"/>
      <c r="E438" s="18" t="n"/>
      <c r="F438" s="18">
        <f>IF($E438="","",IFERROR(INDEX(Bens!$B$6:$B$305,MATCH($E438,Bens!$A$6:$A$305,0)),"Código não cadastrado"))</f>
        <v/>
      </c>
      <c r="G438" s="19" t="n"/>
      <c r="H438" s="20">
        <f>IF(OR($E438="",G438=""),"",G438*IFERROR(INDEX(Bens!$D$6:$D$305,MATCH($E438,Bens!$A$6:$A$305,0)),0))</f>
        <v/>
      </c>
      <c r="I438" s="18" t="n"/>
      <c r="J438" s="18">
        <f>IF(OR($E438="",D438=""),"",IF(D438=$C$4,"5908","6908"))</f>
        <v/>
      </c>
      <c r="K438" s="17" t="n"/>
      <c r="L438" s="17" t="n"/>
      <c r="M438" s="19" t="n"/>
      <c r="N438" s="18" t="n"/>
      <c r="O438" s="19">
        <f>IF(OR($E438="",G438=""),"",G438-N(M438))</f>
        <v/>
      </c>
      <c r="P438" s="20">
        <f>IF(O438="","",O438*IFERROR(INDEX(Bens!$D$6:$D$305,MATCH($E438,Bens!$A$6:$A$305,0)),0))</f>
        <v/>
      </c>
      <c r="Q438" s="21">
        <f>IF(A438="","",IF(AND(O438&lt;=0,L438&lt;&gt;""),L438-A438,TODAY()-A438))</f>
        <v/>
      </c>
      <c r="R438" s="18">
        <f>IF(O438="","",IF(O438&lt;0,"CONFERIR",IF(O438=0,"DEVOLVIDO",IF(K438="","COM CLIENTE",IF(TODAY()&gt;K438,"VENCIDO",IF(K438-TODAY()&lt;=15,"VENCE EM 15 DIAS","COM CLIENTE"))))))</f>
        <v/>
      </c>
      <c r="S438" s="18">
        <f>IF(OR($E438="",D438=""),"",IF(D438=$C$4,"5909","6909"))</f>
        <v/>
      </c>
      <c r="T438" s="18" t="n"/>
    </row>
    <row r="439">
      <c r="A439" s="17" t="n"/>
      <c r="B439" s="18" t="n"/>
      <c r="C439" s="18" t="n"/>
      <c r="D439" s="18" t="n"/>
      <c r="E439" s="18" t="n"/>
      <c r="F439" s="18">
        <f>IF($E439="","",IFERROR(INDEX(Bens!$B$6:$B$305,MATCH($E439,Bens!$A$6:$A$305,0)),"Código não cadastrado"))</f>
        <v/>
      </c>
      <c r="G439" s="19" t="n"/>
      <c r="H439" s="20">
        <f>IF(OR($E439="",G439=""),"",G439*IFERROR(INDEX(Bens!$D$6:$D$305,MATCH($E439,Bens!$A$6:$A$305,0)),0))</f>
        <v/>
      </c>
      <c r="I439" s="18" t="n"/>
      <c r="J439" s="18">
        <f>IF(OR($E439="",D439=""),"",IF(D439=$C$4,"5908","6908"))</f>
        <v/>
      </c>
      <c r="K439" s="17" t="n"/>
      <c r="L439" s="17" t="n"/>
      <c r="M439" s="19" t="n"/>
      <c r="N439" s="18" t="n"/>
      <c r="O439" s="19">
        <f>IF(OR($E439="",G439=""),"",G439-N(M439))</f>
        <v/>
      </c>
      <c r="P439" s="20">
        <f>IF(O439="","",O439*IFERROR(INDEX(Bens!$D$6:$D$305,MATCH($E439,Bens!$A$6:$A$305,0)),0))</f>
        <v/>
      </c>
      <c r="Q439" s="21">
        <f>IF(A439="","",IF(AND(O439&lt;=0,L439&lt;&gt;""),L439-A439,TODAY()-A439))</f>
        <v/>
      </c>
      <c r="R439" s="18">
        <f>IF(O439="","",IF(O439&lt;0,"CONFERIR",IF(O439=0,"DEVOLVIDO",IF(K439="","COM CLIENTE",IF(TODAY()&gt;K439,"VENCIDO",IF(K439-TODAY()&lt;=15,"VENCE EM 15 DIAS","COM CLIENTE"))))))</f>
        <v/>
      </c>
      <c r="S439" s="18">
        <f>IF(OR($E439="",D439=""),"",IF(D439=$C$4,"5909","6909"))</f>
        <v/>
      </c>
      <c r="T439" s="18" t="n"/>
    </row>
    <row r="440">
      <c r="A440" s="17" t="n"/>
      <c r="B440" s="18" t="n"/>
      <c r="C440" s="18" t="n"/>
      <c r="D440" s="18" t="n"/>
      <c r="E440" s="18" t="n"/>
      <c r="F440" s="18">
        <f>IF($E440="","",IFERROR(INDEX(Bens!$B$6:$B$305,MATCH($E440,Bens!$A$6:$A$305,0)),"Código não cadastrado"))</f>
        <v/>
      </c>
      <c r="G440" s="19" t="n"/>
      <c r="H440" s="20">
        <f>IF(OR($E440="",G440=""),"",G440*IFERROR(INDEX(Bens!$D$6:$D$305,MATCH($E440,Bens!$A$6:$A$305,0)),0))</f>
        <v/>
      </c>
      <c r="I440" s="18" t="n"/>
      <c r="J440" s="18">
        <f>IF(OR($E440="",D440=""),"",IF(D440=$C$4,"5908","6908"))</f>
        <v/>
      </c>
      <c r="K440" s="17" t="n"/>
      <c r="L440" s="17" t="n"/>
      <c r="M440" s="19" t="n"/>
      <c r="N440" s="18" t="n"/>
      <c r="O440" s="19">
        <f>IF(OR($E440="",G440=""),"",G440-N(M440))</f>
        <v/>
      </c>
      <c r="P440" s="20">
        <f>IF(O440="","",O440*IFERROR(INDEX(Bens!$D$6:$D$305,MATCH($E440,Bens!$A$6:$A$305,0)),0))</f>
        <v/>
      </c>
      <c r="Q440" s="21">
        <f>IF(A440="","",IF(AND(O440&lt;=0,L440&lt;&gt;""),L440-A440,TODAY()-A440))</f>
        <v/>
      </c>
      <c r="R440" s="18">
        <f>IF(O440="","",IF(O440&lt;0,"CONFERIR",IF(O440=0,"DEVOLVIDO",IF(K440="","COM CLIENTE",IF(TODAY()&gt;K440,"VENCIDO",IF(K440-TODAY()&lt;=15,"VENCE EM 15 DIAS","COM CLIENTE"))))))</f>
        <v/>
      </c>
      <c r="S440" s="18">
        <f>IF(OR($E440="",D440=""),"",IF(D440=$C$4,"5909","6909"))</f>
        <v/>
      </c>
      <c r="T440" s="18" t="n"/>
    </row>
    <row r="441">
      <c r="A441" s="17" t="n"/>
      <c r="B441" s="18" t="n"/>
      <c r="C441" s="18" t="n"/>
      <c r="D441" s="18" t="n"/>
      <c r="E441" s="18" t="n"/>
      <c r="F441" s="18">
        <f>IF($E441="","",IFERROR(INDEX(Bens!$B$6:$B$305,MATCH($E441,Bens!$A$6:$A$305,0)),"Código não cadastrado"))</f>
        <v/>
      </c>
      <c r="G441" s="19" t="n"/>
      <c r="H441" s="20">
        <f>IF(OR($E441="",G441=""),"",G441*IFERROR(INDEX(Bens!$D$6:$D$305,MATCH($E441,Bens!$A$6:$A$305,0)),0))</f>
        <v/>
      </c>
      <c r="I441" s="18" t="n"/>
      <c r="J441" s="18">
        <f>IF(OR($E441="",D441=""),"",IF(D441=$C$4,"5908","6908"))</f>
        <v/>
      </c>
      <c r="K441" s="17" t="n"/>
      <c r="L441" s="17" t="n"/>
      <c r="M441" s="19" t="n"/>
      <c r="N441" s="18" t="n"/>
      <c r="O441" s="19">
        <f>IF(OR($E441="",G441=""),"",G441-N(M441))</f>
        <v/>
      </c>
      <c r="P441" s="20">
        <f>IF(O441="","",O441*IFERROR(INDEX(Bens!$D$6:$D$305,MATCH($E441,Bens!$A$6:$A$305,0)),0))</f>
        <v/>
      </c>
      <c r="Q441" s="21">
        <f>IF(A441="","",IF(AND(O441&lt;=0,L441&lt;&gt;""),L441-A441,TODAY()-A441))</f>
        <v/>
      </c>
      <c r="R441" s="18">
        <f>IF(O441="","",IF(O441&lt;0,"CONFERIR",IF(O441=0,"DEVOLVIDO",IF(K441="","COM CLIENTE",IF(TODAY()&gt;K441,"VENCIDO",IF(K441-TODAY()&lt;=15,"VENCE EM 15 DIAS","COM CLIENTE"))))))</f>
        <v/>
      </c>
      <c r="S441" s="18">
        <f>IF(OR($E441="",D441=""),"",IF(D441=$C$4,"5909","6909"))</f>
        <v/>
      </c>
      <c r="T441" s="18" t="n"/>
    </row>
    <row r="442">
      <c r="A442" s="17" t="n"/>
      <c r="B442" s="18" t="n"/>
      <c r="C442" s="18" t="n"/>
      <c r="D442" s="18" t="n"/>
      <c r="E442" s="18" t="n"/>
      <c r="F442" s="18">
        <f>IF($E442="","",IFERROR(INDEX(Bens!$B$6:$B$305,MATCH($E442,Bens!$A$6:$A$305,0)),"Código não cadastrado"))</f>
        <v/>
      </c>
      <c r="G442" s="19" t="n"/>
      <c r="H442" s="20">
        <f>IF(OR($E442="",G442=""),"",G442*IFERROR(INDEX(Bens!$D$6:$D$305,MATCH($E442,Bens!$A$6:$A$305,0)),0))</f>
        <v/>
      </c>
      <c r="I442" s="18" t="n"/>
      <c r="J442" s="18">
        <f>IF(OR($E442="",D442=""),"",IF(D442=$C$4,"5908","6908"))</f>
        <v/>
      </c>
      <c r="K442" s="17" t="n"/>
      <c r="L442" s="17" t="n"/>
      <c r="M442" s="19" t="n"/>
      <c r="N442" s="18" t="n"/>
      <c r="O442" s="19">
        <f>IF(OR($E442="",G442=""),"",G442-N(M442))</f>
        <v/>
      </c>
      <c r="P442" s="20">
        <f>IF(O442="","",O442*IFERROR(INDEX(Bens!$D$6:$D$305,MATCH($E442,Bens!$A$6:$A$305,0)),0))</f>
        <v/>
      </c>
      <c r="Q442" s="21">
        <f>IF(A442="","",IF(AND(O442&lt;=0,L442&lt;&gt;""),L442-A442,TODAY()-A442))</f>
        <v/>
      </c>
      <c r="R442" s="18">
        <f>IF(O442="","",IF(O442&lt;0,"CONFERIR",IF(O442=0,"DEVOLVIDO",IF(K442="","COM CLIENTE",IF(TODAY()&gt;K442,"VENCIDO",IF(K442-TODAY()&lt;=15,"VENCE EM 15 DIAS","COM CLIENTE"))))))</f>
        <v/>
      </c>
      <c r="S442" s="18">
        <f>IF(OR($E442="",D442=""),"",IF(D442=$C$4,"5909","6909"))</f>
        <v/>
      </c>
      <c r="T442" s="18" t="n"/>
    </row>
    <row r="443">
      <c r="A443" s="17" t="n"/>
      <c r="B443" s="18" t="n"/>
      <c r="C443" s="18" t="n"/>
      <c r="D443" s="18" t="n"/>
      <c r="E443" s="18" t="n"/>
      <c r="F443" s="18">
        <f>IF($E443="","",IFERROR(INDEX(Bens!$B$6:$B$305,MATCH($E443,Bens!$A$6:$A$305,0)),"Código não cadastrado"))</f>
        <v/>
      </c>
      <c r="G443" s="19" t="n"/>
      <c r="H443" s="20">
        <f>IF(OR($E443="",G443=""),"",G443*IFERROR(INDEX(Bens!$D$6:$D$305,MATCH($E443,Bens!$A$6:$A$305,0)),0))</f>
        <v/>
      </c>
      <c r="I443" s="18" t="n"/>
      <c r="J443" s="18">
        <f>IF(OR($E443="",D443=""),"",IF(D443=$C$4,"5908","6908"))</f>
        <v/>
      </c>
      <c r="K443" s="17" t="n"/>
      <c r="L443" s="17" t="n"/>
      <c r="M443" s="19" t="n"/>
      <c r="N443" s="18" t="n"/>
      <c r="O443" s="19">
        <f>IF(OR($E443="",G443=""),"",G443-N(M443))</f>
        <v/>
      </c>
      <c r="P443" s="20">
        <f>IF(O443="","",O443*IFERROR(INDEX(Bens!$D$6:$D$305,MATCH($E443,Bens!$A$6:$A$305,0)),0))</f>
        <v/>
      </c>
      <c r="Q443" s="21">
        <f>IF(A443="","",IF(AND(O443&lt;=0,L443&lt;&gt;""),L443-A443,TODAY()-A443))</f>
        <v/>
      </c>
      <c r="R443" s="18">
        <f>IF(O443="","",IF(O443&lt;0,"CONFERIR",IF(O443=0,"DEVOLVIDO",IF(K443="","COM CLIENTE",IF(TODAY()&gt;K443,"VENCIDO",IF(K443-TODAY()&lt;=15,"VENCE EM 15 DIAS","COM CLIENTE"))))))</f>
        <v/>
      </c>
      <c r="S443" s="18">
        <f>IF(OR($E443="",D443=""),"",IF(D443=$C$4,"5909","6909"))</f>
        <v/>
      </c>
      <c r="T443" s="18" t="n"/>
    </row>
    <row r="444">
      <c r="A444" s="17" t="n"/>
      <c r="B444" s="18" t="n"/>
      <c r="C444" s="18" t="n"/>
      <c r="D444" s="18" t="n"/>
      <c r="E444" s="18" t="n"/>
      <c r="F444" s="18">
        <f>IF($E444="","",IFERROR(INDEX(Bens!$B$6:$B$305,MATCH($E444,Bens!$A$6:$A$305,0)),"Código não cadastrado"))</f>
        <v/>
      </c>
      <c r="G444" s="19" t="n"/>
      <c r="H444" s="20">
        <f>IF(OR($E444="",G444=""),"",G444*IFERROR(INDEX(Bens!$D$6:$D$305,MATCH($E444,Bens!$A$6:$A$305,0)),0))</f>
        <v/>
      </c>
      <c r="I444" s="18" t="n"/>
      <c r="J444" s="18">
        <f>IF(OR($E444="",D444=""),"",IF(D444=$C$4,"5908","6908"))</f>
        <v/>
      </c>
      <c r="K444" s="17" t="n"/>
      <c r="L444" s="17" t="n"/>
      <c r="M444" s="19" t="n"/>
      <c r="N444" s="18" t="n"/>
      <c r="O444" s="19">
        <f>IF(OR($E444="",G444=""),"",G444-N(M444))</f>
        <v/>
      </c>
      <c r="P444" s="20">
        <f>IF(O444="","",O444*IFERROR(INDEX(Bens!$D$6:$D$305,MATCH($E444,Bens!$A$6:$A$305,0)),0))</f>
        <v/>
      </c>
      <c r="Q444" s="21">
        <f>IF(A444="","",IF(AND(O444&lt;=0,L444&lt;&gt;""),L444-A444,TODAY()-A444))</f>
        <v/>
      </c>
      <c r="R444" s="18">
        <f>IF(O444="","",IF(O444&lt;0,"CONFERIR",IF(O444=0,"DEVOLVIDO",IF(K444="","COM CLIENTE",IF(TODAY()&gt;K444,"VENCIDO",IF(K444-TODAY()&lt;=15,"VENCE EM 15 DIAS","COM CLIENTE"))))))</f>
        <v/>
      </c>
      <c r="S444" s="18">
        <f>IF(OR($E444="",D444=""),"",IF(D444=$C$4,"5909","6909"))</f>
        <v/>
      </c>
      <c r="T444" s="18" t="n"/>
    </row>
    <row r="445">
      <c r="A445" s="17" t="n"/>
      <c r="B445" s="18" t="n"/>
      <c r="C445" s="18" t="n"/>
      <c r="D445" s="18" t="n"/>
      <c r="E445" s="18" t="n"/>
      <c r="F445" s="18">
        <f>IF($E445="","",IFERROR(INDEX(Bens!$B$6:$B$305,MATCH($E445,Bens!$A$6:$A$305,0)),"Código não cadastrado"))</f>
        <v/>
      </c>
      <c r="G445" s="19" t="n"/>
      <c r="H445" s="20">
        <f>IF(OR($E445="",G445=""),"",G445*IFERROR(INDEX(Bens!$D$6:$D$305,MATCH($E445,Bens!$A$6:$A$305,0)),0))</f>
        <v/>
      </c>
      <c r="I445" s="18" t="n"/>
      <c r="J445" s="18">
        <f>IF(OR($E445="",D445=""),"",IF(D445=$C$4,"5908","6908"))</f>
        <v/>
      </c>
      <c r="K445" s="17" t="n"/>
      <c r="L445" s="17" t="n"/>
      <c r="M445" s="19" t="n"/>
      <c r="N445" s="18" t="n"/>
      <c r="O445" s="19">
        <f>IF(OR($E445="",G445=""),"",G445-N(M445))</f>
        <v/>
      </c>
      <c r="P445" s="20">
        <f>IF(O445="","",O445*IFERROR(INDEX(Bens!$D$6:$D$305,MATCH($E445,Bens!$A$6:$A$305,0)),0))</f>
        <v/>
      </c>
      <c r="Q445" s="21">
        <f>IF(A445="","",IF(AND(O445&lt;=0,L445&lt;&gt;""),L445-A445,TODAY()-A445))</f>
        <v/>
      </c>
      <c r="R445" s="18">
        <f>IF(O445="","",IF(O445&lt;0,"CONFERIR",IF(O445=0,"DEVOLVIDO",IF(K445="","COM CLIENTE",IF(TODAY()&gt;K445,"VENCIDO",IF(K445-TODAY()&lt;=15,"VENCE EM 15 DIAS","COM CLIENTE"))))))</f>
        <v/>
      </c>
      <c r="S445" s="18">
        <f>IF(OR($E445="",D445=""),"",IF(D445=$C$4,"5909","6909"))</f>
        <v/>
      </c>
      <c r="T445" s="18" t="n"/>
    </row>
    <row r="446">
      <c r="A446" s="17" t="n"/>
      <c r="B446" s="18" t="n"/>
      <c r="C446" s="18" t="n"/>
      <c r="D446" s="18" t="n"/>
      <c r="E446" s="18" t="n"/>
      <c r="F446" s="18">
        <f>IF($E446="","",IFERROR(INDEX(Bens!$B$6:$B$305,MATCH($E446,Bens!$A$6:$A$305,0)),"Código não cadastrado"))</f>
        <v/>
      </c>
      <c r="G446" s="19" t="n"/>
      <c r="H446" s="20">
        <f>IF(OR($E446="",G446=""),"",G446*IFERROR(INDEX(Bens!$D$6:$D$305,MATCH($E446,Bens!$A$6:$A$305,0)),0))</f>
        <v/>
      </c>
      <c r="I446" s="18" t="n"/>
      <c r="J446" s="18">
        <f>IF(OR($E446="",D446=""),"",IF(D446=$C$4,"5908","6908"))</f>
        <v/>
      </c>
      <c r="K446" s="17" t="n"/>
      <c r="L446" s="17" t="n"/>
      <c r="M446" s="19" t="n"/>
      <c r="N446" s="18" t="n"/>
      <c r="O446" s="19">
        <f>IF(OR($E446="",G446=""),"",G446-N(M446))</f>
        <v/>
      </c>
      <c r="P446" s="20">
        <f>IF(O446="","",O446*IFERROR(INDEX(Bens!$D$6:$D$305,MATCH($E446,Bens!$A$6:$A$305,0)),0))</f>
        <v/>
      </c>
      <c r="Q446" s="21">
        <f>IF(A446="","",IF(AND(O446&lt;=0,L446&lt;&gt;""),L446-A446,TODAY()-A446))</f>
        <v/>
      </c>
      <c r="R446" s="18">
        <f>IF(O446="","",IF(O446&lt;0,"CONFERIR",IF(O446=0,"DEVOLVIDO",IF(K446="","COM CLIENTE",IF(TODAY()&gt;K446,"VENCIDO",IF(K446-TODAY()&lt;=15,"VENCE EM 15 DIAS","COM CLIENTE"))))))</f>
        <v/>
      </c>
      <c r="S446" s="18">
        <f>IF(OR($E446="",D446=""),"",IF(D446=$C$4,"5909","6909"))</f>
        <v/>
      </c>
      <c r="T446" s="18" t="n"/>
    </row>
    <row r="447">
      <c r="A447" s="17" t="n"/>
      <c r="B447" s="18" t="n"/>
      <c r="C447" s="18" t="n"/>
      <c r="D447" s="18" t="n"/>
      <c r="E447" s="18" t="n"/>
      <c r="F447" s="18">
        <f>IF($E447="","",IFERROR(INDEX(Bens!$B$6:$B$305,MATCH($E447,Bens!$A$6:$A$305,0)),"Código não cadastrado"))</f>
        <v/>
      </c>
      <c r="G447" s="19" t="n"/>
      <c r="H447" s="20">
        <f>IF(OR($E447="",G447=""),"",G447*IFERROR(INDEX(Bens!$D$6:$D$305,MATCH($E447,Bens!$A$6:$A$305,0)),0))</f>
        <v/>
      </c>
      <c r="I447" s="18" t="n"/>
      <c r="J447" s="18">
        <f>IF(OR($E447="",D447=""),"",IF(D447=$C$4,"5908","6908"))</f>
        <v/>
      </c>
      <c r="K447" s="17" t="n"/>
      <c r="L447" s="17" t="n"/>
      <c r="M447" s="19" t="n"/>
      <c r="N447" s="18" t="n"/>
      <c r="O447" s="19">
        <f>IF(OR($E447="",G447=""),"",G447-N(M447))</f>
        <v/>
      </c>
      <c r="P447" s="20">
        <f>IF(O447="","",O447*IFERROR(INDEX(Bens!$D$6:$D$305,MATCH($E447,Bens!$A$6:$A$305,0)),0))</f>
        <v/>
      </c>
      <c r="Q447" s="21">
        <f>IF(A447="","",IF(AND(O447&lt;=0,L447&lt;&gt;""),L447-A447,TODAY()-A447))</f>
        <v/>
      </c>
      <c r="R447" s="18">
        <f>IF(O447="","",IF(O447&lt;0,"CONFERIR",IF(O447=0,"DEVOLVIDO",IF(K447="","COM CLIENTE",IF(TODAY()&gt;K447,"VENCIDO",IF(K447-TODAY()&lt;=15,"VENCE EM 15 DIAS","COM CLIENTE"))))))</f>
        <v/>
      </c>
      <c r="S447" s="18">
        <f>IF(OR($E447="",D447=""),"",IF(D447=$C$4,"5909","6909"))</f>
        <v/>
      </c>
      <c r="T447" s="18" t="n"/>
    </row>
    <row r="448">
      <c r="A448" s="17" t="n"/>
      <c r="B448" s="18" t="n"/>
      <c r="C448" s="18" t="n"/>
      <c r="D448" s="18" t="n"/>
      <c r="E448" s="18" t="n"/>
      <c r="F448" s="18">
        <f>IF($E448="","",IFERROR(INDEX(Bens!$B$6:$B$305,MATCH($E448,Bens!$A$6:$A$305,0)),"Código não cadastrado"))</f>
        <v/>
      </c>
      <c r="G448" s="19" t="n"/>
      <c r="H448" s="20">
        <f>IF(OR($E448="",G448=""),"",G448*IFERROR(INDEX(Bens!$D$6:$D$305,MATCH($E448,Bens!$A$6:$A$305,0)),0))</f>
        <v/>
      </c>
      <c r="I448" s="18" t="n"/>
      <c r="J448" s="18">
        <f>IF(OR($E448="",D448=""),"",IF(D448=$C$4,"5908","6908"))</f>
        <v/>
      </c>
      <c r="K448" s="17" t="n"/>
      <c r="L448" s="17" t="n"/>
      <c r="M448" s="19" t="n"/>
      <c r="N448" s="18" t="n"/>
      <c r="O448" s="19">
        <f>IF(OR($E448="",G448=""),"",G448-N(M448))</f>
        <v/>
      </c>
      <c r="P448" s="20">
        <f>IF(O448="","",O448*IFERROR(INDEX(Bens!$D$6:$D$305,MATCH($E448,Bens!$A$6:$A$305,0)),0))</f>
        <v/>
      </c>
      <c r="Q448" s="21">
        <f>IF(A448="","",IF(AND(O448&lt;=0,L448&lt;&gt;""),L448-A448,TODAY()-A448))</f>
        <v/>
      </c>
      <c r="R448" s="18">
        <f>IF(O448="","",IF(O448&lt;0,"CONFERIR",IF(O448=0,"DEVOLVIDO",IF(K448="","COM CLIENTE",IF(TODAY()&gt;K448,"VENCIDO",IF(K448-TODAY()&lt;=15,"VENCE EM 15 DIAS","COM CLIENTE"))))))</f>
        <v/>
      </c>
      <c r="S448" s="18">
        <f>IF(OR($E448="",D448=""),"",IF(D448=$C$4,"5909","6909"))</f>
        <v/>
      </c>
      <c r="T448" s="18" t="n"/>
    </row>
    <row r="449">
      <c r="A449" s="17" t="n"/>
      <c r="B449" s="18" t="n"/>
      <c r="C449" s="18" t="n"/>
      <c r="D449" s="18" t="n"/>
      <c r="E449" s="18" t="n"/>
      <c r="F449" s="18">
        <f>IF($E449="","",IFERROR(INDEX(Bens!$B$6:$B$305,MATCH($E449,Bens!$A$6:$A$305,0)),"Código não cadastrado"))</f>
        <v/>
      </c>
      <c r="G449" s="19" t="n"/>
      <c r="H449" s="20">
        <f>IF(OR($E449="",G449=""),"",G449*IFERROR(INDEX(Bens!$D$6:$D$305,MATCH($E449,Bens!$A$6:$A$305,0)),0))</f>
        <v/>
      </c>
      <c r="I449" s="18" t="n"/>
      <c r="J449" s="18">
        <f>IF(OR($E449="",D449=""),"",IF(D449=$C$4,"5908","6908"))</f>
        <v/>
      </c>
      <c r="K449" s="17" t="n"/>
      <c r="L449" s="17" t="n"/>
      <c r="M449" s="19" t="n"/>
      <c r="N449" s="18" t="n"/>
      <c r="O449" s="19">
        <f>IF(OR($E449="",G449=""),"",G449-N(M449))</f>
        <v/>
      </c>
      <c r="P449" s="20">
        <f>IF(O449="","",O449*IFERROR(INDEX(Bens!$D$6:$D$305,MATCH($E449,Bens!$A$6:$A$305,0)),0))</f>
        <v/>
      </c>
      <c r="Q449" s="21">
        <f>IF(A449="","",IF(AND(O449&lt;=0,L449&lt;&gt;""),L449-A449,TODAY()-A449))</f>
        <v/>
      </c>
      <c r="R449" s="18">
        <f>IF(O449="","",IF(O449&lt;0,"CONFERIR",IF(O449=0,"DEVOLVIDO",IF(K449="","COM CLIENTE",IF(TODAY()&gt;K449,"VENCIDO",IF(K449-TODAY()&lt;=15,"VENCE EM 15 DIAS","COM CLIENTE"))))))</f>
        <v/>
      </c>
      <c r="S449" s="18">
        <f>IF(OR($E449="",D449=""),"",IF(D449=$C$4,"5909","6909"))</f>
        <v/>
      </c>
      <c r="T449" s="18" t="n"/>
    </row>
    <row r="450">
      <c r="A450" s="17" t="n"/>
      <c r="B450" s="18" t="n"/>
      <c r="C450" s="18" t="n"/>
      <c r="D450" s="18" t="n"/>
      <c r="E450" s="18" t="n"/>
      <c r="F450" s="18">
        <f>IF($E450="","",IFERROR(INDEX(Bens!$B$6:$B$305,MATCH($E450,Bens!$A$6:$A$305,0)),"Código não cadastrado"))</f>
        <v/>
      </c>
      <c r="G450" s="19" t="n"/>
      <c r="H450" s="20">
        <f>IF(OR($E450="",G450=""),"",G450*IFERROR(INDEX(Bens!$D$6:$D$305,MATCH($E450,Bens!$A$6:$A$305,0)),0))</f>
        <v/>
      </c>
      <c r="I450" s="18" t="n"/>
      <c r="J450" s="18">
        <f>IF(OR($E450="",D450=""),"",IF(D450=$C$4,"5908","6908"))</f>
        <v/>
      </c>
      <c r="K450" s="17" t="n"/>
      <c r="L450" s="17" t="n"/>
      <c r="M450" s="19" t="n"/>
      <c r="N450" s="18" t="n"/>
      <c r="O450" s="19">
        <f>IF(OR($E450="",G450=""),"",G450-N(M450))</f>
        <v/>
      </c>
      <c r="P450" s="20">
        <f>IF(O450="","",O450*IFERROR(INDEX(Bens!$D$6:$D$305,MATCH($E450,Bens!$A$6:$A$305,0)),0))</f>
        <v/>
      </c>
      <c r="Q450" s="21">
        <f>IF(A450="","",IF(AND(O450&lt;=0,L450&lt;&gt;""),L450-A450,TODAY()-A450))</f>
        <v/>
      </c>
      <c r="R450" s="18">
        <f>IF(O450="","",IF(O450&lt;0,"CONFERIR",IF(O450=0,"DEVOLVIDO",IF(K450="","COM CLIENTE",IF(TODAY()&gt;K450,"VENCIDO",IF(K450-TODAY()&lt;=15,"VENCE EM 15 DIAS","COM CLIENTE"))))))</f>
        <v/>
      </c>
      <c r="S450" s="18">
        <f>IF(OR($E450="",D450=""),"",IF(D450=$C$4,"5909","6909"))</f>
        <v/>
      </c>
      <c r="T450" s="18" t="n"/>
    </row>
    <row r="451">
      <c r="A451" s="17" t="n"/>
      <c r="B451" s="18" t="n"/>
      <c r="C451" s="18" t="n"/>
      <c r="D451" s="18" t="n"/>
      <c r="E451" s="18" t="n"/>
      <c r="F451" s="18">
        <f>IF($E451="","",IFERROR(INDEX(Bens!$B$6:$B$305,MATCH($E451,Bens!$A$6:$A$305,0)),"Código não cadastrado"))</f>
        <v/>
      </c>
      <c r="G451" s="19" t="n"/>
      <c r="H451" s="20">
        <f>IF(OR($E451="",G451=""),"",G451*IFERROR(INDEX(Bens!$D$6:$D$305,MATCH($E451,Bens!$A$6:$A$305,0)),0))</f>
        <v/>
      </c>
      <c r="I451" s="18" t="n"/>
      <c r="J451" s="18">
        <f>IF(OR($E451="",D451=""),"",IF(D451=$C$4,"5908","6908"))</f>
        <v/>
      </c>
      <c r="K451" s="17" t="n"/>
      <c r="L451" s="17" t="n"/>
      <c r="M451" s="19" t="n"/>
      <c r="N451" s="18" t="n"/>
      <c r="O451" s="19">
        <f>IF(OR($E451="",G451=""),"",G451-N(M451))</f>
        <v/>
      </c>
      <c r="P451" s="20">
        <f>IF(O451="","",O451*IFERROR(INDEX(Bens!$D$6:$D$305,MATCH($E451,Bens!$A$6:$A$305,0)),0))</f>
        <v/>
      </c>
      <c r="Q451" s="21">
        <f>IF(A451="","",IF(AND(O451&lt;=0,L451&lt;&gt;""),L451-A451,TODAY()-A451))</f>
        <v/>
      </c>
      <c r="R451" s="18">
        <f>IF(O451="","",IF(O451&lt;0,"CONFERIR",IF(O451=0,"DEVOLVIDO",IF(K451="","COM CLIENTE",IF(TODAY()&gt;K451,"VENCIDO",IF(K451-TODAY()&lt;=15,"VENCE EM 15 DIAS","COM CLIENTE"))))))</f>
        <v/>
      </c>
      <c r="S451" s="18">
        <f>IF(OR($E451="",D451=""),"",IF(D451=$C$4,"5909","6909"))</f>
        <v/>
      </c>
      <c r="T451" s="18" t="n"/>
    </row>
    <row r="452">
      <c r="A452" s="17" t="n"/>
      <c r="B452" s="18" t="n"/>
      <c r="C452" s="18" t="n"/>
      <c r="D452" s="18" t="n"/>
      <c r="E452" s="18" t="n"/>
      <c r="F452" s="18">
        <f>IF($E452="","",IFERROR(INDEX(Bens!$B$6:$B$305,MATCH($E452,Bens!$A$6:$A$305,0)),"Código não cadastrado"))</f>
        <v/>
      </c>
      <c r="G452" s="19" t="n"/>
      <c r="H452" s="20">
        <f>IF(OR($E452="",G452=""),"",G452*IFERROR(INDEX(Bens!$D$6:$D$305,MATCH($E452,Bens!$A$6:$A$305,0)),0))</f>
        <v/>
      </c>
      <c r="I452" s="18" t="n"/>
      <c r="J452" s="18">
        <f>IF(OR($E452="",D452=""),"",IF(D452=$C$4,"5908","6908"))</f>
        <v/>
      </c>
      <c r="K452" s="17" t="n"/>
      <c r="L452" s="17" t="n"/>
      <c r="M452" s="19" t="n"/>
      <c r="N452" s="18" t="n"/>
      <c r="O452" s="19">
        <f>IF(OR($E452="",G452=""),"",G452-N(M452))</f>
        <v/>
      </c>
      <c r="P452" s="20">
        <f>IF(O452="","",O452*IFERROR(INDEX(Bens!$D$6:$D$305,MATCH($E452,Bens!$A$6:$A$305,0)),0))</f>
        <v/>
      </c>
      <c r="Q452" s="21">
        <f>IF(A452="","",IF(AND(O452&lt;=0,L452&lt;&gt;""),L452-A452,TODAY()-A452))</f>
        <v/>
      </c>
      <c r="R452" s="18">
        <f>IF(O452="","",IF(O452&lt;0,"CONFERIR",IF(O452=0,"DEVOLVIDO",IF(K452="","COM CLIENTE",IF(TODAY()&gt;K452,"VENCIDO",IF(K452-TODAY()&lt;=15,"VENCE EM 15 DIAS","COM CLIENTE"))))))</f>
        <v/>
      </c>
      <c r="S452" s="18">
        <f>IF(OR($E452="",D452=""),"",IF(D452=$C$4,"5909","6909"))</f>
        <v/>
      </c>
      <c r="T452" s="18" t="n"/>
    </row>
    <row r="453">
      <c r="A453" s="17" t="n"/>
      <c r="B453" s="18" t="n"/>
      <c r="C453" s="18" t="n"/>
      <c r="D453" s="18" t="n"/>
      <c r="E453" s="18" t="n"/>
      <c r="F453" s="18">
        <f>IF($E453="","",IFERROR(INDEX(Bens!$B$6:$B$305,MATCH($E453,Bens!$A$6:$A$305,0)),"Código não cadastrado"))</f>
        <v/>
      </c>
      <c r="G453" s="19" t="n"/>
      <c r="H453" s="20">
        <f>IF(OR($E453="",G453=""),"",G453*IFERROR(INDEX(Bens!$D$6:$D$305,MATCH($E453,Bens!$A$6:$A$305,0)),0))</f>
        <v/>
      </c>
      <c r="I453" s="18" t="n"/>
      <c r="J453" s="18">
        <f>IF(OR($E453="",D453=""),"",IF(D453=$C$4,"5908","6908"))</f>
        <v/>
      </c>
      <c r="K453" s="17" t="n"/>
      <c r="L453" s="17" t="n"/>
      <c r="M453" s="19" t="n"/>
      <c r="N453" s="18" t="n"/>
      <c r="O453" s="19">
        <f>IF(OR($E453="",G453=""),"",G453-N(M453))</f>
        <v/>
      </c>
      <c r="P453" s="20">
        <f>IF(O453="","",O453*IFERROR(INDEX(Bens!$D$6:$D$305,MATCH($E453,Bens!$A$6:$A$305,0)),0))</f>
        <v/>
      </c>
      <c r="Q453" s="21">
        <f>IF(A453="","",IF(AND(O453&lt;=0,L453&lt;&gt;""),L453-A453,TODAY()-A453))</f>
        <v/>
      </c>
      <c r="R453" s="18">
        <f>IF(O453="","",IF(O453&lt;0,"CONFERIR",IF(O453=0,"DEVOLVIDO",IF(K453="","COM CLIENTE",IF(TODAY()&gt;K453,"VENCIDO",IF(K453-TODAY()&lt;=15,"VENCE EM 15 DIAS","COM CLIENTE"))))))</f>
        <v/>
      </c>
      <c r="S453" s="18">
        <f>IF(OR($E453="",D453=""),"",IF(D453=$C$4,"5909","6909"))</f>
        <v/>
      </c>
      <c r="T453" s="18" t="n"/>
    </row>
    <row r="454">
      <c r="A454" s="17" t="n"/>
      <c r="B454" s="18" t="n"/>
      <c r="C454" s="18" t="n"/>
      <c r="D454" s="18" t="n"/>
      <c r="E454" s="18" t="n"/>
      <c r="F454" s="18">
        <f>IF($E454="","",IFERROR(INDEX(Bens!$B$6:$B$305,MATCH($E454,Bens!$A$6:$A$305,0)),"Código não cadastrado"))</f>
        <v/>
      </c>
      <c r="G454" s="19" t="n"/>
      <c r="H454" s="20">
        <f>IF(OR($E454="",G454=""),"",G454*IFERROR(INDEX(Bens!$D$6:$D$305,MATCH($E454,Bens!$A$6:$A$305,0)),0))</f>
        <v/>
      </c>
      <c r="I454" s="18" t="n"/>
      <c r="J454" s="18">
        <f>IF(OR($E454="",D454=""),"",IF(D454=$C$4,"5908","6908"))</f>
        <v/>
      </c>
      <c r="K454" s="17" t="n"/>
      <c r="L454" s="17" t="n"/>
      <c r="M454" s="19" t="n"/>
      <c r="N454" s="18" t="n"/>
      <c r="O454" s="19">
        <f>IF(OR($E454="",G454=""),"",G454-N(M454))</f>
        <v/>
      </c>
      <c r="P454" s="20">
        <f>IF(O454="","",O454*IFERROR(INDEX(Bens!$D$6:$D$305,MATCH($E454,Bens!$A$6:$A$305,0)),0))</f>
        <v/>
      </c>
      <c r="Q454" s="21">
        <f>IF(A454="","",IF(AND(O454&lt;=0,L454&lt;&gt;""),L454-A454,TODAY()-A454))</f>
        <v/>
      </c>
      <c r="R454" s="18">
        <f>IF(O454="","",IF(O454&lt;0,"CONFERIR",IF(O454=0,"DEVOLVIDO",IF(K454="","COM CLIENTE",IF(TODAY()&gt;K454,"VENCIDO",IF(K454-TODAY()&lt;=15,"VENCE EM 15 DIAS","COM CLIENTE"))))))</f>
        <v/>
      </c>
      <c r="S454" s="18">
        <f>IF(OR($E454="",D454=""),"",IF(D454=$C$4,"5909","6909"))</f>
        <v/>
      </c>
      <c r="T454" s="18" t="n"/>
    </row>
    <row r="455">
      <c r="A455" s="17" t="n"/>
      <c r="B455" s="18" t="n"/>
      <c r="C455" s="18" t="n"/>
      <c r="D455" s="18" t="n"/>
      <c r="E455" s="18" t="n"/>
      <c r="F455" s="18">
        <f>IF($E455="","",IFERROR(INDEX(Bens!$B$6:$B$305,MATCH($E455,Bens!$A$6:$A$305,0)),"Código não cadastrado"))</f>
        <v/>
      </c>
      <c r="G455" s="19" t="n"/>
      <c r="H455" s="20">
        <f>IF(OR($E455="",G455=""),"",G455*IFERROR(INDEX(Bens!$D$6:$D$305,MATCH($E455,Bens!$A$6:$A$305,0)),0))</f>
        <v/>
      </c>
      <c r="I455" s="18" t="n"/>
      <c r="J455" s="18">
        <f>IF(OR($E455="",D455=""),"",IF(D455=$C$4,"5908","6908"))</f>
        <v/>
      </c>
      <c r="K455" s="17" t="n"/>
      <c r="L455" s="17" t="n"/>
      <c r="M455" s="19" t="n"/>
      <c r="N455" s="18" t="n"/>
      <c r="O455" s="19">
        <f>IF(OR($E455="",G455=""),"",G455-N(M455))</f>
        <v/>
      </c>
      <c r="P455" s="20">
        <f>IF(O455="","",O455*IFERROR(INDEX(Bens!$D$6:$D$305,MATCH($E455,Bens!$A$6:$A$305,0)),0))</f>
        <v/>
      </c>
      <c r="Q455" s="21">
        <f>IF(A455="","",IF(AND(O455&lt;=0,L455&lt;&gt;""),L455-A455,TODAY()-A455))</f>
        <v/>
      </c>
      <c r="R455" s="18">
        <f>IF(O455="","",IF(O455&lt;0,"CONFERIR",IF(O455=0,"DEVOLVIDO",IF(K455="","COM CLIENTE",IF(TODAY()&gt;K455,"VENCIDO",IF(K455-TODAY()&lt;=15,"VENCE EM 15 DIAS","COM CLIENTE"))))))</f>
        <v/>
      </c>
      <c r="S455" s="18">
        <f>IF(OR($E455="",D455=""),"",IF(D455=$C$4,"5909","6909"))</f>
        <v/>
      </c>
      <c r="T455" s="18" t="n"/>
    </row>
    <row r="456">
      <c r="A456" s="17" t="n"/>
      <c r="B456" s="18" t="n"/>
      <c r="C456" s="18" t="n"/>
      <c r="D456" s="18" t="n"/>
      <c r="E456" s="18" t="n"/>
      <c r="F456" s="18">
        <f>IF($E456="","",IFERROR(INDEX(Bens!$B$6:$B$305,MATCH($E456,Bens!$A$6:$A$305,0)),"Código não cadastrado"))</f>
        <v/>
      </c>
      <c r="G456" s="19" t="n"/>
      <c r="H456" s="20">
        <f>IF(OR($E456="",G456=""),"",G456*IFERROR(INDEX(Bens!$D$6:$D$305,MATCH($E456,Bens!$A$6:$A$305,0)),0))</f>
        <v/>
      </c>
      <c r="I456" s="18" t="n"/>
      <c r="J456" s="18">
        <f>IF(OR($E456="",D456=""),"",IF(D456=$C$4,"5908","6908"))</f>
        <v/>
      </c>
      <c r="K456" s="17" t="n"/>
      <c r="L456" s="17" t="n"/>
      <c r="M456" s="19" t="n"/>
      <c r="N456" s="18" t="n"/>
      <c r="O456" s="19">
        <f>IF(OR($E456="",G456=""),"",G456-N(M456))</f>
        <v/>
      </c>
      <c r="P456" s="20">
        <f>IF(O456="","",O456*IFERROR(INDEX(Bens!$D$6:$D$305,MATCH($E456,Bens!$A$6:$A$305,0)),0))</f>
        <v/>
      </c>
      <c r="Q456" s="21">
        <f>IF(A456="","",IF(AND(O456&lt;=0,L456&lt;&gt;""),L456-A456,TODAY()-A456))</f>
        <v/>
      </c>
      <c r="R456" s="18">
        <f>IF(O456="","",IF(O456&lt;0,"CONFERIR",IF(O456=0,"DEVOLVIDO",IF(K456="","COM CLIENTE",IF(TODAY()&gt;K456,"VENCIDO",IF(K456-TODAY()&lt;=15,"VENCE EM 15 DIAS","COM CLIENTE"))))))</f>
        <v/>
      </c>
      <c r="S456" s="18">
        <f>IF(OR($E456="",D456=""),"",IF(D456=$C$4,"5909","6909"))</f>
        <v/>
      </c>
      <c r="T456" s="18" t="n"/>
    </row>
    <row r="457">
      <c r="A457" s="17" t="n"/>
      <c r="B457" s="18" t="n"/>
      <c r="C457" s="18" t="n"/>
      <c r="D457" s="18" t="n"/>
      <c r="E457" s="18" t="n"/>
      <c r="F457" s="18">
        <f>IF($E457="","",IFERROR(INDEX(Bens!$B$6:$B$305,MATCH($E457,Bens!$A$6:$A$305,0)),"Código não cadastrado"))</f>
        <v/>
      </c>
      <c r="G457" s="19" t="n"/>
      <c r="H457" s="20">
        <f>IF(OR($E457="",G457=""),"",G457*IFERROR(INDEX(Bens!$D$6:$D$305,MATCH($E457,Bens!$A$6:$A$305,0)),0))</f>
        <v/>
      </c>
      <c r="I457" s="18" t="n"/>
      <c r="J457" s="18">
        <f>IF(OR($E457="",D457=""),"",IF(D457=$C$4,"5908","6908"))</f>
        <v/>
      </c>
      <c r="K457" s="17" t="n"/>
      <c r="L457" s="17" t="n"/>
      <c r="M457" s="19" t="n"/>
      <c r="N457" s="18" t="n"/>
      <c r="O457" s="19">
        <f>IF(OR($E457="",G457=""),"",G457-N(M457))</f>
        <v/>
      </c>
      <c r="P457" s="20">
        <f>IF(O457="","",O457*IFERROR(INDEX(Bens!$D$6:$D$305,MATCH($E457,Bens!$A$6:$A$305,0)),0))</f>
        <v/>
      </c>
      <c r="Q457" s="21">
        <f>IF(A457="","",IF(AND(O457&lt;=0,L457&lt;&gt;""),L457-A457,TODAY()-A457))</f>
        <v/>
      </c>
      <c r="R457" s="18">
        <f>IF(O457="","",IF(O457&lt;0,"CONFERIR",IF(O457=0,"DEVOLVIDO",IF(K457="","COM CLIENTE",IF(TODAY()&gt;K457,"VENCIDO",IF(K457-TODAY()&lt;=15,"VENCE EM 15 DIAS","COM CLIENTE"))))))</f>
        <v/>
      </c>
      <c r="S457" s="18">
        <f>IF(OR($E457="",D457=""),"",IF(D457=$C$4,"5909","6909"))</f>
        <v/>
      </c>
      <c r="T457" s="18" t="n"/>
    </row>
    <row r="458">
      <c r="A458" s="17" t="n"/>
      <c r="B458" s="18" t="n"/>
      <c r="C458" s="18" t="n"/>
      <c r="D458" s="18" t="n"/>
      <c r="E458" s="18" t="n"/>
      <c r="F458" s="18">
        <f>IF($E458="","",IFERROR(INDEX(Bens!$B$6:$B$305,MATCH($E458,Bens!$A$6:$A$305,0)),"Código não cadastrado"))</f>
        <v/>
      </c>
      <c r="G458" s="19" t="n"/>
      <c r="H458" s="20">
        <f>IF(OR($E458="",G458=""),"",G458*IFERROR(INDEX(Bens!$D$6:$D$305,MATCH($E458,Bens!$A$6:$A$305,0)),0))</f>
        <v/>
      </c>
      <c r="I458" s="18" t="n"/>
      <c r="J458" s="18">
        <f>IF(OR($E458="",D458=""),"",IF(D458=$C$4,"5908","6908"))</f>
        <v/>
      </c>
      <c r="K458" s="17" t="n"/>
      <c r="L458" s="17" t="n"/>
      <c r="M458" s="19" t="n"/>
      <c r="N458" s="18" t="n"/>
      <c r="O458" s="19">
        <f>IF(OR($E458="",G458=""),"",G458-N(M458))</f>
        <v/>
      </c>
      <c r="P458" s="20">
        <f>IF(O458="","",O458*IFERROR(INDEX(Bens!$D$6:$D$305,MATCH($E458,Bens!$A$6:$A$305,0)),0))</f>
        <v/>
      </c>
      <c r="Q458" s="21">
        <f>IF(A458="","",IF(AND(O458&lt;=0,L458&lt;&gt;""),L458-A458,TODAY()-A458))</f>
        <v/>
      </c>
      <c r="R458" s="18">
        <f>IF(O458="","",IF(O458&lt;0,"CONFERIR",IF(O458=0,"DEVOLVIDO",IF(K458="","COM CLIENTE",IF(TODAY()&gt;K458,"VENCIDO",IF(K458-TODAY()&lt;=15,"VENCE EM 15 DIAS","COM CLIENTE"))))))</f>
        <v/>
      </c>
      <c r="S458" s="18">
        <f>IF(OR($E458="",D458=""),"",IF(D458=$C$4,"5909","6909"))</f>
        <v/>
      </c>
      <c r="T458" s="18" t="n"/>
    </row>
    <row r="459">
      <c r="A459" s="17" t="n"/>
      <c r="B459" s="18" t="n"/>
      <c r="C459" s="18" t="n"/>
      <c r="D459" s="18" t="n"/>
      <c r="E459" s="18" t="n"/>
      <c r="F459" s="18">
        <f>IF($E459="","",IFERROR(INDEX(Bens!$B$6:$B$305,MATCH($E459,Bens!$A$6:$A$305,0)),"Código não cadastrado"))</f>
        <v/>
      </c>
      <c r="G459" s="19" t="n"/>
      <c r="H459" s="20">
        <f>IF(OR($E459="",G459=""),"",G459*IFERROR(INDEX(Bens!$D$6:$D$305,MATCH($E459,Bens!$A$6:$A$305,0)),0))</f>
        <v/>
      </c>
      <c r="I459" s="18" t="n"/>
      <c r="J459" s="18">
        <f>IF(OR($E459="",D459=""),"",IF(D459=$C$4,"5908","6908"))</f>
        <v/>
      </c>
      <c r="K459" s="17" t="n"/>
      <c r="L459" s="17" t="n"/>
      <c r="M459" s="19" t="n"/>
      <c r="N459" s="18" t="n"/>
      <c r="O459" s="19">
        <f>IF(OR($E459="",G459=""),"",G459-N(M459))</f>
        <v/>
      </c>
      <c r="P459" s="20">
        <f>IF(O459="","",O459*IFERROR(INDEX(Bens!$D$6:$D$305,MATCH($E459,Bens!$A$6:$A$305,0)),0))</f>
        <v/>
      </c>
      <c r="Q459" s="21">
        <f>IF(A459="","",IF(AND(O459&lt;=0,L459&lt;&gt;""),L459-A459,TODAY()-A459))</f>
        <v/>
      </c>
      <c r="R459" s="18">
        <f>IF(O459="","",IF(O459&lt;0,"CONFERIR",IF(O459=0,"DEVOLVIDO",IF(K459="","COM CLIENTE",IF(TODAY()&gt;K459,"VENCIDO",IF(K459-TODAY()&lt;=15,"VENCE EM 15 DIAS","COM CLIENTE"))))))</f>
        <v/>
      </c>
      <c r="S459" s="18">
        <f>IF(OR($E459="",D459=""),"",IF(D459=$C$4,"5909","6909"))</f>
        <v/>
      </c>
      <c r="T459" s="18" t="n"/>
    </row>
    <row r="460">
      <c r="A460" s="17" t="n"/>
      <c r="B460" s="18" t="n"/>
      <c r="C460" s="18" t="n"/>
      <c r="D460" s="18" t="n"/>
      <c r="E460" s="18" t="n"/>
      <c r="F460" s="18">
        <f>IF($E460="","",IFERROR(INDEX(Bens!$B$6:$B$305,MATCH($E460,Bens!$A$6:$A$305,0)),"Código não cadastrado"))</f>
        <v/>
      </c>
      <c r="G460" s="19" t="n"/>
      <c r="H460" s="20">
        <f>IF(OR($E460="",G460=""),"",G460*IFERROR(INDEX(Bens!$D$6:$D$305,MATCH($E460,Bens!$A$6:$A$305,0)),0))</f>
        <v/>
      </c>
      <c r="I460" s="18" t="n"/>
      <c r="J460" s="18">
        <f>IF(OR($E460="",D460=""),"",IF(D460=$C$4,"5908","6908"))</f>
        <v/>
      </c>
      <c r="K460" s="17" t="n"/>
      <c r="L460" s="17" t="n"/>
      <c r="M460" s="19" t="n"/>
      <c r="N460" s="18" t="n"/>
      <c r="O460" s="19">
        <f>IF(OR($E460="",G460=""),"",G460-N(M460))</f>
        <v/>
      </c>
      <c r="P460" s="20">
        <f>IF(O460="","",O460*IFERROR(INDEX(Bens!$D$6:$D$305,MATCH($E460,Bens!$A$6:$A$305,0)),0))</f>
        <v/>
      </c>
      <c r="Q460" s="21">
        <f>IF(A460="","",IF(AND(O460&lt;=0,L460&lt;&gt;""),L460-A460,TODAY()-A460))</f>
        <v/>
      </c>
      <c r="R460" s="18">
        <f>IF(O460="","",IF(O460&lt;0,"CONFERIR",IF(O460=0,"DEVOLVIDO",IF(K460="","COM CLIENTE",IF(TODAY()&gt;K460,"VENCIDO",IF(K460-TODAY()&lt;=15,"VENCE EM 15 DIAS","COM CLIENTE"))))))</f>
        <v/>
      </c>
      <c r="S460" s="18">
        <f>IF(OR($E460="",D460=""),"",IF(D460=$C$4,"5909","6909"))</f>
        <v/>
      </c>
      <c r="T460" s="18" t="n"/>
    </row>
    <row r="461">
      <c r="A461" s="17" t="n"/>
      <c r="B461" s="18" t="n"/>
      <c r="C461" s="18" t="n"/>
      <c r="D461" s="18" t="n"/>
      <c r="E461" s="18" t="n"/>
      <c r="F461" s="18">
        <f>IF($E461="","",IFERROR(INDEX(Bens!$B$6:$B$305,MATCH($E461,Bens!$A$6:$A$305,0)),"Código não cadastrado"))</f>
        <v/>
      </c>
      <c r="G461" s="19" t="n"/>
      <c r="H461" s="20">
        <f>IF(OR($E461="",G461=""),"",G461*IFERROR(INDEX(Bens!$D$6:$D$305,MATCH($E461,Bens!$A$6:$A$305,0)),0))</f>
        <v/>
      </c>
      <c r="I461" s="18" t="n"/>
      <c r="J461" s="18">
        <f>IF(OR($E461="",D461=""),"",IF(D461=$C$4,"5908","6908"))</f>
        <v/>
      </c>
      <c r="K461" s="17" t="n"/>
      <c r="L461" s="17" t="n"/>
      <c r="M461" s="19" t="n"/>
      <c r="N461" s="18" t="n"/>
      <c r="O461" s="19">
        <f>IF(OR($E461="",G461=""),"",G461-N(M461))</f>
        <v/>
      </c>
      <c r="P461" s="20">
        <f>IF(O461="","",O461*IFERROR(INDEX(Bens!$D$6:$D$305,MATCH($E461,Bens!$A$6:$A$305,0)),0))</f>
        <v/>
      </c>
      <c r="Q461" s="21">
        <f>IF(A461="","",IF(AND(O461&lt;=0,L461&lt;&gt;""),L461-A461,TODAY()-A461))</f>
        <v/>
      </c>
      <c r="R461" s="18">
        <f>IF(O461="","",IF(O461&lt;0,"CONFERIR",IF(O461=0,"DEVOLVIDO",IF(K461="","COM CLIENTE",IF(TODAY()&gt;K461,"VENCIDO",IF(K461-TODAY()&lt;=15,"VENCE EM 15 DIAS","COM CLIENTE"))))))</f>
        <v/>
      </c>
      <c r="S461" s="18">
        <f>IF(OR($E461="",D461=""),"",IF(D461=$C$4,"5909","6909"))</f>
        <v/>
      </c>
      <c r="T461" s="18" t="n"/>
    </row>
    <row r="462">
      <c r="A462" s="17" t="n"/>
      <c r="B462" s="18" t="n"/>
      <c r="C462" s="18" t="n"/>
      <c r="D462" s="18" t="n"/>
      <c r="E462" s="18" t="n"/>
      <c r="F462" s="18">
        <f>IF($E462="","",IFERROR(INDEX(Bens!$B$6:$B$305,MATCH($E462,Bens!$A$6:$A$305,0)),"Código não cadastrado"))</f>
        <v/>
      </c>
      <c r="G462" s="19" t="n"/>
      <c r="H462" s="20">
        <f>IF(OR($E462="",G462=""),"",G462*IFERROR(INDEX(Bens!$D$6:$D$305,MATCH($E462,Bens!$A$6:$A$305,0)),0))</f>
        <v/>
      </c>
      <c r="I462" s="18" t="n"/>
      <c r="J462" s="18">
        <f>IF(OR($E462="",D462=""),"",IF(D462=$C$4,"5908","6908"))</f>
        <v/>
      </c>
      <c r="K462" s="17" t="n"/>
      <c r="L462" s="17" t="n"/>
      <c r="M462" s="19" t="n"/>
      <c r="N462" s="18" t="n"/>
      <c r="O462" s="19">
        <f>IF(OR($E462="",G462=""),"",G462-N(M462))</f>
        <v/>
      </c>
      <c r="P462" s="20">
        <f>IF(O462="","",O462*IFERROR(INDEX(Bens!$D$6:$D$305,MATCH($E462,Bens!$A$6:$A$305,0)),0))</f>
        <v/>
      </c>
      <c r="Q462" s="21">
        <f>IF(A462="","",IF(AND(O462&lt;=0,L462&lt;&gt;""),L462-A462,TODAY()-A462))</f>
        <v/>
      </c>
      <c r="R462" s="18">
        <f>IF(O462="","",IF(O462&lt;0,"CONFERIR",IF(O462=0,"DEVOLVIDO",IF(K462="","COM CLIENTE",IF(TODAY()&gt;K462,"VENCIDO",IF(K462-TODAY()&lt;=15,"VENCE EM 15 DIAS","COM CLIENTE"))))))</f>
        <v/>
      </c>
      <c r="S462" s="18">
        <f>IF(OR($E462="",D462=""),"",IF(D462=$C$4,"5909","6909"))</f>
        <v/>
      </c>
      <c r="T462" s="18" t="n"/>
    </row>
    <row r="463">
      <c r="A463" s="17" t="n"/>
      <c r="B463" s="18" t="n"/>
      <c r="C463" s="18" t="n"/>
      <c r="D463" s="18" t="n"/>
      <c r="E463" s="18" t="n"/>
      <c r="F463" s="18">
        <f>IF($E463="","",IFERROR(INDEX(Bens!$B$6:$B$305,MATCH($E463,Bens!$A$6:$A$305,0)),"Código não cadastrado"))</f>
        <v/>
      </c>
      <c r="G463" s="19" t="n"/>
      <c r="H463" s="20">
        <f>IF(OR($E463="",G463=""),"",G463*IFERROR(INDEX(Bens!$D$6:$D$305,MATCH($E463,Bens!$A$6:$A$305,0)),0))</f>
        <v/>
      </c>
      <c r="I463" s="18" t="n"/>
      <c r="J463" s="18">
        <f>IF(OR($E463="",D463=""),"",IF(D463=$C$4,"5908","6908"))</f>
        <v/>
      </c>
      <c r="K463" s="17" t="n"/>
      <c r="L463" s="17" t="n"/>
      <c r="M463" s="19" t="n"/>
      <c r="N463" s="18" t="n"/>
      <c r="O463" s="19">
        <f>IF(OR($E463="",G463=""),"",G463-N(M463))</f>
        <v/>
      </c>
      <c r="P463" s="20">
        <f>IF(O463="","",O463*IFERROR(INDEX(Bens!$D$6:$D$305,MATCH($E463,Bens!$A$6:$A$305,0)),0))</f>
        <v/>
      </c>
      <c r="Q463" s="21">
        <f>IF(A463="","",IF(AND(O463&lt;=0,L463&lt;&gt;""),L463-A463,TODAY()-A463))</f>
        <v/>
      </c>
      <c r="R463" s="18">
        <f>IF(O463="","",IF(O463&lt;0,"CONFERIR",IF(O463=0,"DEVOLVIDO",IF(K463="","COM CLIENTE",IF(TODAY()&gt;K463,"VENCIDO",IF(K463-TODAY()&lt;=15,"VENCE EM 15 DIAS","COM CLIENTE"))))))</f>
        <v/>
      </c>
      <c r="S463" s="18">
        <f>IF(OR($E463="",D463=""),"",IF(D463=$C$4,"5909","6909"))</f>
        <v/>
      </c>
      <c r="T463" s="18" t="n"/>
    </row>
    <row r="464">
      <c r="A464" s="17" t="n"/>
      <c r="B464" s="18" t="n"/>
      <c r="C464" s="18" t="n"/>
      <c r="D464" s="18" t="n"/>
      <c r="E464" s="18" t="n"/>
      <c r="F464" s="18">
        <f>IF($E464="","",IFERROR(INDEX(Bens!$B$6:$B$305,MATCH($E464,Bens!$A$6:$A$305,0)),"Código não cadastrado"))</f>
        <v/>
      </c>
      <c r="G464" s="19" t="n"/>
      <c r="H464" s="20">
        <f>IF(OR($E464="",G464=""),"",G464*IFERROR(INDEX(Bens!$D$6:$D$305,MATCH($E464,Bens!$A$6:$A$305,0)),0))</f>
        <v/>
      </c>
      <c r="I464" s="18" t="n"/>
      <c r="J464" s="18">
        <f>IF(OR($E464="",D464=""),"",IF(D464=$C$4,"5908","6908"))</f>
        <v/>
      </c>
      <c r="K464" s="17" t="n"/>
      <c r="L464" s="17" t="n"/>
      <c r="M464" s="19" t="n"/>
      <c r="N464" s="18" t="n"/>
      <c r="O464" s="19">
        <f>IF(OR($E464="",G464=""),"",G464-N(M464))</f>
        <v/>
      </c>
      <c r="P464" s="20">
        <f>IF(O464="","",O464*IFERROR(INDEX(Bens!$D$6:$D$305,MATCH($E464,Bens!$A$6:$A$305,0)),0))</f>
        <v/>
      </c>
      <c r="Q464" s="21">
        <f>IF(A464="","",IF(AND(O464&lt;=0,L464&lt;&gt;""),L464-A464,TODAY()-A464))</f>
        <v/>
      </c>
      <c r="R464" s="18">
        <f>IF(O464="","",IF(O464&lt;0,"CONFERIR",IF(O464=0,"DEVOLVIDO",IF(K464="","COM CLIENTE",IF(TODAY()&gt;K464,"VENCIDO",IF(K464-TODAY()&lt;=15,"VENCE EM 15 DIAS","COM CLIENTE"))))))</f>
        <v/>
      </c>
      <c r="S464" s="18">
        <f>IF(OR($E464="",D464=""),"",IF(D464=$C$4,"5909","6909"))</f>
        <v/>
      </c>
      <c r="T464" s="18" t="n"/>
    </row>
    <row r="465">
      <c r="A465" s="17" t="n"/>
      <c r="B465" s="18" t="n"/>
      <c r="C465" s="18" t="n"/>
      <c r="D465" s="18" t="n"/>
      <c r="E465" s="18" t="n"/>
      <c r="F465" s="18">
        <f>IF($E465="","",IFERROR(INDEX(Bens!$B$6:$B$305,MATCH($E465,Bens!$A$6:$A$305,0)),"Código não cadastrado"))</f>
        <v/>
      </c>
      <c r="G465" s="19" t="n"/>
      <c r="H465" s="20">
        <f>IF(OR($E465="",G465=""),"",G465*IFERROR(INDEX(Bens!$D$6:$D$305,MATCH($E465,Bens!$A$6:$A$305,0)),0))</f>
        <v/>
      </c>
      <c r="I465" s="18" t="n"/>
      <c r="J465" s="18">
        <f>IF(OR($E465="",D465=""),"",IF(D465=$C$4,"5908","6908"))</f>
        <v/>
      </c>
      <c r="K465" s="17" t="n"/>
      <c r="L465" s="17" t="n"/>
      <c r="M465" s="19" t="n"/>
      <c r="N465" s="18" t="n"/>
      <c r="O465" s="19">
        <f>IF(OR($E465="",G465=""),"",G465-N(M465))</f>
        <v/>
      </c>
      <c r="P465" s="20">
        <f>IF(O465="","",O465*IFERROR(INDEX(Bens!$D$6:$D$305,MATCH($E465,Bens!$A$6:$A$305,0)),0))</f>
        <v/>
      </c>
      <c r="Q465" s="21">
        <f>IF(A465="","",IF(AND(O465&lt;=0,L465&lt;&gt;""),L465-A465,TODAY()-A465))</f>
        <v/>
      </c>
      <c r="R465" s="18">
        <f>IF(O465="","",IF(O465&lt;0,"CONFERIR",IF(O465=0,"DEVOLVIDO",IF(K465="","COM CLIENTE",IF(TODAY()&gt;K465,"VENCIDO",IF(K465-TODAY()&lt;=15,"VENCE EM 15 DIAS","COM CLIENTE"))))))</f>
        <v/>
      </c>
      <c r="S465" s="18">
        <f>IF(OR($E465="",D465=""),"",IF(D465=$C$4,"5909","6909"))</f>
        <v/>
      </c>
      <c r="T465" s="18" t="n"/>
    </row>
    <row r="466">
      <c r="A466" s="17" t="n"/>
      <c r="B466" s="18" t="n"/>
      <c r="C466" s="18" t="n"/>
      <c r="D466" s="18" t="n"/>
      <c r="E466" s="18" t="n"/>
      <c r="F466" s="18">
        <f>IF($E466="","",IFERROR(INDEX(Bens!$B$6:$B$305,MATCH($E466,Bens!$A$6:$A$305,0)),"Código não cadastrado"))</f>
        <v/>
      </c>
      <c r="G466" s="19" t="n"/>
      <c r="H466" s="20">
        <f>IF(OR($E466="",G466=""),"",G466*IFERROR(INDEX(Bens!$D$6:$D$305,MATCH($E466,Bens!$A$6:$A$305,0)),0))</f>
        <v/>
      </c>
      <c r="I466" s="18" t="n"/>
      <c r="J466" s="18">
        <f>IF(OR($E466="",D466=""),"",IF(D466=$C$4,"5908","6908"))</f>
        <v/>
      </c>
      <c r="K466" s="17" t="n"/>
      <c r="L466" s="17" t="n"/>
      <c r="M466" s="19" t="n"/>
      <c r="N466" s="18" t="n"/>
      <c r="O466" s="19">
        <f>IF(OR($E466="",G466=""),"",G466-N(M466))</f>
        <v/>
      </c>
      <c r="P466" s="20">
        <f>IF(O466="","",O466*IFERROR(INDEX(Bens!$D$6:$D$305,MATCH($E466,Bens!$A$6:$A$305,0)),0))</f>
        <v/>
      </c>
      <c r="Q466" s="21">
        <f>IF(A466="","",IF(AND(O466&lt;=0,L466&lt;&gt;""),L466-A466,TODAY()-A466))</f>
        <v/>
      </c>
      <c r="R466" s="18">
        <f>IF(O466="","",IF(O466&lt;0,"CONFERIR",IF(O466=0,"DEVOLVIDO",IF(K466="","COM CLIENTE",IF(TODAY()&gt;K466,"VENCIDO",IF(K466-TODAY()&lt;=15,"VENCE EM 15 DIAS","COM CLIENTE"))))))</f>
        <v/>
      </c>
      <c r="S466" s="18">
        <f>IF(OR($E466="",D466=""),"",IF(D466=$C$4,"5909","6909"))</f>
        <v/>
      </c>
      <c r="T466" s="18" t="n"/>
    </row>
    <row r="467">
      <c r="A467" s="17" t="n"/>
      <c r="B467" s="18" t="n"/>
      <c r="C467" s="18" t="n"/>
      <c r="D467" s="18" t="n"/>
      <c r="E467" s="18" t="n"/>
      <c r="F467" s="18">
        <f>IF($E467="","",IFERROR(INDEX(Bens!$B$6:$B$305,MATCH($E467,Bens!$A$6:$A$305,0)),"Código não cadastrado"))</f>
        <v/>
      </c>
      <c r="G467" s="19" t="n"/>
      <c r="H467" s="20">
        <f>IF(OR($E467="",G467=""),"",G467*IFERROR(INDEX(Bens!$D$6:$D$305,MATCH($E467,Bens!$A$6:$A$305,0)),0))</f>
        <v/>
      </c>
      <c r="I467" s="18" t="n"/>
      <c r="J467" s="18">
        <f>IF(OR($E467="",D467=""),"",IF(D467=$C$4,"5908","6908"))</f>
        <v/>
      </c>
      <c r="K467" s="17" t="n"/>
      <c r="L467" s="17" t="n"/>
      <c r="M467" s="19" t="n"/>
      <c r="N467" s="18" t="n"/>
      <c r="O467" s="19">
        <f>IF(OR($E467="",G467=""),"",G467-N(M467))</f>
        <v/>
      </c>
      <c r="P467" s="20">
        <f>IF(O467="","",O467*IFERROR(INDEX(Bens!$D$6:$D$305,MATCH($E467,Bens!$A$6:$A$305,0)),0))</f>
        <v/>
      </c>
      <c r="Q467" s="21">
        <f>IF(A467="","",IF(AND(O467&lt;=0,L467&lt;&gt;""),L467-A467,TODAY()-A467))</f>
        <v/>
      </c>
      <c r="R467" s="18">
        <f>IF(O467="","",IF(O467&lt;0,"CONFERIR",IF(O467=0,"DEVOLVIDO",IF(K467="","COM CLIENTE",IF(TODAY()&gt;K467,"VENCIDO",IF(K467-TODAY()&lt;=15,"VENCE EM 15 DIAS","COM CLIENTE"))))))</f>
        <v/>
      </c>
      <c r="S467" s="18">
        <f>IF(OR($E467="",D467=""),"",IF(D467=$C$4,"5909","6909"))</f>
        <v/>
      </c>
      <c r="T467" s="18" t="n"/>
    </row>
    <row r="468">
      <c r="A468" s="17" t="n"/>
      <c r="B468" s="18" t="n"/>
      <c r="C468" s="18" t="n"/>
      <c r="D468" s="18" t="n"/>
      <c r="E468" s="18" t="n"/>
      <c r="F468" s="18">
        <f>IF($E468="","",IFERROR(INDEX(Bens!$B$6:$B$305,MATCH($E468,Bens!$A$6:$A$305,0)),"Código não cadastrado"))</f>
        <v/>
      </c>
      <c r="G468" s="19" t="n"/>
      <c r="H468" s="20">
        <f>IF(OR($E468="",G468=""),"",G468*IFERROR(INDEX(Bens!$D$6:$D$305,MATCH($E468,Bens!$A$6:$A$305,0)),0))</f>
        <v/>
      </c>
      <c r="I468" s="18" t="n"/>
      <c r="J468" s="18">
        <f>IF(OR($E468="",D468=""),"",IF(D468=$C$4,"5908","6908"))</f>
        <v/>
      </c>
      <c r="K468" s="17" t="n"/>
      <c r="L468" s="17" t="n"/>
      <c r="M468" s="19" t="n"/>
      <c r="N468" s="18" t="n"/>
      <c r="O468" s="19">
        <f>IF(OR($E468="",G468=""),"",G468-N(M468))</f>
        <v/>
      </c>
      <c r="P468" s="20">
        <f>IF(O468="","",O468*IFERROR(INDEX(Bens!$D$6:$D$305,MATCH($E468,Bens!$A$6:$A$305,0)),0))</f>
        <v/>
      </c>
      <c r="Q468" s="21">
        <f>IF(A468="","",IF(AND(O468&lt;=0,L468&lt;&gt;""),L468-A468,TODAY()-A468))</f>
        <v/>
      </c>
      <c r="R468" s="18">
        <f>IF(O468="","",IF(O468&lt;0,"CONFERIR",IF(O468=0,"DEVOLVIDO",IF(K468="","COM CLIENTE",IF(TODAY()&gt;K468,"VENCIDO",IF(K468-TODAY()&lt;=15,"VENCE EM 15 DIAS","COM CLIENTE"))))))</f>
        <v/>
      </c>
      <c r="S468" s="18">
        <f>IF(OR($E468="",D468=""),"",IF(D468=$C$4,"5909","6909"))</f>
        <v/>
      </c>
      <c r="T468" s="18" t="n"/>
    </row>
    <row r="469">
      <c r="A469" s="17" t="n"/>
      <c r="B469" s="18" t="n"/>
      <c r="C469" s="18" t="n"/>
      <c r="D469" s="18" t="n"/>
      <c r="E469" s="18" t="n"/>
      <c r="F469" s="18">
        <f>IF($E469="","",IFERROR(INDEX(Bens!$B$6:$B$305,MATCH($E469,Bens!$A$6:$A$305,0)),"Código não cadastrado"))</f>
        <v/>
      </c>
      <c r="G469" s="19" t="n"/>
      <c r="H469" s="20">
        <f>IF(OR($E469="",G469=""),"",G469*IFERROR(INDEX(Bens!$D$6:$D$305,MATCH($E469,Bens!$A$6:$A$305,0)),0))</f>
        <v/>
      </c>
      <c r="I469" s="18" t="n"/>
      <c r="J469" s="18">
        <f>IF(OR($E469="",D469=""),"",IF(D469=$C$4,"5908","6908"))</f>
        <v/>
      </c>
      <c r="K469" s="17" t="n"/>
      <c r="L469" s="17" t="n"/>
      <c r="M469" s="19" t="n"/>
      <c r="N469" s="18" t="n"/>
      <c r="O469" s="19">
        <f>IF(OR($E469="",G469=""),"",G469-N(M469))</f>
        <v/>
      </c>
      <c r="P469" s="20">
        <f>IF(O469="","",O469*IFERROR(INDEX(Bens!$D$6:$D$305,MATCH($E469,Bens!$A$6:$A$305,0)),0))</f>
        <v/>
      </c>
      <c r="Q469" s="21">
        <f>IF(A469="","",IF(AND(O469&lt;=0,L469&lt;&gt;""),L469-A469,TODAY()-A469))</f>
        <v/>
      </c>
      <c r="R469" s="18">
        <f>IF(O469="","",IF(O469&lt;0,"CONFERIR",IF(O469=0,"DEVOLVIDO",IF(K469="","COM CLIENTE",IF(TODAY()&gt;K469,"VENCIDO",IF(K469-TODAY()&lt;=15,"VENCE EM 15 DIAS","COM CLIENTE"))))))</f>
        <v/>
      </c>
      <c r="S469" s="18">
        <f>IF(OR($E469="",D469=""),"",IF(D469=$C$4,"5909","6909"))</f>
        <v/>
      </c>
      <c r="T469" s="18" t="n"/>
    </row>
    <row r="470">
      <c r="A470" s="17" t="n"/>
      <c r="B470" s="18" t="n"/>
      <c r="C470" s="18" t="n"/>
      <c r="D470" s="18" t="n"/>
      <c r="E470" s="18" t="n"/>
      <c r="F470" s="18">
        <f>IF($E470="","",IFERROR(INDEX(Bens!$B$6:$B$305,MATCH($E470,Bens!$A$6:$A$305,0)),"Código não cadastrado"))</f>
        <v/>
      </c>
      <c r="G470" s="19" t="n"/>
      <c r="H470" s="20">
        <f>IF(OR($E470="",G470=""),"",G470*IFERROR(INDEX(Bens!$D$6:$D$305,MATCH($E470,Bens!$A$6:$A$305,0)),0))</f>
        <v/>
      </c>
      <c r="I470" s="18" t="n"/>
      <c r="J470" s="18">
        <f>IF(OR($E470="",D470=""),"",IF(D470=$C$4,"5908","6908"))</f>
        <v/>
      </c>
      <c r="K470" s="17" t="n"/>
      <c r="L470" s="17" t="n"/>
      <c r="M470" s="19" t="n"/>
      <c r="N470" s="18" t="n"/>
      <c r="O470" s="19">
        <f>IF(OR($E470="",G470=""),"",G470-N(M470))</f>
        <v/>
      </c>
      <c r="P470" s="20">
        <f>IF(O470="","",O470*IFERROR(INDEX(Bens!$D$6:$D$305,MATCH($E470,Bens!$A$6:$A$305,0)),0))</f>
        <v/>
      </c>
      <c r="Q470" s="21">
        <f>IF(A470="","",IF(AND(O470&lt;=0,L470&lt;&gt;""),L470-A470,TODAY()-A470))</f>
        <v/>
      </c>
      <c r="R470" s="18">
        <f>IF(O470="","",IF(O470&lt;0,"CONFERIR",IF(O470=0,"DEVOLVIDO",IF(K470="","COM CLIENTE",IF(TODAY()&gt;K470,"VENCIDO",IF(K470-TODAY()&lt;=15,"VENCE EM 15 DIAS","COM CLIENTE"))))))</f>
        <v/>
      </c>
      <c r="S470" s="18">
        <f>IF(OR($E470="",D470=""),"",IF(D470=$C$4,"5909","6909"))</f>
        <v/>
      </c>
      <c r="T470" s="18" t="n"/>
    </row>
    <row r="471">
      <c r="A471" s="17" t="n"/>
      <c r="B471" s="18" t="n"/>
      <c r="C471" s="18" t="n"/>
      <c r="D471" s="18" t="n"/>
      <c r="E471" s="18" t="n"/>
      <c r="F471" s="18">
        <f>IF($E471="","",IFERROR(INDEX(Bens!$B$6:$B$305,MATCH($E471,Bens!$A$6:$A$305,0)),"Código não cadastrado"))</f>
        <v/>
      </c>
      <c r="G471" s="19" t="n"/>
      <c r="H471" s="20">
        <f>IF(OR($E471="",G471=""),"",G471*IFERROR(INDEX(Bens!$D$6:$D$305,MATCH($E471,Bens!$A$6:$A$305,0)),0))</f>
        <v/>
      </c>
      <c r="I471" s="18" t="n"/>
      <c r="J471" s="18">
        <f>IF(OR($E471="",D471=""),"",IF(D471=$C$4,"5908","6908"))</f>
        <v/>
      </c>
      <c r="K471" s="17" t="n"/>
      <c r="L471" s="17" t="n"/>
      <c r="M471" s="19" t="n"/>
      <c r="N471" s="18" t="n"/>
      <c r="O471" s="19">
        <f>IF(OR($E471="",G471=""),"",G471-N(M471))</f>
        <v/>
      </c>
      <c r="P471" s="20">
        <f>IF(O471="","",O471*IFERROR(INDEX(Bens!$D$6:$D$305,MATCH($E471,Bens!$A$6:$A$305,0)),0))</f>
        <v/>
      </c>
      <c r="Q471" s="21">
        <f>IF(A471="","",IF(AND(O471&lt;=0,L471&lt;&gt;""),L471-A471,TODAY()-A471))</f>
        <v/>
      </c>
      <c r="R471" s="18">
        <f>IF(O471="","",IF(O471&lt;0,"CONFERIR",IF(O471=0,"DEVOLVIDO",IF(K471="","COM CLIENTE",IF(TODAY()&gt;K471,"VENCIDO",IF(K471-TODAY()&lt;=15,"VENCE EM 15 DIAS","COM CLIENTE"))))))</f>
        <v/>
      </c>
      <c r="S471" s="18">
        <f>IF(OR($E471="",D471=""),"",IF(D471=$C$4,"5909","6909"))</f>
        <v/>
      </c>
      <c r="T471" s="18" t="n"/>
    </row>
    <row r="472">
      <c r="A472" s="17" t="n"/>
      <c r="B472" s="18" t="n"/>
      <c r="C472" s="18" t="n"/>
      <c r="D472" s="18" t="n"/>
      <c r="E472" s="18" t="n"/>
      <c r="F472" s="18">
        <f>IF($E472="","",IFERROR(INDEX(Bens!$B$6:$B$305,MATCH($E472,Bens!$A$6:$A$305,0)),"Código não cadastrado"))</f>
        <v/>
      </c>
      <c r="G472" s="19" t="n"/>
      <c r="H472" s="20">
        <f>IF(OR($E472="",G472=""),"",G472*IFERROR(INDEX(Bens!$D$6:$D$305,MATCH($E472,Bens!$A$6:$A$305,0)),0))</f>
        <v/>
      </c>
      <c r="I472" s="18" t="n"/>
      <c r="J472" s="18">
        <f>IF(OR($E472="",D472=""),"",IF(D472=$C$4,"5908","6908"))</f>
        <v/>
      </c>
      <c r="K472" s="17" t="n"/>
      <c r="L472" s="17" t="n"/>
      <c r="M472" s="19" t="n"/>
      <c r="N472" s="18" t="n"/>
      <c r="O472" s="19">
        <f>IF(OR($E472="",G472=""),"",G472-N(M472))</f>
        <v/>
      </c>
      <c r="P472" s="20">
        <f>IF(O472="","",O472*IFERROR(INDEX(Bens!$D$6:$D$305,MATCH($E472,Bens!$A$6:$A$305,0)),0))</f>
        <v/>
      </c>
      <c r="Q472" s="21">
        <f>IF(A472="","",IF(AND(O472&lt;=0,L472&lt;&gt;""),L472-A472,TODAY()-A472))</f>
        <v/>
      </c>
      <c r="R472" s="18">
        <f>IF(O472="","",IF(O472&lt;0,"CONFERIR",IF(O472=0,"DEVOLVIDO",IF(K472="","COM CLIENTE",IF(TODAY()&gt;K472,"VENCIDO",IF(K472-TODAY()&lt;=15,"VENCE EM 15 DIAS","COM CLIENTE"))))))</f>
        <v/>
      </c>
      <c r="S472" s="18">
        <f>IF(OR($E472="",D472=""),"",IF(D472=$C$4,"5909","6909"))</f>
        <v/>
      </c>
      <c r="T472" s="18" t="n"/>
    </row>
    <row r="473">
      <c r="A473" s="17" t="n"/>
      <c r="B473" s="18" t="n"/>
      <c r="C473" s="18" t="n"/>
      <c r="D473" s="18" t="n"/>
      <c r="E473" s="18" t="n"/>
      <c r="F473" s="18">
        <f>IF($E473="","",IFERROR(INDEX(Bens!$B$6:$B$305,MATCH($E473,Bens!$A$6:$A$305,0)),"Código não cadastrado"))</f>
        <v/>
      </c>
      <c r="G473" s="19" t="n"/>
      <c r="H473" s="20">
        <f>IF(OR($E473="",G473=""),"",G473*IFERROR(INDEX(Bens!$D$6:$D$305,MATCH($E473,Bens!$A$6:$A$305,0)),0))</f>
        <v/>
      </c>
      <c r="I473" s="18" t="n"/>
      <c r="J473" s="18">
        <f>IF(OR($E473="",D473=""),"",IF(D473=$C$4,"5908","6908"))</f>
        <v/>
      </c>
      <c r="K473" s="17" t="n"/>
      <c r="L473" s="17" t="n"/>
      <c r="M473" s="19" t="n"/>
      <c r="N473" s="18" t="n"/>
      <c r="O473" s="19">
        <f>IF(OR($E473="",G473=""),"",G473-N(M473))</f>
        <v/>
      </c>
      <c r="P473" s="20">
        <f>IF(O473="","",O473*IFERROR(INDEX(Bens!$D$6:$D$305,MATCH($E473,Bens!$A$6:$A$305,0)),0))</f>
        <v/>
      </c>
      <c r="Q473" s="21">
        <f>IF(A473="","",IF(AND(O473&lt;=0,L473&lt;&gt;""),L473-A473,TODAY()-A473))</f>
        <v/>
      </c>
      <c r="R473" s="18">
        <f>IF(O473="","",IF(O473&lt;0,"CONFERIR",IF(O473=0,"DEVOLVIDO",IF(K473="","COM CLIENTE",IF(TODAY()&gt;K473,"VENCIDO",IF(K473-TODAY()&lt;=15,"VENCE EM 15 DIAS","COM CLIENTE"))))))</f>
        <v/>
      </c>
      <c r="S473" s="18">
        <f>IF(OR($E473="",D473=""),"",IF(D473=$C$4,"5909","6909"))</f>
        <v/>
      </c>
      <c r="T473" s="18" t="n"/>
    </row>
    <row r="474">
      <c r="A474" s="17" t="n"/>
      <c r="B474" s="18" t="n"/>
      <c r="C474" s="18" t="n"/>
      <c r="D474" s="18" t="n"/>
      <c r="E474" s="18" t="n"/>
      <c r="F474" s="18">
        <f>IF($E474="","",IFERROR(INDEX(Bens!$B$6:$B$305,MATCH($E474,Bens!$A$6:$A$305,0)),"Código não cadastrado"))</f>
        <v/>
      </c>
      <c r="G474" s="19" t="n"/>
      <c r="H474" s="20">
        <f>IF(OR($E474="",G474=""),"",G474*IFERROR(INDEX(Bens!$D$6:$D$305,MATCH($E474,Bens!$A$6:$A$305,0)),0))</f>
        <v/>
      </c>
      <c r="I474" s="18" t="n"/>
      <c r="J474" s="18">
        <f>IF(OR($E474="",D474=""),"",IF(D474=$C$4,"5908","6908"))</f>
        <v/>
      </c>
      <c r="K474" s="17" t="n"/>
      <c r="L474" s="17" t="n"/>
      <c r="M474" s="19" t="n"/>
      <c r="N474" s="18" t="n"/>
      <c r="O474" s="19">
        <f>IF(OR($E474="",G474=""),"",G474-N(M474))</f>
        <v/>
      </c>
      <c r="P474" s="20">
        <f>IF(O474="","",O474*IFERROR(INDEX(Bens!$D$6:$D$305,MATCH($E474,Bens!$A$6:$A$305,0)),0))</f>
        <v/>
      </c>
      <c r="Q474" s="21">
        <f>IF(A474="","",IF(AND(O474&lt;=0,L474&lt;&gt;""),L474-A474,TODAY()-A474))</f>
        <v/>
      </c>
      <c r="R474" s="18">
        <f>IF(O474="","",IF(O474&lt;0,"CONFERIR",IF(O474=0,"DEVOLVIDO",IF(K474="","COM CLIENTE",IF(TODAY()&gt;K474,"VENCIDO",IF(K474-TODAY()&lt;=15,"VENCE EM 15 DIAS","COM CLIENTE"))))))</f>
        <v/>
      </c>
      <c r="S474" s="18">
        <f>IF(OR($E474="",D474=""),"",IF(D474=$C$4,"5909","6909"))</f>
        <v/>
      </c>
      <c r="T474" s="18" t="n"/>
    </row>
    <row r="475">
      <c r="A475" s="17" t="n"/>
      <c r="B475" s="18" t="n"/>
      <c r="C475" s="18" t="n"/>
      <c r="D475" s="18" t="n"/>
      <c r="E475" s="18" t="n"/>
      <c r="F475" s="18">
        <f>IF($E475="","",IFERROR(INDEX(Bens!$B$6:$B$305,MATCH($E475,Bens!$A$6:$A$305,0)),"Código não cadastrado"))</f>
        <v/>
      </c>
      <c r="G475" s="19" t="n"/>
      <c r="H475" s="20">
        <f>IF(OR($E475="",G475=""),"",G475*IFERROR(INDEX(Bens!$D$6:$D$305,MATCH($E475,Bens!$A$6:$A$305,0)),0))</f>
        <v/>
      </c>
      <c r="I475" s="18" t="n"/>
      <c r="J475" s="18">
        <f>IF(OR($E475="",D475=""),"",IF(D475=$C$4,"5908","6908"))</f>
        <v/>
      </c>
      <c r="K475" s="17" t="n"/>
      <c r="L475" s="17" t="n"/>
      <c r="M475" s="19" t="n"/>
      <c r="N475" s="18" t="n"/>
      <c r="O475" s="19">
        <f>IF(OR($E475="",G475=""),"",G475-N(M475))</f>
        <v/>
      </c>
      <c r="P475" s="20">
        <f>IF(O475="","",O475*IFERROR(INDEX(Bens!$D$6:$D$305,MATCH($E475,Bens!$A$6:$A$305,0)),0))</f>
        <v/>
      </c>
      <c r="Q475" s="21">
        <f>IF(A475="","",IF(AND(O475&lt;=0,L475&lt;&gt;""),L475-A475,TODAY()-A475))</f>
        <v/>
      </c>
      <c r="R475" s="18">
        <f>IF(O475="","",IF(O475&lt;0,"CONFERIR",IF(O475=0,"DEVOLVIDO",IF(K475="","COM CLIENTE",IF(TODAY()&gt;K475,"VENCIDO",IF(K475-TODAY()&lt;=15,"VENCE EM 15 DIAS","COM CLIENTE"))))))</f>
        <v/>
      </c>
      <c r="S475" s="18">
        <f>IF(OR($E475="",D475=""),"",IF(D475=$C$4,"5909","6909"))</f>
        <v/>
      </c>
      <c r="T475" s="18" t="n"/>
    </row>
    <row r="476">
      <c r="A476" s="17" t="n"/>
      <c r="B476" s="18" t="n"/>
      <c r="C476" s="18" t="n"/>
      <c r="D476" s="18" t="n"/>
      <c r="E476" s="18" t="n"/>
      <c r="F476" s="18">
        <f>IF($E476="","",IFERROR(INDEX(Bens!$B$6:$B$305,MATCH($E476,Bens!$A$6:$A$305,0)),"Código não cadastrado"))</f>
        <v/>
      </c>
      <c r="G476" s="19" t="n"/>
      <c r="H476" s="20">
        <f>IF(OR($E476="",G476=""),"",G476*IFERROR(INDEX(Bens!$D$6:$D$305,MATCH($E476,Bens!$A$6:$A$305,0)),0))</f>
        <v/>
      </c>
      <c r="I476" s="18" t="n"/>
      <c r="J476" s="18">
        <f>IF(OR($E476="",D476=""),"",IF(D476=$C$4,"5908","6908"))</f>
        <v/>
      </c>
      <c r="K476" s="17" t="n"/>
      <c r="L476" s="17" t="n"/>
      <c r="M476" s="19" t="n"/>
      <c r="N476" s="18" t="n"/>
      <c r="O476" s="19">
        <f>IF(OR($E476="",G476=""),"",G476-N(M476))</f>
        <v/>
      </c>
      <c r="P476" s="20">
        <f>IF(O476="","",O476*IFERROR(INDEX(Bens!$D$6:$D$305,MATCH($E476,Bens!$A$6:$A$305,0)),0))</f>
        <v/>
      </c>
      <c r="Q476" s="21">
        <f>IF(A476="","",IF(AND(O476&lt;=0,L476&lt;&gt;""),L476-A476,TODAY()-A476))</f>
        <v/>
      </c>
      <c r="R476" s="18">
        <f>IF(O476="","",IF(O476&lt;0,"CONFERIR",IF(O476=0,"DEVOLVIDO",IF(K476="","COM CLIENTE",IF(TODAY()&gt;K476,"VENCIDO",IF(K476-TODAY()&lt;=15,"VENCE EM 15 DIAS","COM CLIENTE"))))))</f>
        <v/>
      </c>
      <c r="S476" s="18">
        <f>IF(OR($E476="",D476=""),"",IF(D476=$C$4,"5909","6909"))</f>
        <v/>
      </c>
      <c r="T476" s="18" t="n"/>
    </row>
    <row r="477">
      <c r="A477" s="17" t="n"/>
      <c r="B477" s="18" t="n"/>
      <c r="C477" s="18" t="n"/>
      <c r="D477" s="18" t="n"/>
      <c r="E477" s="18" t="n"/>
      <c r="F477" s="18">
        <f>IF($E477="","",IFERROR(INDEX(Bens!$B$6:$B$305,MATCH($E477,Bens!$A$6:$A$305,0)),"Código não cadastrado"))</f>
        <v/>
      </c>
      <c r="G477" s="19" t="n"/>
      <c r="H477" s="20">
        <f>IF(OR($E477="",G477=""),"",G477*IFERROR(INDEX(Bens!$D$6:$D$305,MATCH($E477,Bens!$A$6:$A$305,0)),0))</f>
        <v/>
      </c>
      <c r="I477" s="18" t="n"/>
      <c r="J477" s="18">
        <f>IF(OR($E477="",D477=""),"",IF(D477=$C$4,"5908","6908"))</f>
        <v/>
      </c>
      <c r="K477" s="17" t="n"/>
      <c r="L477" s="17" t="n"/>
      <c r="M477" s="19" t="n"/>
      <c r="N477" s="18" t="n"/>
      <c r="O477" s="19">
        <f>IF(OR($E477="",G477=""),"",G477-N(M477))</f>
        <v/>
      </c>
      <c r="P477" s="20">
        <f>IF(O477="","",O477*IFERROR(INDEX(Bens!$D$6:$D$305,MATCH($E477,Bens!$A$6:$A$305,0)),0))</f>
        <v/>
      </c>
      <c r="Q477" s="21">
        <f>IF(A477="","",IF(AND(O477&lt;=0,L477&lt;&gt;""),L477-A477,TODAY()-A477))</f>
        <v/>
      </c>
      <c r="R477" s="18">
        <f>IF(O477="","",IF(O477&lt;0,"CONFERIR",IF(O477=0,"DEVOLVIDO",IF(K477="","COM CLIENTE",IF(TODAY()&gt;K477,"VENCIDO",IF(K477-TODAY()&lt;=15,"VENCE EM 15 DIAS","COM CLIENTE"))))))</f>
        <v/>
      </c>
      <c r="S477" s="18">
        <f>IF(OR($E477="",D477=""),"",IF(D477=$C$4,"5909","6909"))</f>
        <v/>
      </c>
      <c r="T477" s="18" t="n"/>
    </row>
    <row r="478">
      <c r="A478" s="17" t="n"/>
      <c r="B478" s="18" t="n"/>
      <c r="C478" s="18" t="n"/>
      <c r="D478" s="18" t="n"/>
      <c r="E478" s="18" t="n"/>
      <c r="F478" s="18">
        <f>IF($E478="","",IFERROR(INDEX(Bens!$B$6:$B$305,MATCH($E478,Bens!$A$6:$A$305,0)),"Código não cadastrado"))</f>
        <v/>
      </c>
      <c r="G478" s="19" t="n"/>
      <c r="H478" s="20">
        <f>IF(OR($E478="",G478=""),"",G478*IFERROR(INDEX(Bens!$D$6:$D$305,MATCH($E478,Bens!$A$6:$A$305,0)),0))</f>
        <v/>
      </c>
      <c r="I478" s="18" t="n"/>
      <c r="J478" s="18">
        <f>IF(OR($E478="",D478=""),"",IF(D478=$C$4,"5908","6908"))</f>
        <v/>
      </c>
      <c r="K478" s="17" t="n"/>
      <c r="L478" s="17" t="n"/>
      <c r="M478" s="19" t="n"/>
      <c r="N478" s="18" t="n"/>
      <c r="O478" s="19">
        <f>IF(OR($E478="",G478=""),"",G478-N(M478))</f>
        <v/>
      </c>
      <c r="P478" s="20">
        <f>IF(O478="","",O478*IFERROR(INDEX(Bens!$D$6:$D$305,MATCH($E478,Bens!$A$6:$A$305,0)),0))</f>
        <v/>
      </c>
      <c r="Q478" s="21">
        <f>IF(A478="","",IF(AND(O478&lt;=0,L478&lt;&gt;""),L478-A478,TODAY()-A478))</f>
        <v/>
      </c>
      <c r="R478" s="18">
        <f>IF(O478="","",IF(O478&lt;0,"CONFERIR",IF(O478=0,"DEVOLVIDO",IF(K478="","COM CLIENTE",IF(TODAY()&gt;K478,"VENCIDO",IF(K478-TODAY()&lt;=15,"VENCE EM 15 DIAS","COM CLIENTE"))))))</f>
        <v/>
      </c>
      <c r="S478" s="18">
        <f>IF(OR($E478="",D478=""),"",IF(D478=$C$4,"5909","6909"))</f>
        <v/>
      </c>
      <c r="T478" s="18" t="n"/>
    </row>
    <row r="479">
      <c r="A479" s="17" t="n"/>
      <c r="B479" s="18" t="n"/>
      <c r="C479" s="18" t="n"/>
      <c r="D479" s="18" t="n"/>
      <c r="E479" s="18" t="n"/>
      <c r="F479" s="18">
        <f>IF($E479="","",IFERROR(INDEX(Bens!$B$6:$B$305,MATCH($E479,Bens!$A$6:$A$305,0)),"Código não cadastrado"))</f>
        <v/>
      </c>
      <c r="G479" s="19" t="n"/>
      <c r="H479" s="20">
        <f>IF(OR($E479="",G479=""),"",G479*IFERROR(INDEX(Bens!$D$6:$D$305,MATCH($E479,Bens!$A$6:$A$305,0)),0))</f>
        <v/>
      </c>
      <c r="I479" s="18" t="n"/>
      <c r="J479" s="18">
        <f>IF(OR($E479="",D479=""),"",IF(D479=$C$4,"5908","6908"))</f>
        <v/>
      </c>
      <c r="K479" s="17" t="n"/>
      <c r="L479" s="17" t="n"/>
      <c r="M479" s="19" t="n"/>
      <c r="N479" s="18" t="n"/>
      <c r="O479" s="19">
        <f>IF(OR($E479="",G479=""),"",G479-N(M479))</f>
        <v/>
      </c>
      <c r="P479" s="20">
        <f>IF(O479="","",O479*IFERROR(INDEX(Bens!$D$6:$D$305,MATCH($E479,Bens!$A$6:$A$305,0)),0))</f>
        <v/>
      </c>
      <c r="Q479" s="21">
        <f>IF(A479="","",IF(AND(O479&lt;=0,L479&lt;&gt;""),L479-A479,TODAY()-A479))</f>
        <v/>
      </c>
      <c r="R479" s="18">
        <f>IF(O479="","",IF(O479&lt;0,"CONFERIR",IF(O479=0,"DEVOLVIDO",IF(K479="","COM CLIENTE",IF(TODAY()&gt;K479,"VENCIDO",IF(K479-TODAY()&lt;=15,"VENCE EM 15 DIAS","COM CLIENTE"))))))</f>
        <v/>
      </c>
      <c r="S479" s="18">
        <f>IF(OR($E479="",D479=""),"",IF(D479=$C$4,"5909","6909"))</f>
        <v/>
      </c>
      <c r="T479" s="18" t="n"/>
    </row>
    <row r="480">
      <c r="A480" s="17" t="n"/>
      <c r="B480" s="18" t="n"/>
      <c r="C480" s="18" t="n"/>
      <c r="D480" s="18" t="n"/>
      <c r="E480" s="18" t="n"/>
      <c r="F480" s="18">
        <f>IF($E480="","",IFERROR(INDEX(Bens!$B$6:$B$305,MATCH($E480,Bens!$A$6:$A$305,0)),"Código não cadastrado"))</f>
        <v/>
      </c>
      <c r="G480" s="19" t="n"/>
      <c r="H480" s="20">
        <f>IF(OR($E480="",G480=""),"",G480*IFERROR(INDEX(Bens!$D$6:$D$305,MATCH($E480,Bens!$A$6:$A$305,0)),0))</f>
        <v/>
      </c>
      <c r="I480" s="18" t="n"/>
      <c r="J480" s="18">
        <f>IF(OR($E480="",D480=""),"",IF(D480=$C$4,"5908","6908"))</f>
        <v/>
      </c>
      <c r="K480" s="17" t="n"/>
      <c r="L480" s="17" t="n"/>
      <c r="M480" s="19" t="n"/>
      <c r="N480" s="18" t="n"/>
      <c r="O480" s="19">
        <f>IF(OR($E480="",G480=""),"",G480-N(M480))</f>
        <v/>
      </c>
      <c r="P480" s="20">
        <f>IF(O480="","",O480*IFERROR(INDEX(Bens!$D$6:$D$305,MATCH($E480,Bens!$A$6:$A$305,0)),0))</f>
        <v/>
      </c>
      <c r="Q480" s="21">
        <f>IF(A480="","",IF(AND(O480&lt;=0,L480&lt;&gt;""),L480-A480,TODAY()-A480))</f>
        <v/>
      </c>
      <c r="R480" s="18">
        <f>IF(O480="","",IF(O480&lt;0,"CONFERIR",IF(O480=0,"DEVOLVIDO",IF(K480="","COM CLIENTE",IF(TODAY()&gt;K480,"VENCIDO",IF(K480-TODAY()&lt;=15,"VENCE EM 15 DIAS","COM CLIENTE"))))))</f>
        <v/>
      </c>
      <c r="S480" s="18">
        <f>IF(OR($E480="",D480=""),"",IF(D480=$C$4,"5909","6909"))</f>
        <v/>
      </c>
      <c r="T480" s="18" t="n"/>
    </row>
    <row r="481">
      <c r="A481" s="17" t="n"/>
      <c r="B481" s="18" t="n"/>
      <c r="C481" s="18" t="n"/>
      <c r="D481" s="18" t="n"/>
      <c r="E481" s="18" t="n"/>
      <c r="F481" s="18">
        <f>IF($E481="","",IFERROR(INDEX(Bens!$B$6:$B$305,MATCH($E481,Bens!$A$6:$A$305,0)),"Código não cadastrado"))</f>
        <v/>
      </c>
      <c r="G481" s="19" t="n"/>
      <c r="H481" s="20">
        <f>IF(OR($E481="",G481=""),"",G481*IFERROR(INDEX(Bens!$D$6:$D$305,MATCH($E481,Bens!$A$6:$A$305,0)),0))</f>
        <v/>
      </c>
      <c r="I481" s="18" t="n"/>
      <c r="J481" s="18">
        <f>IF(OR($E481="",D481=""),"",IF(D481=$C$4,"5908","6908"))</f>
        <v/>
      </c>
      <c r="K481" s="17" t="n"/>
      <c r="L481" s="17" t="n"/>
      <c r="M481" s="19" t="n"/>
      <c r="N481" s="18" t="n"/>
      <c r="O481" s="19">
        <f>IF(OR($E481="",G481=""),"",G481-N(M481))</f>
        <v/>
      </c>
      <c r="P481" s="20">
        <f>IF(O481="","",O481*IFERROR(INDEX(Bens!$D$6:$D$305,MATCH($E481,Bens!$A$6:$A$305,0)),0))</f>
        <v/>
      </c>
      <c r="Q481" s="21">
        <f>IF(A481="","",IF(AND(O481&lt;=0,L481&lt;&gt;""),L481-A481,TODAY()-A481))</f>
        <v/>
      </c>
      <c r="R481" s="18">
        <f>IF(O481="","",IF(O481&lt;0,"CONFERIR",IF(O481=0,"DEVOLVIDO",IF(K481="","COM CLIENTE",IF(TODAY()&gt;K481,"VENCIDO",IF(K481-TODAY()&lt;=15,"VENCE EM 15 DIAS","COM CLIENTE"))))))</f>
        <v/>
      </c>
      <c r="S481" s="18">
        <f>IF(OR($E481="",D481=""),"",IF(D481=$C$4,"5909","6909"))</f>
        <v/>
      </c>
      <c r="T481" s="18" t="n"/>
    </row>
    <row r="482">
      <c r="A482" s="17" t="n"/>
      <c r="B482" s="18" t="n"/>
      <c r="C482" s="18" t="n"/>
      <c r="D482" s="18" t="n"/>
      <c r="E482" s="18" t="n"/>
      <c r="F482" s="18">
        <f>IF($E482="","",IFERROR(INDEX(Bens!$B$6:$B$305,MATCH($E482,Bens!$A$6:$A$305,0)),"Código não cadastrado"))</f>
        <v/>
      </c>
      <c r="G482" s="19" t="n"/>
      <c r="H482" s="20">
        <f>IF(OR($E482="",G482=""),"",G482*IFERROR(INDEX(Bens!$D$6:$D$305,MATCH($E482,Bens!$A$6:$A$305,0)),0))</f>
        <v/>
      </c>
      <c r="I482" s="18" t="n"/>
      <c r="J482" s="18">
        <f>IF(OR($E482="",D482=""),"",IF(D482=$C$4,"5908","6908"))</f>
        <v/>
      </c>
      <c r="K482" s="17" t="n"/>
      <c r="L482" s="17" t="n"/>
      <c r="M482" s="19" t="n"/>
      <c r="N482" s="18" t="n"/>
      <c r="O482" s="19">
        <f>IF(OR($E482="",G482=""),"",G482-N(M482))</f>
        <v/>
      </c>
      <c r="P482" s="20">
        <f>IF(O482="","",O482*IFERROR(INDEX(Bens!$D$6:$D$305,MATCH($E482,Bens!$A$6:$A$305,0)),0))</f>
        <v/>
      </c>
      <c r="Q482" s="21">
        <f>IF(A482="","",IF(AND(O482&lt;=0,L482&lt;&gt;""),L482-A482,TODAY()-A482))</f>
        <v/>
      </c>
      <c r="R482" s="18">
        <f>IF(O482="","",IF(O482&lt;0,"CONFERIR",IF(O482=0,"DEVOLVIDO",IF(K482="","COM CLIENTE",IF(TODAY()&gt;K482,"VENCIDO",IF(K482-TODAY()&lt;=15,"VENCE EM 15 DIAS","COM CLIENTE"))))))</f>
        <v/>
      </c>
      <c r="S482" s="18">
        <f>IF(OR($E482="",D482=""),"",IF(D482=$C$4,"5909","6909"))</f>
        <v/>
      </c>
      <c r="T482" s="18" t="n"/>
    </row>
    <row r="483">
      <c r="A483" s="17" t="n"/>
      <c r="B483" s="18" t="n"/>
      <c r="C483" s="18" t="n"/>
      <c r="D483" s="18" t="n"/>
      <c r="E483" s="18" t="n"/>
      <c r="F483" s="18">
        <f>IF($E483="","",IFERROR(INDEX(Bens!$B$6:$B$305,MATCH($E483,Bens!$A$6:$A$305,0)),"Código não cadastrado"))</f>
        <v/>
      </c>
      <c r="G483" s="19" t="n"/>
      <c r="H483" s="20">
        <f>IF(OR($E483="",G483=""),"",G483*IFERROR(INDEX(Bens!$D$6:$D$305,MATCH($E483,Bens!$A$6:$A$305,0)),0))</f>
        <v/>
      </c>
      <c r="I483" s="18" t="n"/>
      <c r="J483" s="18">
        <f>IF(OR($E483="",D483=""),"",IF(D483=$C$4,"5908","6908"))</f>
        <v/>
      </c>
      <c r="K483" s="17" t="n"/>
      <c r="L483" s="17" t="n"/>
      <c r="M483" s="19" t="n"/>
      <c r="N483" s="18" t="n"/>
      <c r="O483" s="19">
        <f>IF(OR($E483="",G483=""),"",G483-N(M483))</f>
        <v/>
      </c>
      <c r="P483" s="20">
        <f>IF(O483="","",O483*IFERROR(INDEX(Bens!$D$6:$D$305,MATCH($E483,Bens!$A$6:$A$305,0)),0))</f>
        <v/>
      </c>
      <c r="Q483" s="21">
        <f>IF(A483="","",IF(AND(O483&lt;=0,L483&lt;&gt;""),L483-A483,TODAY()-A483))</f>
        <v/>
      </c>
      <c r="R483" s="18">
        <f>IF(O483="","",IF(O483&lt;0,"CONFERIR",IF(O483=0,"DEVOLVIDO",IF(K483="","COM CLIENTE",IF(TODAY()&gt;K483,"VENCIDO",IF(K483-TODAY()&lt;=15,"VENCE EM 15 DIAS","COM CLIENTE"))))))</f>
        <v/>
      </c>
      <c r="S483" s="18">
        <f>IF(OR($E483="",D483=""),"",IF(D483=$C$4,"5909","6909"))</f>
        <v/>
      </c>
      <c r="T483" s="18" t="n"/>
    </row>
    <row r="484">
      <c r="A484" s="17" t="n"/>
      <c r="B484" s="18" t="n"/>
      <c r="C484" s="18" t="n"/>
      <c r="D484" s="18" t="n"/>
      <c r="E484" s="18" t="n"/>
      <c r="F484" s="18">
        <f>IF($E484="","",IFERROR(INDEX(Bens!$B$6:$B$305,MATCH($E484,Bens!$A$6:$A$305,0)),"Código não cadastrado"))</f>
        <v/>
      </c>
      <c r="G484" s="19" t="n"/>
      <c r="H484" s="20">
        <f>IF(OR($E484="",G484=""),"",G484*IFERROR(INDEX(Bens!$D$6:$D$305,MATCH($E484,Bens!$A$6:$A$305,0)),0))</f>
        <v/>
      </c>
      <c r="I484" s="18" t="n"/>
      <c r="J484" s="18">
        <f>IF(OR($E484="",D484=""),"",IF(D484=$C$4,"5908","6908"))</f>
        <v/>
      </c>
      <c r="K484" s="17" t="n"/>
      <c r="L484" s="17" t="n"/>
      <c r="M484" s="19" t="n"/>
      <c r="N484" s="18" t="n"/>
      <c r="O484" s="19">
        <f>IF(OR($E484="",G484=""),"",G484-N(M484))</f>
        <v/>
      </c>
      <c r="P484" s="20">
        <f>IF(O484="","",O484*IFERROR(INDEX(Bens!$D$6:$D$305,MATCH($E484,Bens!$A$6:$A$305,0)),0))</f>
        <v/>
      </c>
      <c r="Q484" s="21">
        <f>IF(A484="","",IF(AND(O484&lt;=0,L484&lt;&gt;""),L484-A484,TODAY()-A484))</f>
        <v/>
      </c>
      <c r="R484" s="18">
        <f>IF(O484="","",IF(O484&lt;0,"CONFERIR",IF(O484=0,"DEVOLVIDO",IF(K484="","COM CLIENTE",IF(TODAY()&gt;K484,"VENCIDO",IF(K484-TODAY()&lt;=15,"VENCE EM 15 DIAS","COM CLIENTE"))))))</f>
        <v/>
      </c>
      <c r="S484" s="18">
        <f>IF(OR($E484="",D484=""),"",IF(D484=$C$4,"5909","6909"))</f>
        <v/>
      </c>
      <c r="T484" s="18" t="n"/>
    </row>
    <row r="485">
      <c r="A485" s="17" t="n"/>
      <c r="B485" s="18" t="n"/>
      <c r="C485" s="18" t="n"/>
      <c r="D485" s="18" t="n"/>
      <c r="E485" s="18" t="n"/>
      <c r="F485" s="18">
        <f>IF($E485="","",IFERROR(INDEX(Bens!$B$6:$B$305,MATCH($E485,Bens!$A$6:$A$305,0)),"Código não cadastrado"))</f>
        <v/>
      </c>
      <c r="G485" s="19" t="n"/>
      <c r="H485" s="20">
        <f>IF(OR($E485="",G485=""),"",G485*IFERROR(INDEX(Bens!$D$6:$D$305,MATCH($E485,Bens!$A$6:$A$305,0)),0))</f>
        <v/>
      </c>
      <c r="I485" s="18" t="n"/>
      <c r="J485" s="18">
        <f>IF(OR($E485="",D485=""),"",IF(D485=$C$4,"5908","6908"))</f>
        <v/>
      </c>
      <c r="K485" s="17" t="n"/>
      <c r="L485" s="17" t="n"/>
      <c r="M485" s="19" t="n"/>
      <c r="N485" s="18" t="n"/>
      <c r="O485" s="19">
        <f>IF(OR($E485="",G485=""),"",G485-N(M485))</f>
        <v/>
      </c>
      <c r="P485" s="20">
        <f>IF(O485="","",O485*IFERROR(INDEX(Bens!$D$6:$D$305,MATCH($E485,Bens!$A$6:$A$305,0)),0))</f>
        <v/>
      </c>
      <c r="Q485" s="21">
        <f>IF(A485="","",IF(AND(O485&lt;=0,L485&lt;&gt;""),L485-A485,TODAY()-A485))</f>
        <v/>
      </c>
      <c r="R485" s="18">
        <f>IF(O485="","",IF(O485&lt;0,"CONFERIR",IF(O485=0,"DEVOLVIDO",IF(K485="","COM CLIENTE",IF(TODAY()&gt;K485,"VENCIDO",IF(K485-TODAY()&lt;=15,"VENCE EM 15 DIAS","COM CLIENTE"))))))</f>
        <v/>
      </c>
      <c r="S485" s="18">
        <f>IF(OR($E485="",D485=""),"",IF(D485=$C$4,"5909","6909"))</f>
        <v/>
      </c>
      <c r="T485" s="18" t="n"/>
    </row>
    <row r="486">
      <c r="A486" s="17" t="n"/>
      <c r="B486" s="18" t="n"/>
      <c r="C486" s="18" t="n"/>
      <c r="D486" s="18" t="n"/>
      <c r="E486" s="18" t="n"/>
      <c r="F486" s="18">
        <f>IF($E486="","",IFERROR(INDEX(Bens!$B$6:$B$305,MATCH($E486,Bens!$A$6:$A$305,0)),"Código não cadastrado"))</f>
        <v/>
      </c>
      <c r="G486" s="19" t="n"/>
      <c r="H486" s="20">
        <f>IF(OR($E486="",G486=""),"",G486*IFERROR(INDEX(Bens!$D$6:$D$305,MATCH($E486,Bens!$A$6:$A$305,0)),0))</f>
        <v/>
      </c>
      <c r="I486" s="18" t="n"/>
      <c r="J486" s="18">
        <f>IF(OR($E486="",D486=""),"",IF(D486=$C$4,"5908","6908"))</f>
        <v/>
      </c>
      <c r="K486" s="17" t="n"/>
      <c r="L486" s="17" t="n"/>
      <c r="M486" s="19" t="n"/>
      <c r="N486" s="18" t="n"/>
      <c r="O486" s="19">
        <f>IF(OR($E486="",G486=""),"",G486-N(M486))</f>
        <v/>
      </c>
      <c r="P486" s="20">
        <f>IF(O486="","",O486*IFERROR(INDEX(Bens!$D$6:$D$305,MATCH($E486,Bens!$A$6:$A$305,0)),0))</f>
        <v/>
      </c>
      <c r="Q486" s="21">
        <f>IF(A486="","",IF(AND(O486&lt;=0,L486&lt;&gt;""),L486-A486,TODAY()-A486))</f>
        <v/>
      </c>
      <c r="R486" s="18">
        <f>IF(O486="","",IF(O486&lt;0,"CONFERIR",IF(O486=0,"DEVOLVIDO",IF(K486="","COM CLIENTE",IF(TODAY()&gt;K486,"VENCIDO",IF(K486-TODAY()&lt;=15,"VENCE EM 15 DIAS","COM CLIENTE"))))))</f>
        <v/>
      </c>
      <c r="S486" s="18">
        <f>IF(OR($E486="",D486=""),"",IF(D486=$C$4,"5909","6909"))</f>
        <v/>
      </c>
      <c r="T486" s="18" t="n"/>
    </row>
    <row r="487">
      <c r="A487" s="17" t="n"/>
      <c r="B487" s="18" t="n"/>
      <c r="C487" s="18" t="n"/>
      <c r="D487" s="18" t="n"/>
      <c r="E487" s="18" t="n"/>
      <c r="F487" s="18">
        <f>IF($E487="","",IFERROR(INDEX(Bens!$B$6:$B$305,MATCH($E487,Bens!$A$6:$A$305,0)),"Código não cadastrado"))</f>
        <v/>
      </c>
      <c r="G487" s="19" t="n"/>
      <c r="H487" s="20">
        <f>IF(OR($E487="",G487=""),"",G487*IFERROR(INDEX(Bens!$D$6:$D$305,MATCH($E487,Bens!$A$6:$A$305,0)),0))</f>
        <v/>
      </c>
      <c r="I487" s="18" t="n"/>
      <c r="J487" s="18">
        <f>IF(OR($E487="",D487=""),"",IF(D487=$C$4,"5908","6908"))</f>
        <v/>
      </c>
      <c r="K487" s="17" t="n"/>
      <c r="L487" s="17" t="n"/>
      <c r="M487" s="19" t="n"/>
      <c r="N487" s="18" t="n"/>
      <c r="O487" s="19">
        <f>IF(OR($E487="",G487=""),"",G487-N(M487))</f>
        <v/>
      </c>
      <c r="P487" s="20">
        <f>IF(O487="","",O487*IFERROR(INDEX(Bens!$D$6:$D$305,MATCH($E487,Bens!$A$6:$A$305,0)),0))</f>
        <v/>
      </c>
      <c r="Q487" s="21">
        <f>IF(A487="","",IF(AND(O487&lt;=0,L487&lt;&gt;""),L487-A487,TODAY()-A487))</f>
        <v/>
      </c>
      <c r="R487" s="18">
        <f>IF(O487="","",IF(O487&lt;0,"CONFERIR",IF(O487=0,"DEVOLVIDO",IF(K487="","COM CLIENTE",IF(TODAY()&gt;K487,"VENCIDO",IF(K487-TODAY()&lt;=15,"VENCE EM 15 DIAS","COM CLIENTE"))))))</f>
        <v/>
      </c>
      <c r="S487" s="18">
        <f>IF(OR($E487="",D487=""),"",IF(D487=$C$4,"5909","6909"))</f>
        <v/>
      </c>
      <c r="T487" s="18" t="n"/>
    </row>
    <row r="488">
      <c r="A488" s="17" t="n"/>
      <c r="B488" s="18" t="n"/>
      <c r="C488" s="18" t="n"/>
      <c r="D488" s="18" t="n"/>
      <c r="E488" s="18" t="n"/>
      <c r="F488" s="18">
        <f>IF($E488="","",IFERROR(INDEX(Bens!$B$6:$B$305,MATCH($E488,Bens!$A$6:$A$305,0)),"Código não cadastrado"))</f>
        <v/>
      </c>
      <c r="G488" s="19" t="n"/>
      <c r="H488" s="20">
        <f>IF(OR($E488="",G488=""),"",G488*IFERROR(INDEX(Bens!$D$6:$D$305,MATCH($E488,Bens!$A$6:$A$305,0)),0))</f>
        <v/>
      </c>
      <c r="I488" s="18" t="n"/>
      <c r="J488" s="18">
        <f>IF(OR($E488="",D488=""),"",IF(D488=$C$4,"5908","6908"))</f>
        <v/>
      </c>
      <c r="K488" s="17" t="n"/>
      <c r="L488" s="17" t="n"/>
      <c r="M488" s="19" t="n"/>
      <c r="N488" s="18" t="n"/>
      <c r="O488" s="19">
        <f>IF(OR($E488="",G488=""),"",G488-N(M488))</f>
        <v/>
      </c>
      <c r="P488" s="20">
        <f>IF(O488="","",O488*IFERROR(INDEX(Bens!$D$6:$D$305,MATCH($E488,Bens!$A$6:$A$305,0)),0))</f>
        <v/>
      </c>
      <c r="Q488" s="21">
        <f>IF(A488="","",IF(AND(O488&lt;=0,L488&lt;&gt;""),L488-A488,TODAY()-A488))</f>
        <v/>
      </c>
      <c r="R488" s="18">
        <f>IF(O488="","",IF(O488&lt;0,"CONFERIR",IF(O488=0,"DEVOLVIDO",IF(K488="","COM CLIENTE",IF(TODAY()&gt;K488,"VENCIDO",IF(K488-TODAY()&lt;=15,"VENCE EM 15 DIAS","COM CLIENTE"))))))</f>
        <v/>
      </c>
      <c r="S488" s="18">
        <f>IF(OR($E488="",D488=""),"",IF(D488=$C$4,"5909","6909"))</f>
        <v/>
      </c>
      <c r="T488" s="18" t="n"/>
    </row>
    <row r="489">
      <c r="A489" s="17" t="n"/>
      <c r="B489" s="18" t="n"/>
      <c r="C489" s="18" t="n"/>
      <c r="D489" s="18" t="n"/>
      <c r="E489" s="18" t="n"/>
      <c r="F489" s="18">
        <f>IF($E489="","",IFERROR(INDEX(Bens!$B$6:$B$305,MATCH($E489,Bens!$A$6:$A$305,0)),"Código não cadastrado"))</f>
        <v/>
      </c>
      <c r="G489" s="19" t="n"/>
      <c r="H489" s="20">
        <f>IF(OR($E489="",G489=""),"",G489*IFERROR(INDEX(Bens!$D$6:$D$305,MATCH($E489,Bens!$A$6:$A$305,0)),0))</f>
        <v/>
      </c>
      <c r="I489" s="18" t="n"/>
      <c r="J489" s="18">
        <f>IF(OR($E489="",D489=""),"",IF(D489=$C$4,"5908","6908"))</f>
        <v/>
      </c>
      <c r="K489" s="17" t="n"/>
      <c r="L489" s="17" t="n"/>
      <c r="M489" s="19" t="n"/>
      <c r="N489" s="18" t="n"/>
      <c r="O489" s="19">
        <f>IF(OR($E489="",G489=""),"",G489-N(M489))</f>
        <v/>
      </c>
      <c r="P489" s="20">
        <f>IF(O489="","",O489*IFERROR(INDEX(Bens!$D$6:$D$305,MATCH($E489,Bens!$A$6:$A$305,0)),0))</f>
        <v/>
      </c>
      <c r="Q489" s="21">
        <f>IF(A489="","",IF(AND(O489&lt;=0,L489&lt;&gt;""),L489-A489,TODAY()-A489))</f>
        <v/>
      </c>
      <c r="R489" s="18">
        <f>IF(O489="","",IF(O489&lt;0,"CONFERIR",IF(O489=0,"DEVOLVIDO",IF(K489="","COM CLIENTE",IF(TODAY()&gt;K489,"VENCIDO",IF(K489-TODAY()&lt;=15,"VENCE EM 15 DIAS","COM CLIENTE"))))))</f>
        <v/>
      </c>
      <c r="S489" s="18">
        <f>IF(OR($E489="",D489=""),"",IF(D489=$C$4,"5909","6909"))</f>
        <v/>
      </c>
      <c r="T489" s="18" t="n"/>
    </row>
    <row r="490">
      <c r="A490" s="17" t="n"/>
      <c r="B490" s="18" t="n"/>
      <c r="C490" s="18" t="n"/>
      <c r="D490" s="18" t="n"/>
      <c r="E490" s="18" t="n"/>
      <c r="F490" s="18">
        <f>IF($E490="","",IFERROR(INDEX(Bens!$B$6:$B$305,MATCH($E490,Bens!$A$6:$A$305,0)),"Código não cadastrado"))</f>
        <v/>
      </c>
      <c r="G490" s="19" t="n"/>
      <c r="H490" s="20">
        <f>IF(OR($E490="",G490=""),"",G490*IFERROR(INDEX(Bens!$D$6:$D$305,MATCH($E490,Bens!$A$6:$A$305,0)),0))</f>
        <v/>
      </c>
      <c r="I490" s="18" t="n"/>
      <c r="J490" s="18">
        <f>IF(OR($E490="",D490=""),"",IF(D490=$C$4,"5908","6908"))</f>
        <v/>
      </c>
      <c r="K490" s="17" t="n"/>
      <c r="L490" s="17" t="n"/>
      <c r="M490" s="19" t="n"/>
      <c r="N490" s="18" t="n"/>
      <c r="O490" s="19">
        <f>IF(OR($E490="",G490=""),"",G490-N(M490))</f>
        <v/>
      </c>
      <c r="P490" s="20">
        <f>IF(O490="","",O490*IFERROR(INDEX(Bens!$D$6:$D$305,MATCH($E490,Bens!$A$6:$A$305,0)),0))</f>
        <v/>
      </c>
      <c r="Q490" s="21">
        <f>IF(A490="","",IF(AND(O490&lt;=0,L490&lt;&gt;""),L490-A490,TODAY()-A490))</f>
        <v/>
      </c>
      <c r="R490" s="18">
        <f>IF(O490="","",IF(O490&lt;0,"CONFERIR",IF(O490=0,"DEVOLVIDO",IF(K490="","COM CLIENTE",IF(TODAY()&gt;K490,"VENCIDO",IF(K490-TODAY()&lt;=15,"VENCE EM 15 DIAS","COM CLIENTE"))))))</f>
        <v/>
      </c>
      <c r="S490" s="18">
        <f>IF(OR($E490="",D490=""),"",IF(D490=$C$4,"5909","6909"))</f>
        <v/>
      </c>
      <c r="T490" s="18" t="n"/>
    </row>
    <row r="491">
      <c r="A491" s="17" t="n"/>
      <c r="B491" s="18" t="n"/>
      <c r="C491" s="18" t="n"/>
      <c r="D491" s="18" t="n"/>
      <c r="E491" s="18" t="n"/>
      <c r="F491" s="18">
        <f>IF($E491="","",IFERROR(INDEX(Bens!$B$6:$B$305,MATCH($E491,Bens!$A$6:$A$305,0)),"Código não cadastrado"))</f>
        <v/>
      </c>
      <c r="G491" s="19" t="n"/>
      <c r="H491" s="20">
        <f>IF(OR($E491="",G491=""),"",G491*IFERROR(INDEX(Bens!$D$6:$D$305,MATCH($E491,Bens!$A$6:$A$305,0)),0))</f>
        <v/>
      </c>
      <c r="I491" s="18" t="n"/>
      <c r="J491" s="18">
        <f>IF(OR($E491="",D491=""),"",IF(D491=$C$4,"5908","6908"))</f>
        <v/>
      </c>
      <c r="K491" s="17" t="n"/>
      <c r="L491" s="17" t="n"/>
      <c r="M491" s="19" t="n"/>
      <c r="N491" s="18" t="n"/>
      <c r="O491" s="19">
        <f>IF(OR($E491="",G491=""),"",G491-N(M491))</f>
        <v/>
      </c>
      <c r="P491" s="20">
        <f>IF(O491="","",O491*IFERROR(INDEX(Bens!$D$6:$D$305,MATCH($E491,Bens!$A$6:$A$305,0)),0))</f>
        <v/>
      </c>
      <c r="Q491" s="21">
        <f>IF(A491="","",IF(AND(O491&lt;=0,L491&lt;&gt;""),L491-A491,TODAY()-A491))</f>
        <v/>
      </c>
      <c r="R491" s="18">
        <f>IF(O491="","",IF(O491&lt;0,"CONFERIR",IF(O491=0,"DEVOLVIDO",IF(K491="","COM CLIENTE",IF(TODAY()&gt;K491,"VENCIDO",IF(K491-TODAY()&lt;=15,"VENCE EM 15 DIAS","COM CLIENTE"))))))</f>
        <v/>
      </c>
      <c r="S491" s="18">
        <f>IF(OR($E491="",D491=""),"",IF(D491=$C$4,"5909","6909"))</f>
        <v/>
      </c>
      <c r="T491" s="18" t="n"/>
    </row>
    <row r="492">
      <c r="A492" s="17" t="n"/>
      <c r="B492" s="18" t="n"/>
      <c r="C492" s="18" t="n"/>
      <c r="D492" s="18" t="n"/>
      <c r="E492" s="18" t="n"/>
      <c r="F492" s="18">
        <f>IF($E492="","",IFERROR(INDEX(Bens!$B$6:$B$305,MATCH($E492,Bens!$A$6:$A$305,0)),"Código não cadastrado"))</f>
        <v/>
      </c>
      <c r="G492" s="19" t="n"/>
      <c r="H492" s="20">
        <f>IF(OR($E492="",G492=""),"",G492*IFERROR(INDEX(Bens!$D$6:$D$305,MATCH($E492,Bens!$A$6:$A$305,0)),0))</f>
        <v/>
      </c>
      <c r="I492" s="18" t="n"/>
      <c r="J492" s="18">
        <f>IF(OR($E492="",D492=""),"",IF(D492=$C$4,"5908","6908"))</f>
        <v/>
      </c>
      <c r="K492" s="17" t="n"/>
      <c r="L492" s="17" t="n"/>
      <c r="M492" s="19" t="n"/>
      <c r="N492" s="18" t="n"/>
      <c r="O492" s="19">
        <f>IF(OR($E492="",G492=""),"",G492-N(M492))</f>
        <v/>
      </c>
      <c r="P492" s="20">
        <f>IF(O492="","",O492*IFERROR(INDEX(Bens!$D$6:$D$305,MATCH($E492,Bens!$A$6:$A$305,0)),0))</f>
        <v/>
      </c>
      <c r="Q492" s="21">
        <f>IF(A492="","",IF(AND(O492&lt;=0,L492&lt;&gt;""),L492-A492,TODAY()-A492))</f>
        <v/>
      </c>
      <c r="R492" s="18">
        <f>IF(O492="","",IF(O492&lt;0,"CONFERIR",IF(O492=0,"DEVOLVIDO",IF(K492="","COM CLIENTE",IF(TODAY()&gt;K492,"VENCIDO",IF(K492-TODAY()&lt;=15,"VENCE EM 15 DIAS","COM CLIENTE"))))))</f>
        <v/>
      </c>
      <c r="S492" s="18">
        <f>IF(OR($E492="",D492=""),"",IF(D492=$C$4,"5909","6909"))</f>
        <v/>
      </c>
      <c r="T492" s="18" t="n"/>
    </row>
    <row r="493">
      <c r="A493" s="17" t="n"/>
      <c r="B493" s="18" t="n"/>
      <c r="C493" s="18" t="n"/>
      <c r="D493" s="18" t="n"/>
      <c r="E493" s="18" t="n"/>
      <c r="F493" s="18">
        <f>IF($E493="","",IFERROR(INDEX(Bens!$B$6:$B$305,MATCH($E493,Bens!$A$6:$A$305,0)),"Código não cadastrado"))</f>
        <v/>
      </c>
      <c r="G493" s="19" t="n"/>
      <c r="H493" s="20">
        <f>IF(OR($E493="",G493=""),"",G493*IFERROR(INDEX(Bens!$D$6:$D$305,MATCH($E493,Bens!$A$6:$A$305,0)),0))</f>
        <v/>
      </c>
      <c r="I493" s="18" t="n"/>
      <c r="J493" s="18">
        <f>IF(OR($E493="",D493=""),"",IF(D493=$C$4,"5908","6908"))</f>
        <v/>
      </c>
      <c r="K493" s="17" t="n"/>
      <c r="L493" s="17" t="n"/>
      <c r="M493" s="19" t="n"/>
      <c r="N493" s="18" t="n"/>
      <c r="O493" s="19">
        <f>IF(OR($E493="",G493=""),"",G493-N(M493))</f>
        <v/>
      </c>
      <c r="P493" s="20">
        <f>IF(O493="","",O493*IFERROR(INDEX(Bens!$D$6:$D$305,MATCH($E493,Bens!$A$6:$A$305,0)),0))</f>
        <v/>
      </c>
      <c r="Q493" s="21">
        <f>IF(A493="","",IF(AND(O493&lt;=0,L493&lt;&gt;""),L493-A493,TODAY()-A493))</f>
        <v/>
      </c>
      <c r="R493" s="18">
        <f>IF(O493="","",IF(O493&lt;0,"CONFERIR",IF(O493=0,"DEVOLVIDO",IF(K493="","COM CLIENTE",IF(TODAY()&gt;K493,"VENCIDO",IF(K493-TODAY()&lt;=15,"VENCE EM 15 DIAS","COM CLIENTE"))))))</f>
        <v/>
      </c>
      <c r="S493" s="18">
        <f>IF(OR($E493="",D493=""),"",IF(D493=$C$4,"5909","6909"))</f>
        <v/>
      </c>
      <c r="T493" s="18" t="n"/>
    </row>
    <row r="494">
      <c r="A494" s="17" t="n"/>
      <c r="B494" s="18" t="n"/>
      <c r="C494" s="18" t="n"/>
      <c r="D494" s="18" t="n"/>
      <c r="E494" s="18" t="n"/>
      <c r="F494" s="18">
        <f>IF($E494="","",IFERROR(INDEX(Bens!$B$6:$B$305,MATCH($E494,Bens!$A$6:$A$305,0)),"Código não cadastrado"))</f>
        <v/>
      </c>
      <c r="G494" s="19" t="n"/>
      <c r="H494" s="20">
        <f>IF(OR($E494="",G494=""),"",G494*IFERROR(INDEX(Bens!$D$6:$D$305,MATCH($E494,Bens!$A$6:$A$305,0)),0))</f>
        <v/>
      </c>
      <c r="I494" s="18" t="n"/>
      <c r="J494" s="18">
        <f>IF(OR($E494="",D494=""),"",IF(D494=$C$4,"5908","6908"))</f>
        <v/>
      </c>
      <c r="K494" s="17" t="n"/>
      <c r="L494" s="17" t="n"/>
      <c r="M494" s="19" t="n"/>
      <c r="N494" s="18" t="n"/>
      <c r="O494" s="19">
        <f>IF(OR($E494="",G494=""),"",G494-N(M494))</f>
        <v/>
      </c>
      <c r="P494" s="20">
        <f>IF(O494="","",O494*IFERROR(INDEX(Bens!$D$6:$D$305,MATCH($E494,Bens!$A$6:$A$305,0)),0))</f>
        <v/>
      </c>
      <c r="Q494" s="21">
        <f>IF(A494="","",IF(AND(O494&lt;=0,L494&lt;&gt;""),L494-A494,TODAY()-A494))</f>
        <v/>
      </c>
      <c r="R494" s="18">
        <f>IF(O494="","",IF(O494&lt;0,"CONFERIR",IF(O494=0,"DEVOLVIDO",IF(K494="","COM CLIENTE",IF(TODAY()&gt;K494,"VENCIDO",IF(K494-TODAY()&lt;=15,"VENCE EM 15 DIAS","COM CLIENTE"))))))</f>
        <v/>
      </c>
      <c r="S494" s="18">
        <f>IF(OR($E494="",D494=""),"",IF(D494=$C$4,"5909","6909"))</f>
        <v/>
      </c>
      <c r="T494" s="18" t="n"/>
    </row>
    <row r="495">
      <c r="A495" s="17" t="n"/>
      <c r="B495" s="18" t="n"/>
      <c r="C495" s="18" t="n"/>
      <c r="D495" s="18" t="n"/>
      <c r="E495" s="18" t="n"/>
      <c r="F495" s="18">
        <f>IF($E495="","",IFERROR(INDEX(Bens!$B$6:$B$305,MATCH($E495,Bens!$A$6:$A$305,0)),"Código não cadastrado"))</f>
        <v/>
      </c>
      <c r="G495" s="19" t="n"/>
      <c r="H495" s="20">
        <f>IF(OR($E495="",G495=""),"",G495*IFERROR(INDEX(Bens!$D$6:$D$305,MATCH($E495,Bens!$A$6:$A$305,0)),0))</f>
        <v/>
      </c>
      <c r="I495" s="18" t="n"/>
      <c r="J495" s="18">
        <f>IF(OR($E495="",D495=""),"",IF(D495=$C$4,"5908","6908"))</f>
        <v/>
      </c>
      <c r="K495" s="17" t="n"/>
      <c r="L495" s="17" t="n"/>
      <c r="M495" s="19" t="n"/>
      <c r="N495" s="18" t="n"/>
      <c r="O495" s="19">
        <f>IF(OR($E495="",G495=""),"",G495-N(M495))</f>
        <v/>
      </c>
      <c r="P495" s="20">
        <f>IF(O495="","",O495*IFERROR(INDEX(Bens!$D$6:$D$305,MATCH($E495,Bens!$A$6:$A$305,0)),0))</f>
        <v/>
      </c>
      <c r="Q495" s="21">
        <f>IF(A495="","",IF(AND(O495&lt;=0,L495&lt;&gt;""),L495-A495,TODAY()-A495))</f>
        <v/>
      </c>
      <c r="R495" s="18">
        <f>IF(O495="","",IF(O495&lt;0,"CONFERIR",IF(O495=0,"DEVOLVIDO",IF(K495="","COM CLIENTE",IF(TODAY()&gt;K495,"VENCIDO",IF(K495-TODAY()&lt;=15,"VENCE EM 15 DIAS","COM CLIENTE"))))))</f>
        <v/>
      </c>
      <c r="S495" s="18">
        <f>IF(OR($E495="",D495=""),"",IF(D495=$C$4,"5909","6909"))</f>
        <v/>
      </c>
      <c r="T495" s="18" t="n"/>
    </row>
    <row r="496">
      <c r="A496" s="17" t="n"/>
      <c r="B496" s="18" t="n"/>
      <c r="C496" s="18" t="n"/>
      <c r="D496" s="18" t="n"/>
      <c r="E496" s="18" t="n"/>
      <c r="F496" s="18">
        <f>IF($E496="","",IFERROR(INDEX(Bens!$B$6:$B$305,MATCH($E496,Bens!$A$6:$A$305,0)),"Código não cadastrado"))</f>
        <v/>
      </c>
      <c r="G496" s="19" t="n"/>
      <c r="H496" s="20">
        <f>IF(OR($E496="",G496=""),"",G496*IFERROR(INDEX(Bens!$D$6:$D$305,MATCH($E496,Bens!$A$6:$A$305,0)),0))</f>
        <v/>
      </c>
      <c r="I496" s="18" t="n"/>
      <c r="J496" s="18">
        <f>IF(OR($E496="",D496=""),"",IF(D496=$C$4,"5908","6908"))</f>
        <v/>
      </c>
      <c r="K496" s="17" t="n"/>
      <c r="L496" s="17" t="n"/>
      <c r="M496" s="19" t="n"/>
      <c r="N496" s="18" t="n"/>
      <c r="O496" s="19">
        <f>IF(OR($E496="",G496=""),"",G496-N(M496))</f>
        <v/>
      </c>
      <c r="P496" s="20">
        <f>IF(O496="","",O496*IFERROR(INDEX(Bens!$D$6:$D$305,MATCH($E496,Bens!$A$6:$A$305,0)),0))</f>
        <v/>
      </c>
      <c r="Q496" s="21">
        <f>IF(A496="","",IF(AND(O496&lt;=0,L496&lt;&gt;""),L496-A496,TODAY()-A496))</f>
        <v/>
      </c>
      <c r="R496" s="18">
        <f>IF(O496="","",IF(O496&lt;0,"CONFERIR",IF(O496=0,"DEVOLVIDO",IF(K496="","COM CLIENTE",IF(TODAY()&gt;K496,"VENCIDO",IF(K496-TODAY()&lt;=15,"VENCE EM 15 DIAS","COM CLIENTE"))))))</f>
        <v/>
      </c>
      <c r="S496" s="18">
        <f>IF(OR($E496="",D496=""),"",IF(D496=$C$4,"5909","6909"))</f>
        <v/>
      </c>
      <c r="T496" s="18" t="n"/>
    </row>
    <row r="497">
      <c r="A497" s="17" t="n"/>
      <c r="B497" s="18" t="n"/>
      <c r="C497" s="18" t="n"/>
      <c r="D497" s="18" t="n"/>
      <c r="E497" s="18" t="n"/>
      <c r="F497" s="18">
        <f>IF($E497="","",IFERROR(INDEX(Bens!$B$6:$B$305,MATCH($E497,Bens!$A$6:$A$305,0)),"Código não cadastrado"))</f>
        <v/>
      </c>
      <c r="G497" s="19" t="n"/>
      <c r="H497" s="20">
        <f>IF(OR($E497="",G497=""),"",G497*IFERROR(INDEX(Bens!$D$6:$D$305,MATCH($E497,Bens!$A$6:$A$305,0)),0))</f>
        <v/>
      </c>
      <c r="I497" s="18" t="n"/>
      <c r="J497" s="18">
        <f>IF(OR($E497="",D497=""),"",IF(D497=$C$4,"5908","6908"))</f>
        <v/>
      </c>
      <c r="K497" s="17" t="n"/>
      <c r="L497" s="17" t="n"/>
      <c r="M497" s="19" t="n"/>
      <c r="N497" s="18" t="n"/>
      <c r="O497" s="19">
        <f>IF(OR($E497="",G497=""),"",G497-N(M497))</f>
        <v/>
      </c>
      <c r="P497" s="20">
        <f>IF(O497="","",O497*IFERROR(INDEX(Bens!$D$6:$D$305,MATCH($E497,Bens!$A$6:$A$305,0)),0))</f>
        <v/>
      </c>
      <c r="Q497" s="21">
        <f>IF(A497="","",IF(AND(O497&lt;=0,L497&lt;&gt;""),L497-A497,TODAY()-A497))</f>
        <v/>
      </c>
      <c r="R497" s="18">
        <f>IF(O497="","",IF(O497&lt;0,"CONFERIR",IF(O497=0,"DEVOLVIDO",IF(K497="","COM CLIENTE",IF(TODAY()&gt;K497,"VENCIDO",IF(K497-TODAY()&lt;=15,"VENCE EM 15 DIAS","COM CLIENTE"))))))</f>
        <v/>
      </c>
      <c r="S497" s="18">
        <f>IF(OR($E497="",D497=""),"",IF(D497=$C$4,"5909","6909"))</f>
        <v/>
      </c>
      <c r="T497" s="18" t="n"/>
    </row>
    <row r="498">
      <c r="A498" s="17" t="n"/>
      <c r="B498" s="18" t="n"/>
      <c r="C498" s="18" t="n"/>
      <c r="D498" s="18" t="n"/>
      <c r="E498" s="18" t="n"/>
      <c r="F498" s="18">
        <f>IF($E498="","",IFERROR(INDEX(Bens!$B$6:$B$305,MATCH($E498,Bens!$A$6:$A$305,0)),"Código não cadastrado"))</f>
        <v/>
      </c>
      <c r="G498" s="19" t="n"/>
      <c r="H498" s="20">
        <f>IF(OR($E498="",G498=""),"",G498*IFERROR(INDEX(Bens!$D$6:$D$305,MATCH($E498,Bens!$A$6:$A$305,0)),0))</f>
        <v/>
      </c>
      <c r="I498" s="18" t="n"/>
      <c r="J498" s="18">
        <f>IF(OR($E498="",D498=""),"",IF(D498=$C$4,"5908","6908"))</f>
        <v/>
      </c>
      <c r="K498" s="17" t="n"/>
      <c r="L498" s="17" t="n"/>
      <c r="M498" s="19" t="n"/>
      <c r="N498" s="18" t="n"/>
      <c r="O498" s="19">
        <f>IF(OR($E498="",G498=""),"",G498-N(M498))</f>
        <v/>
      </c>
      <c r="P498" s="20">
        <f>IF(O498="","",O498*IFERROR(INDEX(Bens!$D$6:$D$305,MATCH($E498,Bens!$A$6:$A$305,0)),0))</f>
        <v/>
      </c>
      <c r="Q498" s="21">
        <f>IF(A498="","",IF(AND(O498&lt;=0,L498&lt;&gt;""),L498-A498,TODAY()-A498))</f>
        <v/>
      </c>
      <c r="R498" s="18">
        <f>IF(O498="","",IF(O498&lt;0,"CONFERIR",IF(O498=0,"DEVOLVIDO",IF(K498="","COM CLIENTE",IF(TODAY()&gt;K498,"VENCIDO",IF(K498-TODAY()&lt;=15,"VENCE EM 15 DIAS","COM CLIENTE"))))))</f>
        <v/>
      </c>
      <c r="S498" s="18">
        <f>IF(OR($E498="",D498=""),"",IF(D498=$C$4,"5909","6909"))</f>
        <v/>
      </c>
      <c r="T498" s="18" t="n"/>
    </row>
    <row r="499">
      <c r="A499" s="17" t="n"/>
      <c r="B499" s="18" t="n"/>
      <c r="C499" s="18" t="n"/>
      <c r="D499" s="18" t="n"/>
      <c r="E499" s="18" t="n"/>
      <c r="F499" s="18">
        <f>IF($E499="","",IFERROR(INDEX(Bens!$B$6:$B$305,MATCH($E499,Bens!$A$6:$A$305,0)),"Código não cadastrado"))</f>
        <v/>
      </c>
      <c r="G499" s="19" t="n"/>
      <c r="H499" s="20">
        <f>IF(OR($E499="",G499=""),"",G499*IFERROR(INDEX(Bens!$D$6:$D$305,MATCH($E499,Bens!$A$6:$A$305,0)),0))</f>
        <v/>
      </c>
      <c r="I499" s="18" t="n"/>
      <c r="J499" s="18">
        <f>IF(OR($E499="",D499=""),"",IF(D499=$C$4,"5908","6908"))</f>
        <v/>
      </c>
      <c r="K499" s="17" t="n"/>
      <c r="L499" s="17" t="n"/>
      <c r="M499" s="19" t="n"/>
      <c r="N499" s="18" t="n"/>
      <c r="O499" s="19">
        <f>IF(OR($E499="",G499=""),"",G499-N(M499))</f>
        <v/>
      </c>
      <c r="P499" s="20">
        <f>IF(O499="","",O499*IFERROR(INDEX(Bens!$D$6:$D$305,MATCH($E499,Bens!$A$6:$A$305,0)),0))</f>
        <v/>
      </c>
      <c r="Q499" s="21">
        <f>IF(A499="","",IF(AND(O499&lt;=0,L499&lt;&gt;""),L499-A499,TODAY()-A499))</f>
        <v/>
      </c>
      <c r="R499" s="18">
        <f>IF(O499="","",IF(O499&lt;0,"CONFERIR",IF(O499=0,"DEVOLVIDO",IF(K499="","COM CLIENTE",IF(TODAY()&gt;K499,"VENCIDO",IF(K499-TODAY()&lt;=15,"VENCE EM 15 DIAS","COM CLIENTE"))))))</f>
        <v/>
      </c>
      <c r="S499" s="18">
        <f>IF(OR($E499="",D499=""),"",IF(D499=$C$4,"5909","6909"))</f>
        <v/>
      </c>
      <c r="T499" s="18" t="n"/>
    </row>
    <row r="500">
      <c r="A500" s="17" t="n"/>
      <c r="B500" s="18" t="n"/>
      <c r="C500" s="18" t="n"/>
      <c r="D500" s="18" t="n"/>
      <c r="E500" s="18" t="n"/>
      <c r="F500" s="18">
        <f>IF($E500="","",IFERROR(INDEX(Bens!$B$6:$B$305,MATCH($E500,Bens!$A$6:$A$305,0)),"Código não cadastrado"))</f>
        <v/>
      </c>
      <c r="G500" s="19" t="n"/>
      <c r="H500" s="20">
        <f>IF(OR($E500="",G500=""),"",G500*IFERROR(INDEX(Bens!$D$6:$D$305,MATCH($E500,Bens!$A$6:$A$305,0)),0))</f>
        <v/>
      </c>
      <c r="I500" s="18" t="n"/>
      <c r="J500" s="18">
        <f>IF(OR($E500="",D500=""),"",IF(D500=$C$4,"5908","6908"))</f>
        <v/>
      </c>
      <c r="K500" s="17" t="n"/>
      <c r="L500" s="17" t="n"/>
      <c r="M500" s="19" t="n"/>
      <c r="N500" s="18" t="n"/>
      <c r="O500" s="19">
        <f>IF(OR($E500="",G500=""),"",G500-N(M500))</f>
        <v/>
      </c>
      <c r="P500" s="20">
        <f>IF(O500="","",O500*IFERROR(INDEX(Bens!$D$6:$D$305,MATCH($E500,Bens!$A$6:$A$305,0)),0))</f>
        <v/>
      </c>
      <c r="Q500" s="21">
        <f>IF(A500="","",IF(AND(O500&lt;=0,L500&lt;&gt;""),L500-A500,TODAY()-A500))</f>
        <v/>
      </c>
      <c r="R500" s="18">
        <f>IF(O500="","",IF(O500&lt;0,"CONFERIR",IF(O500=0,"DEVOLVIDO",IF(K500="","COM CLIENTE",IF(TODAY()&gt;K500,"VENCIDO",IF(K500-TODAY()&lt;=15,"VENCE EM 15 DIAS","COM CLIENTE"))))))</f>
        <v/>
      </c>
      <c r="S500" s="18">
        <f>IF(OR($E500="",D500=""),"",IF(D500=$C$4,"5909","6909"))</f>
        <v/>
      </c>
      <c r="T500" s="18" t="n"/>
    </row>
    <row r="501">
      <c r="A501" s="17" t="n"/>
      <c r="B501" s="18" t="n"/>
      <c r="C501" s="18" t="n"/>
      <c r="D501" s="18" t="n"/>
      <c r="E501" s="18" t="n"/>
      <c r="F501" s="18">
        <f>IF($E501="","",IFERROR(INDEX(Bens!$B$6:$B$305,MATCH($E501,Bens!$A$6:$A$305,0)),"Código não cadastrado"))</f>
        <v/>
      </c>
      <c r="G501" s="19" t="n"/>
      <c r="H501" s="20">
        <f>IF(OR($E501="",G501=""),"",G501*IFERROR(INDEX(Bens!$D$6:$D$305,MATCH($E501,Bens!$A$6:$A$305,0)),0))</f>
        <v/>
      </c>
      <c r="I501" s="18" t="n"/>
      <c r="J501" s="18">
        <f>IF(OR($E501="",D501=""),"",IF(D501=$C$4,"5908","6908"))</f>
        <v/>
      </c>
      <c r="K501" s="17" t="n"/>
      <c r="L501" s="17" t="n"/>
      <c r="M501" s="19" t="n"/>
      <c r="N501" s="18" t="n"/>
      <c r="O501" s="19">
        <f>IF(OR($E501="",G501=""),"",G501-N(M501))</f>
        <v/>
      </c>
      <c r="P501" s="20">
        <f>IF(O501="","",O501*IFERROR(INDEX(Bens!$D$6:$D$305,MATCH($E501,Bens!$A$6:$A$305,0)),0))</f>
        <v/>
      </c>
      <c r="Q501" s="21">
        <f>IF(A501="","",IF(AND(O501&lt;=0,L501&lt;&gt;""),L501-A501,TODAY()-A501))</f>
        <v/>
      </c>
      <c r="R501" s="18">
        <f>IF(O501="","",IF(O501&lt;0,"CONFERIR",IF(O501=0,"DEVOLVIDO",IF(K501="","COM CLIENTE",IF(TODAY()&gt;K501,"VENCIDO",IF(K501-TODAY()&lt;=15,"VENCE EM 15 DIAS","COM CLIENTE"))))))</f>
        <v/>
      </c>
      <c r="S501" s="18">
        <f>IF(OR($E501="",D501=""),"",IF(D501=$C$4,"5909","6909"))</f>
        <v/>
      </c>
      <c r="T501" s="18" t="n"/>
    </row>
    <row r="502">
      <c r="A502" s="17" t="n"/>
      <c r="B502" s="18" t="n"/>
      <c r="C502" s="18" t="n"/>
      <c r="D502" s="18" t="n"/>
      <c r="E502" s="18" t="n"/>
      <c r="F502" s="18">
        <f>IF($E502="","",IFERROR(INDEX(Bens!$B$6:$B$305,MATCH($E502,Bens!$A$6:$A$305,0)),"Código não cadastrado"))</f>
        <v/>
      </c>
      <c r="G502" s="19" t="n"/>
      <c r="H502" s="20">
        <f>IF(OR($E502="",G502=""),"",G502*IFERROR(INDEX(Bens!$D$6:$D$305,MATCH($E502,Bens!$A$6:$A$305,0)),0))</f>
        <v/>
      </c>
      <c r="I502" s="18" t="n"/>
      <c r="J502" s="18">
        <f>IF(OR($E502="",D502=""),"",IF(D502=$C$4,"5908","6908"))</f>
        <v/>
      </c>
      <c r="K502" s="17" t="n"/>
      <c r="L502" s="17" t="n"/>
      <c r="M502" s="19" t="n"/>
      <c r="N502" s="18" t="n"/>
      <c r="O502" s="19">
        <f>IF(OR($E502="",G502=""),"",G502-N(M502))</f>
        <v/>
      </c>
      <c r="P502" s="20">
        <f>IF(O502="","",O502*IFERROR(INDEX(Bens!$D$6:$D$305,MATCH($E502,Bens!$A$6:$A$305,0)),0))</f>
        <v/>
      </c>
      <c r="Q502" s="21">
        <f>IF(A502="","",IF(AND(O502&lt;=0,L502&lt;&gt;""),L502-A502,TODAY()-A502))</f>
        <v/>
      </c>
      <c r="R502" s="18">
        <f>IF(O502="","",IF(O502&lt;0,"CONFERIR",IF(O502=0,"DEVOLVIDO",IF(K502="","COM CLIENTE",IF(TODAY()&gt;K502,"VENCIDO",IF(K502-TODAY()&lt;=15,"VENCE EM 15 DIAS","COM CLIENTE"))))))</f>
        <v/>
      </c>
      <c r="S502" s="18">
        <f>IF(OR($E502="",D502=""),"",IF(D502=$C$4,"5909","6909"))</f>
        <v/>
      </c>
      <c r="T502" s="18" t="n"/>
    </row>
    <row r="503">
      <c r="A503" s="17" t="n"/>
      <c r="B503" s="18" t="n"/>
      <c r="C503" s="18" t="n"/>
      <c r="D503" s="18" t="n"/>
      <c r="E503" s="18" t="n"/>
      <c r="F503" s="18">
        <f>IF($E503="","",IFERROR(INDEX(Bens!$B$6:$B$305,MATCH($E503,Bens!$A$6:$A$305,0)),"Código não cadastrado"))</f>
        <v/>
      </c>
      <c r="G503" s="19" t="n"/>
      <c r="H503" s="20">
        <f>IF(OR($E503="",G503=""),"",G503*IFERROR(INDEX(Bens!$D$6:$D$305,MATCH($E503,Bens!$A$6:$A$305,0)),0))</f>
        <v/>
      </c>
      <c r="I503" s="18" t="n"/>
      <c r="J503" s="18">
        <f>IF(OR($E503="",D503=""),"",IF(D503=$C$4,"5908","6908"))</f>
        <v/>
      </c>
      <c r="K503" s="17" t="n"/>
      <c r="L503" s="17" t="n"/>
      <c r="M503" s="19" t="n"/>
      <c r="N503" s="18" t="n"/>
      <c r="O503" s="19">
        <f>IF(OR($E503="",G503=""),"",G503-N(M503))</f>
        <v/>
      </c>
      <c r="P503" s="20">
        <f>IF(O503="","",O503*IFERROR(INDEX(Bens!$D$6:$D$305,MATCH($E503,Bens!$A$6:$A$305,0)),0))</f>
        <v/>
      </c>
      <c r="Q503" s="21">
        <f>IF(A503="","",IF(AND(O503&lt;=0,L503&lt;&gt;""),L503-A503,TODAY()-A503))</f>
        <v/>
      </c>
      <c r="R503" s="18">
        <f>IF(O503="","",IF(O503&lt;0,"CONFERIR",IF(O503=0,"DEVOLVIDO",IF(K503="","COM CLIENTE",IF(TODAY()&gt;K503,"VENCIDO",IF(K503-TODAY()&lt;=15,"VENCE EM 15 DIAS","COM CLIENTE"))))))</f>
        <v/>
      </c>
      <c r="S503" s="18">
        <f>IF(OR($E503="",D503=""),"",IF(D503=$C$4,"5909","6909"))</f>
        <v/>
      </c>
      <c r="T503" s="18" t="n"/>
    </row>
    <row r="504">
      <c r="A504" s="17" t="n"/>
      <c r="B504" s="18" t="n"/>
      <c r="C504" s="18" t="n"/>
      <c r="D504" s="18" t="n"/>
      <c r="E504" s="18" t="n"/>
      <c r="F504" s="18">
        <f>IF($E504="","",IFERROR(INDEX(Bens!$B$6:$B$305,MATCH($E504,Bens!$A$6:$A$305,0)),"Código não cadastrado"))</f>
        <v/>
      </c>
      <c r="G504" s="19" t="n"/>
      <c r="H504" s="20">
        <f>IF(OR($E504="",G504=""),"",G504*IFERROR(INDEX(Bens!$D$6:$D$305,MATCH($E504,Bens!$A$6:$A$305,0)),0))</f>
        <v/>
      </c>
      <c r="I504" s="18" t="n"/>
      <c r="J504" s="18">
        <f>IF(OR($E504="",D504=""),"",IF(D504=$C$4,"5908","6908"))</f>
        <v/>
      </c>
      <c r="K504" s="17" t="n"/>
      <c r="L504" s="17" t="n"/>
      <c r="M504" s="19" t="n"/>
      <c r="N504" s="18" t="n"/>
      <c r="O504" s="19">
        <f>IF(OR($E504="",G504=""),"",G504-N(M504))</f>
        <v/>
      </c>
      <c r="P504" s="20">
        <f>IF(O504="","",O504*IFERROR(INDEX(Bens!$D$6:$D$305,MATCH($E504,Bens!$A$6:$A$305,0)),0))</f>
        <v/>
      </c>
      <c r="Q504" s="21">
        <f>IF(A504="","",IF(AND(O504&lt;=0,L504&lt;&gt;""),L504-A504,TODAY()-A504))</f>
        <v/>
      </c>
      <c r="R504" s="18">
        <f>IF(O504="","",IF(O504&lt;0,"CONFERIR",IF(O504=0,"DEVOLVIDO",IF(K504="","COM CLIENTE",IF(TODAY()&gt;K504,"VENCIDO",IF(K504-TODAY()&lt;=15,"VENCE EM 15 DIAS","COM CLIENTE"))))))</f>
        <v/>
      </c>
      <c r="S504" s="18">
        <f>IF(OR($E504="",D504=""),"",IF(D504=$C$4,"5909","6909"))</f>
        <v/>
      </c>
      <c r="T504" s="18" t="n"/>
    </row>
    <row r="505">
      <c r="A505" s="17" t="n"/>
      <c r="B505" s="18" t="n"/>
      <c r="C505" s="18" t="n"/>
      <c r="D505" s="18" t="n"/>
      <c r="E505" s="18" t="n"/>
      <c r="F505" s="18">
        <f>IF($E505="","",IFERROR(INDEX(Bens!$B$6:$B$305,MATCH($E505,Bens!$A$6:$A$305,0)),"Código não cadastrado"))</f>
        <v/>
      </c>
      <c r="G505" s="19" t="n"/>
      <c r="H505" s="20">
        <f>IF(OR($E505="",G505=""),"",G505*IFERROR(INDEX(Bens!$D$6:$D$305,MATCH($E505,Bens!$A$6:$A$305,0)),0))</f>
        <v/>
      </c>
      <c r="I505" s="18" t="n"/>
      <c r="J505" s="18">
        <f>IF(OR($E505="",D505=""),"",IF(D505=$C$4,"5908","6908"))</f>
        <v/>
      </c>
      <c r="K505" s="17" t="n"/>
      <c r="L505" s="17" t="n"/>
      <c r="M505" s="19" t="n"/>
      <c r="N505" s="18" t="n"/>
      <c r="O505" s="19">
        <f>IF(OR($E505="",G505=""),"",G505-N(M505))</f>
        <v/>
      </c>
      <c r="P505" s="20">
        <f>IF(O505="","",O505*IFERROR(INDEX(Bens!$D$6:$D$305,MATCH($E505,Bens!$A$6:$A$305,0)),0))</f>
        <v/>
      </c>
      <c r="Q505" s="21">
        <f>IF(A505="","",IF(AND(O505&lt;=0,L505&lt;&gt;""),L505-A505,TODAY()-A505))</f>
        <v/>
      </c>
      <c r="R505" s="18">
        <f>IF(O505="","",IF(O505&lt;0,"CONFERIR",IF(O505=0,"DEVOLVIDO",IF(K505="","COM CLIENTE",IF(TODAY()&gt;K505,"VENCIDO",IF(K505-TODAY()&lt;=15,"VENCE EM 15 DIAS","COM CLIENTE"))))))</f>
        <v/>
      </c>
      <c r="S505" s="18">
        <f>IF(OR($E505="",D505=""),"",IF(D505=$C$4,"5909","6909"))</f>
        <v/>
      </c>
      <c r="T505" s="18" t="n"/>
    </row>
    <row r="506">
      <c r="A506" s="17" t="n"/>
      <c r="B506" s="18" t="n"/>
      <c r="C506" s="18" t="n"/>
      <c r="D506" s="18" t="n"/>
      <c r="E506" s="18" t="n"/>
      <c r="F506" s="18">
        <f>IF($E506="","",IFERROR(INDEX(Bens!$B$6:$B$305,MATCH($E506,Bens!$A$6:$A$305,0)),"Código não cadastrado"))</f>
        <v/>
      </c>
      <c r="G506" s="19" t="n"/>
      <c r="H506" s="20">
        <f>IF(OR($E506="",G506=""),"",G506*IFERROR(INDEX(Bens!$D$6:$D$305,MATCH($E506,Bens!$A$6:$A$305,0)),0))</f>
        <v/>
      </c>
      <c r="I506" s="18" t="n"/>
      <c r="J506" s="18">
        <f>IF(OR($E506="",D506=""),"",IF(D506=$C$4,"5908","6908"))</f>
        <v/>
      </c>
      <c r="K506" s="17" t="n"/>
      <c r="L506" s="17" t="n"/>
      <c r="M506" s="19" t="n"/>
      <c r="N506" s="18" t="n"/>
      <c r="O506" s="19">
        <f>IF(OR($E506="",G506=""),"",G506-N(M506))</f>
        <v/>
      </c>
      <c r="P506" s="20">
        <f>IF(O506="","",O506*IFERROR(INDEX(Bens!$D$6:$D$305,MATCH($E506,Bens!$A$6:$A$305,0)),0))</f>
        <v/>
      </c>
      <c r="Q506" s="21">
        <f>IF(A506="","",IF(AND(O506&lt;=0,L506&lt;&gt;""),L506-A506,TODAY()-A506))</f>
        <v/>
      </c>
      <c r="R506" s="18">
        <f>IF(O506="","",IF(O506&lt;0,"CONFERIR",IF(O506=0,"DEVOLVIDO",IF(K506="","COM CLIENTE",IF(TODAY()&gt;K506,"VENCIDO",IF(K506-TODAY()&lt;=15,"VENCE EM 15 DIAS","COM CLIENTE"))))))</f>
        <v/>
      </c>
      <c r="S506" s="18">
        <f>IF(OR($E506="",D506=""),"",IF(D506=$C$4,"5909","6909"))</f>
        <v/>
      </c>
      <c r="T506" s="18" t="n"/>
    </row>
    <row r="507">
      <c r="A507" s="17" t="n"/>
      <c r="B507" s="18" t="n"/>
      <c r="C507" s="18" t="n"/>
      <c r="D507" s="18" t="n"/>
      <c r="E507" s="18" t="n"/>
      <c r="F507" s="18">
        <f>IF($E507="","",IFERROR(INDEX(Bens!$B$6:$B$305,MATCH($E507,Bens!$A$6:$A$305,0)),"Código não cadastrado"))</f>
        <v/>
      </c>
      <c r="G507" s="19" t="n"/>
      <c r="H507" s="20">
        <f>IF(OR($E507="",G507=""),"",G507*IFERROR(INDEX(Bens!$D$6:$D$305,MATCH($E507,Bens!$A$6:$A$305,0)),0))</f>
        <v/>
      </c>
      <c r="I507" s="18" t="n"/>
      <c r="J507" s="18">
        <f>IF(OR($E507="",D507=""),"",IF(D507=$C$4,"5908","6908"))</f>
        <v/>
      </c>
      <c r="K507" s="17" t="n"/>
      <c r="L507" s="17" t="n"/>
      <c r="M507" s="19" t="n"/>
      <c r="N507" s="18" t="n"/>
      <c r="O507" s="19">
        <f>IF(OR($E507="",G507=""),"",G507-N(M507))</f>
        <v/>
      </c>
      <c r="P507" s="20">
        <f>IF(O507="","",O507*IFERROR(INDEX(Bens!$D$6:$D$305,MATCH($E507,Bens!$A$6:$A$305,0)),0))</f>
        <v/>
      </c>
      <c r="Q507" s="21">
        <f>IF(A507="","",IF(AND(O507&lt;=0,L507&lt;&gt;""),L507-A507,TODAY()-A507))</f>
        <v/>
      </c>
      <c r="R507" s="18">
        <f>IF(O507="","",IF(O507&lt;0,"CONFERIR",IF(O507=0,"DEVOLVIDO",IF(K507="","COM CLIENTE",IF(TODAY()&gt;K507,"VENCIDO",IF(K507-TODAY()&lt;=15,"VENCE EM 15 DIAS","COM CLIENTE"))))))</f>
        <v/>
      </c>
      <c r="S507" s="18">
        <f>IF(OR($E507="",D507=""),"",IF(D507=$C$4,"5909","6909"))</f>
        <v/>
      </c>
      <c r="T507" s="18" t="n"/>
    </row>
    <row r="508">
      <c r="A508" s="17" t="n"/>
      <c r="B508" s="18" t="n"/>
      <c r="C508" s="18" t="n"/>
      <c r="D508" s="18" t="n"/>
      <c r="E508" s="18" t="n"/>
      <c r="F508" s="18">
        <f>IF($E508="","",IFERROR(INDEX(Bens!$B$6:$B$305,MATCH($E508,Bens!$A$6:$A$305,0)),"Código não cadastrado"))</f>
        <v/>
      </c>
      <c r="G508" s="19" t="n"/>
      <c r="H508" s="20">
        <f>IF(OR($E508="",G508=""),"",G508*IFERROR(INDEX(Bens!$D$6:$D$305,MATCH($E508,Bens!$A$6:$A$305,0)),0))</f>
        <v/>
      </c>
      <c r="I508" s="18" t="n"/>
      <c r="J508" s="18">
        <f>IF(OR($E508="",D508=""),"",IF(D508=$C$4,"5908","6908"))</f>
        <v/>
      </c>
      <c r="K508" s="17" t="n"/>
      <c r="L508" s="17" t="n"/>
      <c r="M508" s="19" t="n"/>
      <c r="N508" s="18" t="n"/>
      <c r="O508" s="19">
        <f>IF(OR($E508="",G508=""),"",G508-N(M508))</f>
        <v/>
      </c>
      <c r="P508" s="20">
        <f>IF(O508="","",O508*IFERROR(INDEX(Bens!$D$6:$D$305,MATCH($E508,Bens!$A$6:$A$305,0)),0))</f>
        <v/>
      </c>
      <c r="Q508" s="21">
        <f>IF(A508="","",IF(AND(O508&lt;=0,L508&lt;&gt;""),L508-A508,TODAY()-A508))</f>
        <v/>
      </c>
      <c r="R508" s="18">
        <f>IF(O508="","",IF(O508&lt;0,"CONFERIR",IF(O508=0,"DEVOLVIDO",IF(K508="","COM CLIENTE",IF(TODAY()&gt;K508,"VENCIDO",IF(K508-TODAY()&lt;=15,"VENCE EM 15 DIAS","COM CLIENTE"))))))</f>
        <v/>
      </c>
      <c r="S508" s="18">
        <f>IF(OR($E508="",D508=""),"",IF(D508=$C$4,"5909","6909"))</f>
        <v/>
      </c>
      <c r="T508" s="18" t="n"/>
    </row>
    <row r="509">
      <c r="A509" s="17" t="n"/>
      <c r="B509" s="18" t="n"/>
      <c r="C509" s="18" t="n"/>
      <c r="D509" s="18" t="n"/>
      <c r="E509" s="18" t="n"/>
      <c r="F509" s="18">
        <f>IF($E509="","",IFERROR(INDEX(Bens!$B$6:$B$305,MATCH($E509,Bens!$A$6:$A$305,0)),"Código não cadastrado"))</f>
        <v/>
      </c>
      <c r="G509" s="19" t="n"/>
      <c r="H509" s="20">
        <f>IF(OR($E509="",G509=""),"",G509*IFERROR(INDEX(Bens!$D$6:$D$305,MATCH($E509,Bens!$A$6:$A$305,0)),0))</f>
        <v/>
      </c>
      <c r="I509" s="18" t="n"/>
      <c r="J509" s="18">
        <f>IF(OR($E509="",D509=""),"",IF(D509=$C$4,"5908","6908"))</f>
        <v/>
      </c>
      <c r="K509" s="17" t="n"/>
      <c r="L509" s="17" t="n"/>
      <c r="M509" s="19" t="n"/>
      <c r="N509" s="18" t="n"/>
      <c r="O509" s="19">
        <f>IF(OR($E509="",G509=""),"",G509-N(M509))</f>
        <v/>
      </c>
      <c r="P509" s="20">
        <f>IF(O509="","",O509*IFERROR(INDEX(Bens!$D$6:$D$305,MATCH($E509,Bens!$A$6:$A$305,0)),0))</f>
        <v/>
      </c>
      <c r="Q509" s="21">
        <f>IF(A509="","",IF(AND(O509&lt;=0,L509&lt;&gt;""),L509-A509,TODAY()-A509))</f>
        <v/>
      </c>
      <c r="R509" s="18">
        <f>IF(O509="","",IF(O509&lt;0,"CONFERIR",IF(O509=0,"DEVOLVIDO",IF(K509="","COM CLIENTE",IF(TODAY()&gt;K509,"VENCIDO",IF(K509-TODAY()&lt;=15,"VENCE EM 15 DIAS","COM CLIENTE"))))))</f>
        <v/>
      </c>
      <c r="S509" s="18">
        <f>IF(OR($E509="",D509=""),"",IF(D509=$C$4,"5909","6909"))</f>
        <v/>
      </c>
      <c r="T509" s="18" t="n"/>
    </row>
    <row r="510">
      <c r="A510" s="17" t="n"/>
      <c r="B510" s="18" t="n"/>
      <c r="C510" s="18" t="n"/>
      <c r="D510" s="18" t="n"/>
      <c r="E510" s="18" t="n"/>
      <c r="F510" s="18">
        <f>IF($E510="","",IFERROR(INDEX(Bens!$B$6:$B$305,MATCH($E510,Bens!$A$6:$A$305,0)),"Código não cadastrado"))</f>
        <v/>
      </c>
      <c r="G510" s="19" t="n"/>
      <c r="H510" s="20">
        <f>IF(OR($E510="",G510=""),"",G510*IFERROR(INDEX(Bens!$D$6:$D$305,MATCH($E510,Bens!$A$6:$A$305,0)),0))</f>
        <v/>
      </c>
      <c r="I510" s="18" t="n"/>
      <c r="J510" s="18">
        <f>IF(OR($E510="",D510=""),"",IF(D510=$C$4,"5908","6908"))</f>
        <v/>
      </c>
      <c r="K510" s="17" t="n"/>
      <c r="L510" s="17" t="n"/>
      <c r="M510" s="19" t="n"/>
      <c r="N510" s="18" t="n"/>
      <c r="O510" s="19">
        <f>IF(OR($E510="",G510=""),"",G510-N(M510))</f>
        <v/>
      </c>
      <c r="P510" s="20">
        <f>IF(O510="","",O510*IFERROR(INDEX(Bens!$D$6:$D$305,MATCH($E510,Bens!$A$6:$A$305,0)),0))</f>
        <v/>
      </c>
      <c r="Q510" s="21">
        <f>IF(A510="","",IF(AND(O510&lt;=0,L510&lt;&gt;""),L510-A510,TODAY()-A510))</f>
        <v/>
      </c>
      <c r="R510" s="18">
        <f>IF(O510="","",IF(O510&lt;0,"CONFERIR",IF(O510=0,"DEVOLVIDO",IF(K510="","COM CLIENTE",IF(TODAY()&gt;K510,"VENCIDO",IF(K510-TODAY()&lt;=15,"VENCE EM 15 DIAS","COM CLIENTE"))))))</f>
        <v/>
      </c>
      <c r="S510" s="18">
        <f>IF(OR($E510="",D510=""),"",IF(D510=$C$4,"5909","6909"))</f>
        <v/>
      </c>
      <c r="T510" s="18" t="n"/>
    </row>
    <row r="511">
      <c r="A511" s="17" t="n"/>
      <c r="B511" s="18" t="n"/>
      <c r="C511" s="18" t="n"/>
      <c r="D511" s="18" t="n"/>
      <c r="E511" s="18" t="n"/>
      <c r="F511" s="18">
        <f>IF($E511="","",IFERROR(INDEX(Bens!$B$6:$B$305,MATCH($E511,Bens!$A$6:$A$305,0)),"Código não cadastrado"))</f>
        <v/>
      </c>
      <c r="G511" s="19" t="n"/>
      <c r="H511" s="20">
        <f>IF(OR($E511="",G511=""),"",G511*IFERROR(INDEX(Bens!$D$6:$D$305,MATCH($E511,Bens!$A$6:$A$305,0)),0))</f>
        <v/>
      </c>
      <c r="I511" s="18" t="n"/>
      <c r="J511" s="18">
        <f>IF(OR($E511="",D511=""),"",IF(D511=$C$4,"5908","6908"))</f>
        <v/>
      </c>
      <c r="K511" s="17" t="n"/>
      <c r="L511" s="17" t="n"/>
      <c r="M511" s="19" t="n"/>
      <c r="N511" s="18" t="n"/>
      <c r="O511" s="19">
        <f>IF(OR($E511="",G511=""),"",G511-N(M511))</f>
        <v/>
      </c>
      <c r="P511" s="20">
        <f>IF(O511="","",O511*IFERROR(INDEX(Bens!$D$6:$D$305,MATCH($E511,Bens!$A$6:$A$305,0)),0))</f>
        <v/>
      </c>
      <c r="Q511" s="21">
        <f>IF(A511="","",IF(AND(O511&lt;=0,L511&lt;&gt;""),L511-A511,TODAY()-A511))</f>
        <v/>
      </c>
      <c r="R511" s="18">
        <f>IF(O511="","",IF(O511&lt;0,"CONFERIR",IF(O511=0,"DEVOLVIDO",IF(K511="","COM CLIENTE",IF(TODAY()&gt;K511,"VENCIDO",IF(K511-TODAY()&lt;=15,"VENCE EM 15 DIAS","COM CLIENTE"))))))</f>
        <v/>
      </c>
      <c r="S511" s="18">
        <f>IF(OR($E511="",D511=""),"",IF(D511=$C$4,"5909","6909"))</f>
        <v/>
      </c>
      <c r="T511" s="18" t="n"/>
    </row>
    <row r="512">
      <c r="A512" s="17" t="n"/>
      <c r="B512" s="18" t="n"/>
      <c r="C512" s="18" t="n"/>
      <c r="D512" s="18" t="n"/>
      <c r="E512" s="18" t="n"/>
      <c r="F512" s="18">
        <f>IF($E512="","",IFERROR(INDEX(Bens!$B$6:$B$305,MATCH($E512,Bens!$A$6:$A$305,0)),"Código não cadastrado"))</f>
        <v/>
      </c>
      <c r="G512" s="19" t="n"/>
      <c r="H512" s="20">
        <f>IF(OR($E512="",G512=""),"",G512*IFERROR(INDEX(Bens!$D$6:$D$305,MATCH($E512,Bens!$A$6:$A$305,0)),0))</f>
        <v/>
      </c>
      <c r="I512" s="18" t="n"/>
      <c r="J512" s="18">
        <f>IF(OR($E512="",D512=""),"",IF(D512=$C$4,"5908","6908"))</f>
        <v/>
      </c>
      <c r="K512" s="17" t="n"/>
      <c r="L512" s="17" t="n"/>
      <c r="M512" s="19" t="n"/>
      <c r="N512" s="18" t="n"/>
      <c r="O512" s="19">
        <f>IF(OR($E512="",G512=""),"",G512-N(M512))</f>
        <v/>
      </c>
      <c r="P512" s="20">
        <f>IF(O512="","",O512*IFERROR(INDEX(Bens!$D$6:$D$305,MATCH($E512,Bens!$A$6:$A$305,0)),0))</f>
        <v/>
      </c>
      <c r="Q512" s="21">
        <f>IF(A512="","",IF(AND(O512&lt;=0,L512&lt;&gt;""),L512-A512,TODAY()-A512))</f>
        <v/>
      </c>
      <c r="R512" s="18">
        <f>IF(O512="","",IF(O512&lt;0,"CONFERIR",IF(O512=0,"DEVOLVIDO",IF(K512="","COM CLIENTE",IF(TODAY()&gt;K512,"VENCIDO",IF(K512-TODAY()&lt;=15,"VENCE EM 15 DIAS","COM CLIENTE"))))))</f>
        <v/>
      </c>
      <c r="S512" s="18">
        <f>IF(OR($E512="",D512=""),"",IF(D512=$C$4,"5909","6909"))</f>
        <v/>
      </c>
      <c r="T512" s="18" t="n"/>
    </row>
    <row r="513">
      <c r="A513" s="17" t="n"/>
      <c r="B513" s="18" t="n"/>
      <c r="C513" s="18" t="n"/>
      <c r="D513" s="18" t="n"/>
      <c r="E513" s="18" t="n"/>
      <c r="F513" s="18">
        <f>IF($E513="","",IFERROR(INDEX(Bens!$B$6:$B$305,MATCH($E513,Bens!$A$6:$A$305,0)),"Código não cadastrado"))</f>
        <v/>
      </c>
      <c r="G513" s="19" t="n"/>
      <c r="H513" s="20">
        <f>IF(OR($E513="",G513=""),"",G513*IFERROR(INDEX(Bens!$D$6:$D$305,MATCH($E513,Bens!$A$6:$A$305,0)),0))</f>
        <v/>
      </c>
      <c r="I513" s="18" t="n"/>
      <c r="J513" s="18">
        <f>IF(OR($E513="",D513=""),"",IF(D513=$C$4,"5908","6908"))</f>
        <v/>
      </c>
      <c r="K513" s="17" t="n"/>
      <c r="L513" s="17" t="n"/>
      <c r="M513" s="19" t="n"/>
      <c r="N513" s="18" t="n"/>
      <c r="O513" s="19">
        <f>IF(OR($E513="",G513=""),"",G513-N(M513))</f>
        <v/>
      </c>
      <c r="P513" s="20">
        <f>IF(O513="","",O513*IFERROR(INDEX(Bens!$D$6:$D$305,MATCH($E513,Bens!$A$6:$A$305,0)),0))</f>
        <v/>
      </c>
      <c r="Q513" s="21">
        <f>IF(A513="","",IF(AND(O513&lt;=0,L513&lt;&gt;""),L513-A513,TODAY()-A513))</f>
        <v/>
      </c>
      <c r="R513" s="18">
        <f>IF(O513="","",IF(O513&lt;0,"CONFERIR",IF(O513=0,"DEVOLVIDO",IF(K513="","COM CLIENTE",IF(TODAY()&gt;K513,"VENCIDO",IF(K513-TODAY()&lt;=15,"VENCE EM 15 DIAS","COM CLIENTE"))))))</f>
        <v/>
      </c>
      <c r="S513" s="18">
        <f>IF(OR($E513="",D513=""),"",IF(D513=$C$4,"5909","6909"))</f>
        <v/>
      </c>
      <c r="T513" s="18" t="n"/>
    </row>
    <row r="514">
      <c r="A514" s="17" t="n"/>
      <c r="B514" s="18" t="n"/>
      <c r="C514" s="18" t="n"/>
      <c r="D514" s="18" t="n"/>
      <c r="E514" s="18" t="n"/>
      <c r="F514" s="18">
        <f>IF($E514="","",IFERROR(INDEX(Bens!$B$6:$B$305,MATCH($E514,Bens!$A$6:$A$305,0)),"Código não cadastrado"))</f>
        <v/>
      </c>
      <c r="G514" s="19" t="n"/>
      <c r="H514" s="20">
        <f>IF(OR($E514="",G514=""),"",G514*IFERROR(INDEX(Bens!$D$6:$D$305,MATCH($E514,Bens!$A$6:$A$305,0)),0))</f>
        <v/>
      </c>
      <c r="I514" s="18" t="n"/>
      <c r="J514" s="18">
        <f>IF(OR($E514="",D514=""),"",IF(D514=$C$4,"5908","6908"))</f>
        <v/>
      </c>
      <c r="K514" s="17" t="n"/>
      <c r="L514" s="17" t="n"/>
      <c r="M514" s="19" t="n"/>
      <c r="N514" s="18" t="n"/>
      <c r="O514" s="19">
        <f>IF(OR($E514="",G514=""),"",G514-N(M514))</f>
        <v/>
      </c>
      <c r="P514" s="20">
        <f>IF(O514="","",O514*IFERROR(INDEX(Bens!$D$6:$D$305,MATCH($E514,Bens!$A$6:$A$305,0)),0))</f>
        <v/>
      </c>
      <c r="Q514" s="21">
        <f>IF(A514="","",IF(AND(O514&lt;=0,L514&lt;&gt;""),L514-A514,TODAY()-A514))</f>
        <v/>
      </c>
      <c r="R514" s="18">
        <f>IF(O514="","",IF(O514&lt;0,"CONFERIR",IF(O514=0,"DEVOLVIDO",IF(K514="","COM CLIENTE",IF(TODAY()&gt;K514,"VENCIDO",IF(K514-TODAY()&lt;=15,"VENCE EM 15 DIAS","COM CLIENTE"))))))</f>
        <v/>
      </c>
      <c r="S514" s="18">
        <f>IF(OR($E514="",D514=""),"",IF(D514=$C$4,"5909","6909"))</f>
        <v/>
      </c>
      <c r="T514" s="18" t="n"/>
    </row>
    <row r="515">
      <c r="A515" s="17" t="n"/>
      <c r="B515" s="18" t="n"/>
      <c r="C515" s="18" t="n"/>
      <c r="D515" s="18" t="n"/>
      <c r="E515" s="18" t="n"/>
      <c r="F515" s="18">
        <f>IF($E515="","",IFERROR(INDEX(Bens!$B$6:$B$305,MATCH($E515,Bens!$A$6:$A$305,0)),"Código não cadastrado"))</f>
        <v/>
      </c>
      <c r="G515" s="19" t="n"/>
      <c r="H515" s="20">
        <f>IF(OR($E515="",G515=""),"",G515*IFERROR(INDEX(Bens!$D$6:$D$305,MATCH($E515,Bens!$A$6:$A$305,0)),0))</f>
        <v/>
      </c>
      <c r="I515" s="18" t="n"/>
      <c r="J515" s="18">
        <f>IF(OR($E515="",D515=""),"",IF(D515=$C$4,"5908","6908"))</f>
        <v/>
      </c>
      <c r="K515" s="17" t="n"/>
      <c r="L515" s="17" t="n"/>
      <c r="M515" s="19" t="n"/>
      <c r="N515" s="18" t="n"/>
      <c r="O515" s="19">
        <f>IF(OR($E515="",G515=""),"",G515-N(M515))</f>
        <v/>
      </c>
      <c r="P515" s="20">
        <f>IF(O515="","",O515*IFERROR(INDEX(Bens!$D$6:$D$305,MATCH($E515,Bens!$A$6:$A$305,0)),0))</f>
        <v/>
      </c>
      <c r="Q515" s="21">
        <f>IF(A515="","",IF(AND(O515&lt;=0,L515&lt;&gt;""),L515-A515,TODAY()-A515))</f>
        <v/>
      </c>
      <c r="R515" s="18">
        <f>IF(O515="","",IF(O515&lt;0,"CONFERIR",IF(O515=0,"DEVOLVIDO",IF(K515="","COM CLIENTE",IF(TODAY()&gt;K515,"VENCIDO",IF(K515-TODAY()&lt;=15,"VENCE EM 15 DIAS","COM CLIENTE"))))))</f>
        <v/>
      </c>
      <c r="S515" s="18">
        <f>IF(OR($E515="",D515=""),"",IF(D515=$C$4,"5909","6909"))</f>
        <v/>
      </c>
      <c r="T515" s="18" t="n"/>
    </row>
    <row r="516">
      <c r="A516" s="17" t="n"/>
      <c r="B516" s="18" t="n"/>
      <c r="C516" s="18" t="n"/>
      <c r="D516" s="18" t="n"/>
      <c r="E516" s="18" t="n"/>
      <c r="F516" s="18">
        <f>IF($E516="","",IFERROR(INDEX(Bens!$B$6:$B$305,MATCH($E516,Bens!$A$6:$A$305,0)),"Código não cadastrado"))</f>
        <v/>
      </c>
      <c r="G516" s="19" t="n"/>
      <c r="H516" s="20">
        <f>IF(OR($E516="",G516=""),"",G516*IFERROR(INDEX(Bens!$D$6:$D$305,MATCH($E516,Bens!$A$6:$A$305,0)),0))</f>
        <v/>
      </c>
      <c r="I516" s="18" t="n"/>
      <c r="J516" s="18">
        <f>IF(OR($E516="",D516=""),"",IF(D516=$C$4,"5908","6908"))</f>
        <v/>
      </c>
      <c r="K516" s="17" t="n"/>
      <c r="L516" s="17" t="n"/>
      <c r="M516" s="19" t="n"/>
      <c r="N516" s="18" t="n"/>
      <c r="O516" s="19">
        <f>IF(OR($E516="",G516=""),"",G516-N(M516))</f>
        <v/>
      </c>
      <c r="P516" s="20">
        <f>IF(O516="","",O516*IFERROR(INDEX(Bens!$D$6:$D$305,MATCH($E516,Bens!$A$6:$A$305,0)),0))</f>
        <v/>
      </c>
      <c r="Q516" s="21">
        <f>IF(A516="","",IF(AND(O516&lt;=0,L516&lt;&gt;""),L516-A516,TODAY()-A516))</f>
        <v/>
      </c>
      <c r="R516" s="18">
        <f>IF(O516="","",IF(O516&lt;0,"CONFERIR",IF(O516=0,"DEVOLVIDO",IF(K516="","COM CLIENTE",IF(TODAY()&gt;K516,"VENCIDO",IF(K516-TODAY()&lt;=15,"VENCE EM 15 DIAS","COM CLIENTE"))))))</f>
        <v/>
      </c>
      <c r="S516" s="18">
        <f>IF(OR($E516="",D516=""),"",IF(D516=$C$4,"5909","6909"))</f>
        <v/>
      </c>
      <c r="T516" s="18" t="n"/>
    </row>
    <row r="517">
      <c r="A517" s="17" t="n"/>
      <c r="B517" s="18" t="n"/>
      <c r="C517" s="18" t="n"/>
      <c r="D517" s="18" t="n"/>
      <c r="E517" s="18" t="n"/>
      <c r="F517" s="18">
        <f>IF($E517="","",IFERROR(INDEX(Bens!$B$6:$B$305,MATCH($E517,Bens!$A$6:$A$305,0)),"Código não cadastrado"))</f>
        <v/>
      </c>
      <c r="G517" s="19" t="n"/>
      <c r="H517" s="20">
        <f>IF(OR($E517="",G517=""),"",G517*IFERROR(INDEX(Bens!$D$6:$D$305,MATCH($E517,Bens!$A$6:$A$305,0)),0))</f>
        <v/>
      </c>
      <c r="I517" s="18" t="n"/>
      <c r="J517" s="18">
        <f>IF(OR($E517="",D517=""),"",IF(D517=$C$4,"5908","6908"))</f>
        <v/>
      </c>
      <c r="K517" s="17" t="n"/>
      <c r="L517" s="17" t="n"/>
      <c r="M517" s="19" t="n"/>
      <c r="N517" s="18" t="n"/>
      <c r="O517" s="19">
        <f>IF(OR($E517="",G517=""),"",G517-N(M517))</f>
        <v/>
      </c>
      <c r="P517" s="20">
        <f>IF(O517="","",O517*IFERROR(INDEX(Bens!$D$6:$D$305,MATCH($E517,Bens!$A$6:$A$305,0)),0))</f>
        <v/>
      </c>
      <c r="Q517" s="21">
        <f>IF(A517="","",IF(AND(O517&lt;=0,L517&lt;&gt;""),L517-A517,TODAY()-A517))</f>
        <v/>
      </c>
      <c r="R517" s="18">
        <f>IF(O517="","",IF(O517&lt;0,"CONFERIR",IF(O517=0,"DEVOLVIDO",IF(K517="","COM CLIENTE",IF(TODAY()&gt;K517,"VENCIDO",IF(K517-TODAY()&lt;=15,"VENCE EM 15 DIAS","COM CLIENTE"))))))</f>
        <v/>
      </c>
      <c r="S517" s="18">
        <f>IF(OR($E517="",D517=""),"",IF(D517=$C$4,"5909","6909"))</f>
        <v/>
      </c>
      <c r="T517" s="18" t="n"/>
    </row>
    <row r="518">
      <c r="A518" s="17" t="n"/>
      <c r="B518" s="18" t="n"/>
      <c r="C518" s="18" t="n"/>
      <c r="D518" s="18" t="n"/>
      <c r="E518" s="18" t="n"/>
      <c r="F518" s="18">
        <f>IF($E518="","",IFERROR(INDEX(Bens!$B$6:$B$305,MATCH($E518,Bens!$A$6:$A$305,0)),"Código não cadastrado"))</f>
        <v/>
      </c>
      <c r="G518" s="19" t="n"/>
      <c r="H518" s="20">
        <f>IF(OR($E518="",G518=""),"",G518*IFERROR(INDEX(Bens!$D$6:$D$305,MATCH($E518,Bens!$A$6:$A$305,0)),0))</f>
        <v/>
      </c>
      <c r="I518" s="18" t="n"/>
      <c r="J518" s="18">
        <f>IF(OR($E518="",D518=""),"",IF(D518=$C$4,"5908","6908"))</f>
        <v/>
      </c>
      <c r="K518" s="17" t="n"/>
      <c r="L518" s="17" t="n"/>
      <c r="M518" s="19" t="n"/>
      <c r="N518" s="18" t="n"/>
      <c r="O518" s="19">
        <f>IF(OR($E518="",G518=""),"",G518-N(M518))</f>
        <v/>
      </c>
      <c r="P518" s="20">
        <f>IF(O518="","",O518*IFERROR(INDEX(Bens!$D$6:$D$305,MATCH($E518,Bens!$A$6:$A$305,0)),0))</f>
        <v/>
      </c>
      <c r="Q518" s="21">
        <f>IF(A518="","",IF(AND(O518&lt;=0,L518&lt;&gt;""),L518-A518,TODAY()-A518))</f>
        <v/>
      </c>
      <c r="R518" s="18">
        <f>IF(O518="","",IF(O518&lt;0,"CONFERIR",IF(O518=0,"DEVOLVIDO",IF(K518="","COM CLIENTE",IF(TODAY()&gt;K518,"VENCIDO",IF(K518-TODAY()&lt;=15,"VENCE EM 15 DIAS","COM CLIENTE"))))))</f>
        <v/>
      </c>
      <c r="S518" s="18">
        <f>IF(OR($E518="",D518=""),"",IF(D518=$C$4,"5909","6909"))</f>
        <v/>
      </c>
      <c r="T518" s="18" t="n"/>
    </row>
    <row r="519">
      <c r="A519" s="17" t="n"/>
      <c r="B519" s="18" t="n"/>
      <c r="C519" s="18" t="n"/>
      <c r="D519" s="18" t="n"/>
      <c r="E519" s="18" t="n"/>
      <c r="F519" s="18">
        <f>IF($E519="","",IFERROR(INDEX(Bens!$B$6:$B$305,MATCH($E519,Bens!$A$6:$A$305,0)),"Código não cadastrado"))</f>
        <v/>
      </c>
      <c r="G519" s="19" t="n"/>
      <c r="H519" s="20">
        <f>IF(OR($E519="",G519=""),"",G519*IFERROR(INDEX(Bens!$D$6:$D$305,MATCH($E519,Bens!$A$6:$A$305,0)),0))</f>
        <v/>
      </c>
      <c r="I519" s="18" t="n"/>
      <c r="J519" s="18">
        <f>IF(OR($E519="",D519=""),"",IF(D519=$C$4,"5908","6908"))</f>
        <v/>
      </c>
      <c r="K519" s="17" t="n"/>
      <c r="L519" s="17" t="n"/>
      <c r="M519" s="19" t="n"/>
      <c r="N519" s="18" t="n"/>
      <c r="O519" s="19">
        <f>IF(OR($E519="",G519=""),"",G519-N(M519))</f>
        <v/>
      </c>
      <c r="P519" s="20">
        <f>IF(O519="","",O519*IFERROR(INDEX(Bens!$D$6:$D$305,MATCH($E519,Bens!$A$6:$A$305,0)),0))</f>
        <v/>
      </c>
      <c r="Q519" s="21">
        <f>IF(A519="","",IF(AND(O519&lt;=0,L519&lt;&gt;""),L519-A519,TODAY()-A519))</f>
        <v/>
      </c>
      <c r="R519" s="18">
        <f>IF(O519="","",IF(O519&lt;0,"CONFERIR",IF(O519=0,"DEVOLVIDO",IF(K519="","COM CLIENTE",IF(TODAY()&gt;K519,"VENCIDO",IF(K519-TODAY()&lt;=15,"VENCE EM 15 DIAS","COM CLIENTE"))))))</f>
        <v/>
      </c>
      <c r="S519" s="18">
        <f>IF(OR($E519="",D519=""),"",IF(D519=$C$4,"5909","6909"))</f>
        <v/>
      </c>
      <c r="T519" s="18" t="n"/>
    </row>
    <row r="520">
      <c r="A520" s="17" t="n"/>
      <c r="B520" s="18" t="n"/>
      <c r="C520" s="18" t="n"/>
      <c r="D520" s="18" t="n"/>
      <c r="E520" s="18" t="n"/>
      <c r="F520" s="18">
        <f>IF($E520="","",IFERROR(INDEX(Bens!$B$6:$B$305,MATCH($E520,Bens!$A$6:$A$305,0)),"Código não cadastrado"))</f>
        <v/>
      </c>
      <c r="G520" s="19" t="n"/>
      <c r="H520" s="20">
        <f>IF(OR($E520="",G520=""),"",G520*IFERROR(INDEX(Bens!$D$6:$D$305,MATCH($E520,Bens!$A$6:$A$305,0)),0))</f>
        <v/>
      </c>
      <c r="I520" s="18" t="n"/>
      <c r="J520" s="18">
        <f>IF(OR($E520="",D520=""),"",IF(D520=$C$4,"5908","6908"))</f>
        <v/>
      </c>
      <c r="K520" s="17" t="n"/>
      <c r="L520" s="17" t="n"/>
      <c r="M520" s="19" t="n"/>
      <c r="N520" s="18" t="n"/>
      <c r="O520" s="19">
        <f>IF(OR($E520="",G520=""),"",G520-N(M520))</f>
        <v/>
      </c>
      <c r="P520" s="20">
        <f>IF(O520="","",O520*IFERROR(INDEX(Bens!$D$6:$D$305,MATCH($E520,Bens!$A$6:$A$305,0)),0))</f>
        <v/>
      </c>
      <c r="Q520" s="21">
        <f>IF(A520="","",IF(AND(O520&lt;=0,L520&lt;&gt;""),L520-A520,TODAY()-A520))</f>
        <v/>
      </c>
      <c r="R520" s="18">
        <f>IF(O520="","",IF(O520&lt;0,"CONFERIR",IF(O520=0,"DEVOLVIDO",IF(K520="","COM CLIENTE",IF(TODAY()&gt;K520,"VENCIDO",IF(K520-TODAY()&lt;=15,"VENCE EM 15 DIAS","COM CLIENTE"))))))</f>
        <v/>
      </c>
      <c r="S520" s="18">
        <f>IF(OR($E520="",D520=""),"",IF(D520=$C$4,"5909","6909"))</f>
        <v/>
      </c>
      <c r="T520" s="18" t="n"/>
    </row>
    <row r="521">
      <c r="A521" s="17" t="n"/>
      <c r="B521" s="18" t="n"/>
      <c r="C521" s="18" t="n"/>
      <c r="D521" s="18" t="n"/>
      <c r="E521" s="18" t="n"/>
      <c r="F521" s="18">
        <f>IF($E521="","",IFERROR(INDEX(Bens!$B$6:$B$305,MATCH($E521,Bens!$A$6:$A$305,0)),"Código não cadastrado"))</f>
        <v/>
      </c>
      <c r="G521" s="19" t="n"/>
      <c r="H521" s="20">
        <f>IF(OR($E521="",G521=""),"",G521*IFERROR(INDEX(Bens!$D$6:$D$305,MATCH($E521,Bens!$A$6:$A$305,0)),0))</f>
        <v/>
      </c>
      <c r="I521" s="18" t="n"/>
      <c r="J521" s="18">
        <f>IF(OR($E521="",D521=""),"",IF(D521=$C$4,"5908","6908"))</f>
        <v/>
      </c>
      <c r="K521" s="17" t="n"/>
      <c r="L521" s="17" t="n"/>
      <c r="M521" s="19" t="n"/>
      <c r="N521" s="18" t="n"/>
      <c r="O521" s="19">
        <f>IF(OR($E521="",G521=""),"",G521-N(M521))</f>
        <v/>
      </c>
      <c r="P521" s="20">
        <f>IF(O521="","",O521*IFERROR(INDEX(Bens!$D$6:$D$305,MATCH($E521,Bens!$A$6:$A$305,0)),0))</f>
        <v/>
      </c>
      <c r="Q521" s="21">
        <f>IF(A521="","",IF(AND(O521&lt;=0,L521&lt;&gt;""),L521-A521,TODAY()-A521))</f>
        <v/>
      </c>
      <c r="R521" s="18">
        <f>IF(O521="","",IF(O521&lt;0,"CONFERIR",IF(O521=0,"DEVOLVIDO",IF(K521="","COM CLIENTE",IF(TODAY()&gt;K521,"VENCIDO",IF(K521-TODAY()&lt;=15,"VENCE EM 15 DIAS","COM CLIENTE"))))))</f>
        <v/>
      </c>
      <c r="S521" s="18">
        <f>IF(OR($E521="",D521=""),"",IF(D521=$C$4,"5909","6909"))</f>
        <v/>
      </c>
      <c r="T521" s="18" t="n"/>
    </row>
    <row r="522">
      <c r="A522" s="17" t="n"/>
      <c r="B522" s="18" t="n"/>
      <c r="C522" s="18" t="n"/>
      <c r="D522" s="18" t="n"/>
      <c r="E522" s="18" t="n"/>
      <c r="F522" s="18">
        <f>IF($E522="","",IFERROR(INDEX(Bens!$B$6:$B$305,MATCH($E522,Bens!$A$6:$A$305,0)),"Código não cadastrado"))</f>
        <v/>
      </c>
      <c r="G522" s="19" t="n"/>
      <c r="H522" s="20">
        <f>IF(OR($E522="",G522=""),"",G522*IFERROR(INDEX(Bens!$D$6:$D$305,MATCH($E522,Bens!$A$6:$A$305,0)),0))</f>
        <v/>
      </c>
      <c r="I522" s="18" t="n"/>
      <c r="J522" s="18">
        <f>IF(OR($E522="",D522=""),"",IF(D522=$C$4,"5908","6908"))</f>
        <v/>
      </c>
      <c r="K522" s="17" t="n"/>
      <c r="L522" s="17" t="n"/>
      <c r="M522" s="19" t="n"/>
      <c r="N522" s="18" t="n"/>
      <c r="O522" s="19">
        <f>IF(OR($E522="",G522=""),"",G522-N(M522))</f>
        <v/>
      </c>
      <c r="P522" s="20">
        <f>IF(O522="","",O522*IFERROR(INDEX(Bens!$D$6:$D$305,MATCH($E522,Bens!$A$6:$A$305,0)),0))</f>
        <v/>
      </c>
      <c r="Q522" s="21">
        <f>IF(A522="","",IF(AND(O522&lt;=0,L522&lt;&gt;""),L522-A522,TODAY()-A522))</f>
        <v/>
      </c>
      <c r="R522" s="18">
        <f>IF(O522="","",IF(O522&lt;0,"CONFERIR",IF(O522=0,"DEVOLVIDO",IF(K522="","COM CLIENTE",IF(TODAY()&gt;K522,"VENCIDO",IF(K522-TODAY()&lt;=15,"VENCE EM 15 DIAS","COM CLIENTE"))))))</f>
        <v/>
      </c>
      <c r="S522" s="18">
        <f>IF(OR($E522="",D522=""),"",IF(D522=$C$4,"5909","6909"))</f>
        <v/>
      </c>
      <c r="T522" s="18" t="n"/>
    </row>
    <row r="523">
      <c r="A523" s="17" t="n"/>
      <c r="B523" s="18" t="n"/>
      <c r="C523" s="18" t="n"/>
      <c r="D523" s="18" t="n"/>
      <c r="E523" s="18" t="n"/>
      <c r="F523" s="18">
        <f>IF($E523="","",IFERROR(INDEX(Bens!$B$6:$B$305,MATCH($E523,Bens!$A$6:$A$305,0)),"Código não cadastrado"))</f>
        <v/>
      </c>
      <c r="G523" s="19" t="n"/>
      <c r="H523" s="20">
        <f>IF(OR($E523="",G523=""),"",G523*IFERROR(INDEX(Bens!$D$6:$D$305,MATCH($E523,Bens!$A$6:$A$305,0)),0))</f>
        <v/>
      </c>
      <c r="I523" s="18" t="n"/>
      <c r="J523" s="18">
        <f>IF(OR($E523="",D523=""),"",IF(D523=$C$4,"5908","6908"))</f>
        <v/>
      </c>
      <c r="K523" s="17" t="n"/>
      <c r="L523" s="17" t="n"/>
      <c r="M523" s="19" t="n"/>
      <c r="N523" s="18" t="n"/>
      <c r="O523" s="19">
        <f>IF(OR($E523="",G523=""),"",G523-N(M523))</f>
        <v/>
      </c>
      <c r="P523" s="20">
        <f>IF(O523="","",O523*IFERROR(INDEX(Bens!$D$6:$D$305,MATCH($E523,Bens!$A$6:$A$305,0)),0))</f>
        <v/>
      </c>
      <c r="Q523" s="21">
        <f>IF(A523="","",IF(AND(O523&lt;=0,L523&lt;&gt;""),L523-A523,TODAY()-A523))</f>
        <v/>
      </c>
      <c r="R523" s="18">
        <f>IF(O523="","",IF(O523&lt;0,"CONFERIR",IF(O523=0,"DEVOLVIDO",IF(K523="","COM CLIENTE",IF(TODAY()&gt;K523,"VENCIDO",IF(K523-TODAY()&lt;=15,"VENCE EM 15 DIAS","COM CLIENTE"))))))</f>
        <v/>
      </c>
      <c r="S523" s="18">
        <f>IF(OR($E523="",D523=""),"",IF(D523=$C$4,"5909","6909"))</f>
        <v/>
      </c>
      <c r="T523" s="18" t="n"/>
    </row>
    <row r="524">
      <c r="A524" s="17" t="n"/>
      <c r="B524" s="18" t="n"/>
      <c r="C524" s="18" t="n"/>
      <c r="D524" s="18" t="n"/>
      <c r="E524" s="18" t="n"/>
      <c r="F524" s="18">
        <f>IF($E524="","",IFERROR(INDEX(Bens!$B$6:$B$305,MATCH($E524,Bens!$A$6:$A$305,0)),"Código não cadastrado"))</f>
        <v/>
      </c>
      <c r="G524" s="19" t="n"/>
      <c r="H524" s="20">
        <f>IF(OR($E524="",G524=""),"",G524*IFERROR(INDEX(Bens!$D$6:$D$305,MATCH($E524,Bens!$A$6:$A$305,0)),0))</f>
        <v/>
      </c>
      <c r="I524" s="18" t="n"/>
      <c r="J524" s="18">
        <f>IF(OR($E524="",D524=""),"",IF(D524=$C$4,"5908","6908"))</f>
        <v/>
      </c>
      <c r="K524" s="17" t="n"/>
      <c r="L524" s="17" t="n"/>
      <c r="M524" s="19" t="n"/>
      <c r="N524" s="18" t="n"/>
      <c r="O524" s="19">
        <f>IF(OR($E524="",G524=""),"",G524-N(M524))</f>
        <v/>
      </c>
      <c r="P524" s="20">
        <f>IF(O524="","",O524*IFERROR(INDEX(Bens!$D$6:$D$305,MATCH($E524,Bens!$A$6:$A$305,0)),0))</f>
        <v/>
      </c>
      <c r="Q524" s="21">
        <f>IF(A524="","",IF(AND(O524&lt;=0,L524&lt;&gt;""),L524-A524,TODAY()-A524))</f>
        <v/>
      </c>
      <c r="R524" s="18">
        <f>IF(O524="","",IF(O524&lt;0,"CONFERIR",IF(O524=0,"DEVOLVIDO",IF(K524="","COM CLIENTE",IF(TODAY()&gt;K524,"VENCIDO",IF(K524-TODAY()&lt;=15,"VENCE EM 15 DIAS","COM CLIENTE"))))))</f>
        <v/>
      </c>
      <c r="S524" s="18">
        <f>IF(OR($E524="",D524=""),"",IF(D524=$C$4,"5909","6909"))</f>
        <v/>
      </c>
      <c r="T524" s="18" t="n"/>
    </row>
    <row r="525">
      <c r="A525" s="17" t="n"/>
      <c r="B525" s="18" t="n"/>
      <c r="C525" s="18" t="n"/>
      <c r="D525" s="18" t="n"/>
      <c r="E525" s="18" t="n"/>
      <c r="F525" s="18">
        <f>IF($E525="","",IFERROR(INDEX(Bens!$B$6:$B$305,MATCH($E525,Bens!$A$6:$A$305,0)),"Código não cadastrado"))</f>
        <v/>
      </c>
      <c r="G525" s="19" t="n"/>
      <c r="H525" s="20">
        <f>IF(OR($E525="",G525=""),"",G525*IFERROR(INDEX(Bens!$D$6:$D$305,MATCH($E525,Bens!$A$6:$A$305,0)),0))</f>
        <v/>
      </c>
      <c r="I525" s="18" t="n"/>
      <c r="J525" s="18">
        <f>IF(OR($E525="",D525=""),"",IF(D525=$C$4,"5908","6908"))</f>
        <v/>
      </c>
      <c r="K525" s="17" t="n"/>
      <c r="L525" s="17" t="n"/>
      <c r="M525" s="19" t="n"/>
      <c r="N525" s="18" t="n"/>
      <c r="O525" s="19">
        <f>IF(OR($E525="",G525=""),"",G525-N(M525))</f>
        <v/>
      </c>
      <c r="P525" s="20">
        <f>IF(O525="","",O525*IFERROR(INDEX(Bens!$D$6:$D$305,MATCH($E525,Bens!$A$6:$A$305,0)),0))</f>
        <v/>
      </c>
      <c r="Q525" s="21">
        <f>IF(A525="","",IF(AND(O525&lt;=0,L525&lt;&gt;""),L525-A525,TODAY()-A525))</f>
        <v/>
      </c>
      <c r="R525" s="18">
        <f>IF(O525="","",IF(O525&lt;0,"CONFERIR",IF(O525=0,"DEVOLVIDO",IF(K525="","COM CLIENTE",IF(TODAY()&gt;K525,"VENCIDO",IF(K525-TODAY()&lt;=15,"VENCE EM 15 DIAS","COM CLIENTE"))))))</f>
        <v/>
      </c>
      <c r="S525" s="18">
        <f>IF(OR($E525="",D525=""),"",IF(D525=$C$4,"5909","6909"))</f>
        <v/>
      </c>
      <c r="T525" s="18" t="n"/>
    </row>
    <row r="526">
      <c r="A526" s="17" t="n"/>
      <c r="B526" s="18" t="n"/>
      <c r="C526" s="18" t="n"/>
      <c r="D526" s="18" t="n"/>
      <c r="E526" s="18" t="n"/>
      <c r="F526" s="18">
        <f>IF($E526="","",IFERROR(INDEX(Bens!$B$6:$B$305,MATCH($E526,Bens!$A$6:$A$305,0)),"Código não cadastrado"))</f>
        <v/>
      </c>
      <c r="G526" s="19" t="n"/>
      <c r="H526" s="20">
        <f>IF(OR($E526="",G526=""),"",G526*IFERROR(INDEX(Bens!$D$6:$D$305,MATCH($E526,Bens!$A$6:$A$305,0)),0))</f>
        <v/>
      </c>
      <c r="I526" s="18" t="n"/>
      <c r="J526" s="18">
        <f>IF(OR($E526="",D526=""),"",IF(D526=$C$4,"5908","6908"))</f>
        <v/>
      </c>
      <c r="K526" s="17" t="n"/>
      <c r="L526" s="17" t="n"/>
      <c r="M526" s="19" t="n"/>
      <c r="N526" s="18" t="n"/>
      <c r="O526" s="19">
        <f>IF(OR($E526="",G526=""),"",G526-N(M526))</f>
        <v/>
      </c>
      <c r="P526" s="20">
        <f>IF(O526="","",O526*IFERROR(INDEX(Bens!$D$6:$D$305,MATCH($E526,Bens!$A$6:$A$305,0)),0))</f>
        <v/>
      </c>
      <c r="Q526" s="21">
        <f>IF(A526="","",IF(AND(O526&lt;=0,L526&lt;&gt;""),L526-A526,TODAY()-A526))</f>
        <v/>
      </c>
      <c r="R526" s="18">
        <f>IF(O526="","",IF(O526&lt;0,"CONFERIR",IF(O526=0,"DEVOLVIDO",IF(K526="","COM CLIENTE",IF(TODAY()&gt;K526,"VENCIDO",IF(K526-TODAY()&lt;=15,"VENCE EM 15 DIAS","COM CLIENTE"))))))</f>
        <v/>
      </c>
      <c r="S526" s="18">
        <f>IF(OR($E526="",D526=""),"",IF(D526=$C$4,"5909","6909"))</f>
        <v/>
      </c>
      <c r="T526" s="18" t="n"/>
    </row>
    <row r="527">
      <c r="A527" s="17" t="n"/>
      <c r="B527" s="18" t="n"/>
      <c r="C527" s="18" t="n"/>
      <c r="D527" s="18" t="n"/>
      <c r="E527" s="18" t="n"/>
      <c r="F527" s="18">
        <f>IF($E527="","",IFERROR(INDEX(Bens!$B$6:$B$305,MATCH($E527,Bens!$A$6:$A$305,0)),"Código não cadastrado"))</f>
        <v/>
      </c>
      <c r="G527" s="19" t="n"/>
      <c r="H527" s="20">
        <f>IF(OR($E527="",G527=""),"",G527*IFERROR(INDEX(Bens!$D$6:$D$305,MATCH($E527,Bens!$A$6:$A$305,0)),0))</f>
        <v/>
      </c>
      <c r="I527" s="18" t="n"/>
      <c r="J527" s="18">
        <f>IF(OR($E527="",D527=""),"",IF(D527=$C$4,"5908","6908"))</f>
        <v/>
      </c>
      <c r="K527" s="17" t="n"/>
      <c r="L527" s="17" t="n"/>
      <c r="M527" s="19" t="n"/>
      <c r="N527" s="18" t="n"/>
      <c r="O527" s="19">
        <f>IF(OR($E527="",G527=""),"",G527-N(M527))</f>
        <v/>
      </c>
      <c r="P527" s="20">
        <f>IF(O527="","",O527*IFERROR(INDEX(Bens!$D$6:$D$305,MATCH($E527,Bens!$A$6:$A$305,0)),0))</f>
        <v/>
      </c>
      <c r="Q527" s="21">
        <f>IF(A527="","",IF(AND(O527&lt;=0,L527&lt;&gt;""),L527-A527,TODAY()-A527))</f>
        <v/>
      </c>
      <c r="R527" s="18">
        <f>IF(O527="","",IF(O527&lt;0,"CONFERIR",IF(O527=0,"DEVOLVIDO",IF(K527="","COM CLIENTE",IF(TODAY()&gt;K527,"VENCIDO",IF(K527-TODAY()&lt;=15,"VENCE EM 15 DIAS","COM CLIENTE"))))))</f>
        <v/>
      </c>
      <c r="S527" s="18">
        <f>IF(OR($E527="",D527=""),"",IF(D527=$C$4,"5909","6909"))</f>
        <v/>
      </c>
      <c r="T527" s="18" t="n"/>
    </row>
    <row r="528">
      <c r="A528" s="17" t="n"/>
      <c r="B528" s="18" t="n"/>
      <c r="C528" s="18" t="n"/>
      <c r="D528" s="18" t="n"/>
      <c r="E528" s="18" t="n"/>
      <c r="F528" s="18">
        <f>IF($E528="","",IFERROR(INDEX(Bens!$B$6:$B$305,MATCH($E528,Bens!$A$6:$A$305,0)),"Código não cadastrado"))</f>
        <v/>
      </c>
      <c r="G528" s="19" t="n"/>
      <c r="H528" s="20">
        <f>IF(OR($E528="",G528=""),"",G528*IFERROR(INDEX(Bens!$D$6:$D$305,MATCH($E528,Bens!$A$6:$A$305,0)),0))</f>
        <v/>
      </c>
      <c r="I528" s="18" t="n"/>
      <c r="J528" s="18">
        <f>IF(OR($E528="",D528=""),"",IF(D528=$C$4,"5908","6908"))</f>
        <v/>
      </c>
      <c r="K528" s="17" t="n"/>
      <c r="L528" s="17" t="n"/>
      <c r="M528" s="19" t="n"/>
      <c r="N528" s="18" t="n"/>
      <c r="O528" s="19">
        <f>IF(OR($E528="",G528=""),"",G528-N(M528))</f>
        <v/>
      </c>
      <c r="P528" s="20">
        <f>IF(O528="","",O528*IFERROR(INDEX(Bens!$D$6:$D$305,MATCH($E528,Bens!$A$6:$A$305,0)),0))</f>
        <v/>
      </c>
      <c r="Q528" s="21">
        <f>IF(A528="","",IF(AND(O528&lt;=0,L528&lt;&gt;""),L528-A528,TODAY()-A528))</f>
        <v/>
      </c>
      <c r="R528" s="18">
        <f>IF(O528="","",IF(O528&lt;0,"CONFERIR",IF(O528=0,"DEVOLVIDO",IF(K528="","COM CLIENTE",IF(TODAY()&gt;K528,"VENCIDO",IF(K528-TODAY()&lt;=15,"VENCE EM 15 DIAS","COM CLIENTE"))))))</f>
        <v/>
      </c>
      <c r="S528" s="18">
        <f>IF(OR($E528="",D528=""),"",IF(D528=$C$4,"5909","6909"))</f>
        <v/>
      </c>
      <c r="T528" s="18" t="n"/>
    </row>
    <row r="529">
      <c r="A529" s="17" t="n"/>
      <c r="B529" s="18" t="n"/>
      <c r="C529" s="18" t="n"/>
      <c r="D529" s="18" t="n"/>
      <c r="E529" s="18" t="n"/>
      <c r="F529" s="18">
        <f>IF($E529="","",IFERROR(INDEX(Bens!$B$6:$B$305,MATCH($E529,Bens!$A$6:$A$305,0)),"Código não cadastrado"))</f>
        <v/>
      </c>
      <c r="G529" s="19" t="n"/>
      <c r="H529" s="20">
        <f>IF(OR($E529="",G529=""),"",G529*IFERROR(INDEX(Bens!$D$6:$D$305,MATCH($E529,Bens!$A$6:$A$305,0)),0))</f>
        <v/>
      </c>
      <c r="I529" s="18" t="n"/>
      <c r="J529" s="18">
        <f>IF(OR($E529="",D529=""),"",IF(D529=$C$4,"5908","6908"))</f>
        <v/>
      </c>
      <c r="K529" s="17" t="n"/>
      <c r="L529" s="17" t="n"/>
      <c r="M529" s="19" t="n"/>
      <c r="N529" s="18" t="n"/>
      <c r="O529" s="19">
        <f>IF(OR($E529="",G529=""),"",G529-N(M529))</f>
        <v/>
      </c>
      <c r="P529" s="20">
        <f>IF(O529="","",O529*IFERROR(INDEX(Bens!$D$6:$D$305,MATCH($E529,Bens!$A$6:$A$305,0)),0))</f>
        <v/>
      </c>
      <c r="Q529" s="21">
        <f>IF(A529="","",IF(AND(O529&lt;=0,L529&lt;&gt;""),L529-A529,TODAY()-A529))</f>
        <v/>
      </c>
      <c r="R529" s="18">
        <f>IF(O529="","",IF(O529&lt;0,"CONFERIR",IF(O529=0,"DEVOLVIDO",IF(K529="","COM CLIENTE",IF(TODAY()&gt;K529,"VENCIDO",IF(K529-TODAY()&lt;=15,"VENCE EM 15 DIAS","COM CLIENTE"))))))</f>
        <v/>
      </c>
      <c r="S529" s="18">
        <f>IF(OR($E529="",D529=""),"",IF(D529=$C$4,"5909","6909"))</f>
        <v/>
      </c>
      <c r="T529" s="18" t="n"/>
    </row>
    <row r="530">
      <c r="A530" s="17" t="n"/>
      <c r="B530" s="18" t="n"/>
      <c r="C530" s="18" t="n"/>
      <c r="D530" s="18" t="n"/>
      <c r="E530" s="18" t="n"/>
      <c r="F530" s="18">
        <f>IF($E530="","",IFERROR(INDEX(Bens!$B$6:$B$305,MATCH($E530,Bens!$A$6:$A$305,0)),"Código não cadastrado"))</f>
        <v/>
      </c>
      <c r="G530" s="19" t="n"/>
      <c r="H530" s="20">
        <f>IF(OR($E530="",G530=""),"",G530*IFERROR(INDEX(Bens!$D$6:$D$305,MATCH($E530,Bens!$A$6:$A$305,0)),0))</f>
        <v/>
      </c>
      <c r="I530" s="18" t="n"/>
      <c r="J530" s="18">
        <f>IF(OR($E530="",D530=""),"",IF(D530=$C$4,"5908","6908"))</f>
        <v/>
      </c>
      <c r="K530" s="17" t="n"/>
      <c r="L530" s="17" t="n"/>
      <c r="M530" s="19" t="n"/>
      <c r="N530" s="18" t="n"/>
      <c r="O530" s="19">
        <f>IF(OR($E530="",G530=""),"",G530-N(M530))</f>
        <v/>
      </c>
      <c r="P530" s="20">
        <f>IF(O530="","",O530*IFERROR(INDEX(Bens!$D$6:$D$305,MATCH($E530,Bens!$A$6:$A$305,0)),0))</f>
        <v/>
      </c>
      <c r="Q530" s="21">
        <f>IF(A530="","",IF(AND(O530&lt;=0,L530&lt;&gt;""),L530-A530,TODAY()-A530))</f>
        <v/>
      </c>
      <c r="R530" s="18">
        <f>IF(O530="","",IF(O530&lt;0,"CONFERIR",IF(O530=0,"DEVOLVIDO",IF(K530="","COM CLIENTE",IF(TODAY()&gt;K530,"VENCIDO",IF(K530-TODAY()&lt;=15,"VENCE EM 15 DIAS","COM CLIENTE"))))))</f>
        <v/>
      </c>
      <c r="S530" s="18">
        <f>IF(OR($E530="",D530=""),"",IF(D530=$C$4,"5909","6909"))</f>
        <v/>
      </c>
      <c r="T530" s="18" t="n"/>
    </row>
    <row r="531">
      <c r="A531" s="17" t="n"/>
      <c r="B531" s="18" t="n"/>
      <c r="C531" s="18" t="n"/>
      <c r="D531" s="18" t="n"/>
      <c r="E531" s="18" t="n"/>
      <c r="F531" s="18">
        <f>IF($E531="","",IFERROR(INDEX(Bens!$B$6:$B$305,MATCH($E531,Bens!$A$6:$A$305,0)),"Código não cadastrado"))</f>
        <v/>
      </c>
      <c r="G531" s="19" t="n"/>
      <c r="H531" s="20">
        <f>IF(OR($E531="",G531=""),"",G531*IFERROR(INDEX(Bens!$D$6:$D$305,MATCH($E531,Bens!$A$6:$A$305,0)),0))</f>
        <v/>
      </c>
      <c r="I531" s="18" t="n"/>
      <c r="J531" s="18">
        <f>IF(OR($E531="",D531=""),"",IF(D531=$C$4,"5908","6908"))</f>
        <v/>
      </c>
      <c r="K531" s="17" t="n"/>
      <c r="L531" s="17" t="n"/>
      <c r="M531" s="19" t="n"/>
      <c r="N531" s="18" t="n"/>
      <c r="O531" s="19">
        <f>IF(OR($E531="",G531=""),"",G531-N(M531))</f>
        <v/>
      </c>
      <c r="P531" s="20">
        <f>IF(O531="","",O531*IFERROR(INDEX(Bens!$D$6:$D$305,MATCH($E531,Bens!$A$6:$A$305,0)),0))</f>
        <v/>
      </c>
      <c r="Q531" s="21">
        <f>IF(A531="","",IF(AND(O531&lt;=0,L531&lt;&gt;""),L531-A531,TODAY()-A531))</f>
        <v/>
      </c>
      <c r="R531" s="18">
        <f>IF(O531="","",IF(O531&lt;0,"CONFERIR",IF(O531=0,"DEVOLVIDO",IF(K531="","COM CLIENTE",IF(TODAY()&gt;K531,"VENCIDO",IF(K531-TODAY()&lt;=15,"VENCE EM 15 DIAS","COM CLIENTE"))))))</f>
        <v/>
      </c>
      <c r="S531" s="18">
        <f>IF(OR($E531="",D531=""),"",IF(D531=$C$4,"5909","6909"))</f>
        <v/>
      </c>
      <c r="T531" s="18" t="n"/>
    </row>
    <row r="532">
      <c r="A532" s="17" t="n"/>
      <c r="B532" s="18" t="n"/>
      <c r="C532" s="18" t="n"/>
      <c r="D532" s="18" t="n"/>
      <c r="E532" s="18" t="n"/>
      <c r="F532" s="18">
        <f>IF($E532="","",IFERROR(INDEX(Bens!$B$6:$B$305,MATCH($E532,Bens!$A$6:$A$305,0)),"Código não cadastrado"))</f>
        <v/>
      </c>
      <c r="G532" s="19" t="n"/>
      <c r="H532" s="20">
        <f>IF(OR($E532="",G532=""),"",G532*IFERROR(INDEX(Bens!$D$6:$D$305,MATCH($E532,Bens!$A$6:$A$305,0)),0))</f>
        <v/>
      </c>
      <c r="I532" s="18" t="n"/>
      <c r="J532" s="18">
        <f>IF(OR($E532="",D532=""),"",IF(D532=$C$4,"5908","6908"))</f>
        <v/>
      </c>
      <c r="K532" s="17" t="n"/>
      <c r="L532" s="17" t="n"/>
      <c r="M532" s="19" t="n"/>
      <c r="N532" s="18" t="n"/>
      <c r="O532" s="19">
        <f>IF(OR($E532="",G532=""),"",G532-N(M532))</f>
        <v/>
      </c>
      <c r="P532" s="20">
        <f>IF(O532="","",O532*IFERROR(INDEX(Bens!$D$6:$D$305,MATCH($E532,Bens!$A$6:$A$305,0)),0))</f>
        <v/>
      </c>
      <c r="Q532" s="21">
        <f>IF(A532="","",IF(AND(O532&lt;=0,L532&lt;&gt;""),L532-A532,TODAY()-A532))</f>
        <v/>
      </c>
      <c r="R532" s="18">
        <f>IF(O532="","",IF(O532&lt;0,"CONFERIR",IF(O532=0,"DEVOLVIDO",IF(K532="","COM CLIENTE",IF(TODAY()&gt;K532,"VENCIDO",IF(K532-TODAY()&lt;=15,"VENCE EM 15 DIAS","COM CLIENTE"))))))</f>
        <v/>
      </c>
      <c r="S532" s="18">
        <f>IF(OR($E532="",D532=""),"",IF(D532=$C$4,"5909","6909"))</f>
        <v/>
      </c>
      <c r="T532" s="18" t="n"/>
    </row>
    <row r="533">
      <c r="A533" s="17" t="n"/>
      <c r="B533" s="18" t="n"/>
      <c r="C533" s="18" t="n"/>
      <c r="D533" s="18" t="n"/>
      <c r="E533" s="18" t="n"/>
      <c r="F533" s="18">
        <f>IF($E533="","",IFERROR(INDEX(Bens!$B$6:$B$305,MATCH($E533,Bens!$A$6:$A$305,0)),"Código não cadastrado"))</f>
        <v/>
      </c>
      <c r="G533" s="19" t="n"/>
      <c r="H533" s="20">
        <f>IF(OR($E533="",G533=""),"",G533*IFERROR(INDEX(Bens!$D$6:$D$305,MATCH($E533,Bens!$A$6:$A$305,0)),0))</f>
        <v/>
      </c>
      <c r="I533" s="18" t="n"/>
      <c r="J533" s="18">
        <f>IF(OR($E533="",D533=""),"",IF(D533=$C$4,"5908","6908"))</f>
        <v/>
      </c>
      <c r="K533" s="17" t="n"/>
      <c r="L533" s="17" t="n"/>
      <c r="M533" s="19" t="n"/>
      <c r="N533" s="18" t="n"/>
      <c r="O533" s="19">
        <f>IF(OR($E533="",G533=""),"",G533-N(M533))</f>
        <v/>
      </c>
      <c r="P533" s="20">
        <f>IF(O533="","",O533*IFERROR(INDEX(Bens!$D$6:$D$305,MATCH($E533,Bens!$A$6:$A$305,0)),0))</f>
        <v/>
      </c>
      <c r="Q533" s="21">
        <f>IF(A533="","",IF(AND(O533&lt;=0,L533&lt;&gt;""),L533-A533,TODAY()-A533))</f>
        <v/>
      </c>
      <c r="R533" s="18">
        <f>IF(O533="","",IF(O533&lt;0,"CONFERIR",IF(O533=0,"DEVOLVIDO",IF(K533="","COM CLIENTE",IF(TODAY()&gt;K533,"VENCIDO",IF(K533-TODAY()&lt;=15,"VENCE EM 15 DIAS","COM CLIENTE"))))))</f>
        <v/>
      </c>
      <c r="S533" s="18">
        <f>IF(OR($E533="",D533=""),"",IF(D533=$C$4,"5909","6909"))</f>
        <v/>
      </c>
      <c r="T533" s="18" t="n"/>
    </row>
    <row r="534">
      <c r="A534" s="17" t="n"/>
      <c r="B534" s="18" t="n"/>
      <c r="C534" s="18" t="n"/>
      <c r="D534" s="18" t="n"/>
      <c r="E534" s="18" t="n"/>
      <c r="F534" s="18">
        <f>IF($E534="","",IFERROR(INDEX(Bens!$B$6:$B$305,MATCH($E534,Bens!$A$6:$A$305,0)),"Código não cadastrado"))</f>
        <v/>
      </c>
      <c r="G534" s="19" t="n"/>
      <c r="H534" s="20">
        <f>IF(OR($E534="",G534=""),"",G534*IFERROR(INDEX(Bens!$D$6:$D$305,MATCH($E534,Bens!$A$6:$A$305,0)),0))</f>
        <v/>
      </c>
      <c r="I534" s="18" t="n"/>
      <c r="J534" s="18">
        <f>IF(OR($E534="",D534=""),"",IF(D534=$C$4,"5908","6908"))</f>
        <v/>
      </c>
      <c r="K534" s="17" t="n"/>
      <c r="L534" s="17" t="n"/>
      <c r="M534" s="19" t="n"/>
      <c r="N534" s="18" t="n"/>
      <c r="O534" s="19">
        <f>IF(OR($E534="",G534=""),"",G534-N(M534))</f>
        <v/>
      </c>
      <c r="P534" s="20">
        <f>IF(O534="","",O534*IFERROR(INDEX(Bens!$D$6:$D$305,MATCH($E534,Bens!$A$6:$A$305,0)),0))</f>
        <v/>
      </c>
      <c r="Q534" s="21">
        <f>IF(A534="","",IF(AND(O534&lt;=0,L534&lt;&gt;""),L534-A534,TODAY()-A534))</f>
        <v/>
      </c>
      <c r="R534" s="18">
        <f>IF(O534="","",IF(O534&lt;0,"CONFERIR",IF(O534=0,"DEVOLVIDO",IF(K534="","COM CLIENTE",IF(TODAY()&gt;K534,"VENCIDO",IF(K534-TODAY()&lt;=15,"VENCE EM 15 DIAS","COM CLIENTE"))))))</f>
        <v/>
      </c>
      <c r="S534" s="18">
        <f>IF(OR($E534="",D534=""),"",IF(D534=$C$4,"5909","6909"))</f>
        <v/>
      </c>
      <c r="T534" s="18" t="n"/>
    </row>
    <row r="535">
      <c r="A535" s="17" t="n"/>
      <c r="B535" s="18" t="n"/>
      <c r="C535" s="18" t="n"/>
      <c r="D535" s="18" t="n"/>
      <c r="E535" s="18" t="n"/>
      <c r="F535" s="18">
        <f>IF($E535="","",IFERROR(INDEX(Bens!$B$6:$B$305,MATCH($E535,Bens!$A$6:$A$305,0)),"Código não cadastrado"))</f>
        <v/>
      </c>
      <c r="G535" s="19" t="n"/>
      <c r="H535" s="20">
        <f>IF(OR($E535="",G535=""),"",G535*IFERROR(INDEX(Bens!$D$6:$D$305,MATCH($E535,Bens!$A$6:$A$305,0)),0))</f>
        <v/>
      </c>
      <c r="I535" s="18" t="n"/>
      <c r="J535" s="18">
        <f>IF(OR($E535="",D535=""),"",IF(D535=$C$4,"5908","6908"))</f>
        <v/>
      </c>
      <c r="K535" s="17" t="n"/>
      <c r="L535" s="17" t="n"/>
      <c r="M535" s="19" t="n"/>
      <c r="N535" s="18" t="n"/>
      <c r="O535" s="19">
        <f>IF(OR($E535="",G535=""),"",G535-N(M535))</f>
        <v/>
      </c>
      <c r="P535" s="20">
        <f>IF(O535="","",O535*IFERROR(INDEX(Bens!$D$6:$D$305,MATCH($E535,Bens!$A$6:$A$305,0)),0))</f>
        <v/>
      </c>
      <c r="Q535" s="21">
        <f>IF(A535="","",IF(AND(O535&lt;=0,L535&lt;&gt;""),L535-A535,TODAY()-A535))</f>
        <v/>
      </c>
      <c r="R535" s="18">
        <f>IF(O535="","",IF(O535&lt;0,"CONFERIR",IF(O535=0,"DEVOLVIDO",IF(K535="","COM CLIENTE",IF(TODAY()&gt;K535,"VENCIDO",IF(K535-TODAY()&lt;=15,"VENCE EM 15 DIAS","COM CLIENTE"))))))</f>
        <v/>
      </c>
      <c r="S535" s="18">
        <f>IF(OR($E535="",D535=""),"",IF(D535=$C$4,"5909","6909"))</f>
        <v/>
      </c>
      <c r="T535" s="18" t="n"/>
    </row>
    <row r="536">
      <c r="A536" s="17" t="n"/>
      <c r="B536" s="18" t="n"/>
      <c r="C536" s="18" t="n"/>
      <c r="D536" s="18" t="n"/>
      <c r="E536" s="18" t="n"/>
      <c r="F536" s="18">
        <f>IF($E536="","",IFERROR(INDEX(Bens!$B$6:$B$305,MATCH($E536,Bens!$A$6:$A$305,0)),"Código não cadastrado"))</f>
        <v/>
      </c>
      <c r="G536" s="19" t="n"/>
      <c r="H536" s="20">
        <f>IF(OR($E536="",G536=""),"",G536*IFERROR(INDEX(Bens!$D$6:$D$305,MATCH($E536,Bens!$A$6:$A$305,0)),0))</f>
        <v/>
      </c>
      <c r="I536" s="18" t="n"/>
      <c r="J536" s="18">
        <f>IF(OR($E536="",D536=""),"",IF(D536=$C$4,"5908","6908"))</f>
        <v/>
      </c>
      <c r="K536" s="17" t="n"/>
      <c r="L536" s="17" t="n"/>
      <c r="M536" s="19" t="n"/>
      <c r="N536" s="18" t="n"/>
      <c r="O536" s="19">
        <f>IF(OR($E536="",G536=""),"",G536-N(M536))</f>
        <v/>
      </c>
      <c r="P536" s="20">
        <f>IF(O536="","",O536*IFERROR(INDEX(Bens!$D$6:$D$305,MATCH($E536,Bens!$A$6:$A$305,0)),0))</f>
        <v/>
      </c>
      <c r="Q536" s="21">
        <f>IF(A536="","",IF(AND(O536&lt;=0,L536&lt;&gt;""),L536-A536,TODAY()-A536))</f>
        <v/>
      </c>
      <c r="R536" s="18">
        <f>IF(O536="","",IF(O536&lt;0,"CONFERIR",IF(O536=0,"DEVOLVIDO",IF(K536="","COM CLIENTE",IF(TODAY()&gt;K536,"VENCIDO",IF(K536-TODAY()&lt;=15,"VENCE EM 15 DIAS","COM CLIENTE"))))))</f>
        <v/>
      </c>
      <c r="S536" s="18">
        <f>IF(OR($E536="",D536=""),"",IF(D536=$C$4,"5909","6909"))</f>
        <v/>
      </c>
      <c r="T536" s="18" t="n"/>
    </row>
    <row r="537">
      <c r="A537" s="17" t="n"/>
      <c r="B537" s="18" t="n"/>
      <c r="C537" s="18" t="n"/>
      <c r="D537" s="18" t="n"/>
      <c r="E537" s="18" t="n"/>
      <c r="F537" s="18">
        <f>IF($E537="","",IFERROR(INDEX(Bens!$B$6:$B$305,MATCH($E537,Bens!$A$6:$A$305,0)),"Código não cadastrado"))</f>
        <v/>
      </c>
      <c r="G537" s="19" t="n"/>
      <c r="H537" s="20">
        <f>IF(OR($E537="",G537=""),"",G537*IFERROR(INDEX(Bens!$D$6:$D$305,MATCH($E537,Bens!$A$6:$A$305,0)),0))</f>
        <v/>
      </c>
      <c r="I537" s="18" t="n"/>
      <c r="J537" s="18">
        <f>IF(OR($E537="",D537=""),"",IF(D537=$C$4,"5908","6908"))</f>
        <v/>
      </c>
      <c r="K537" s="17" t="n"/>
      <c r="L537" s="17" t="n"/>
      <c r="M537" s="19" t="n"/>
      <c r="N537" s="18" t="n"/>
      <c r="O537" s="19">
        <f>IF(OR($E537="",G537=""),"",G537-N(M537))</f>
        <v/>
      </c>
      <c r="P537" s="20">
        <f>IF(O537="","",O537*IFERROR(INDEX(Bens!$D$6:$D$305,MATCH($E537,Bens!$A$6:$A$305,0)),0))</f>
        <v/>
      </c>
      <c r="Q537" s="21">
        <f>IF(A537="","",IF(AND(O537&lt;=0,L537&lt;&gt;""),L537-A537,TODAY()-A537))</f>
        <v/>
      </c>
      <c r="R537" s="18">
        <f>IF(O537="","",IF(O537&lt;0,"CONFERIR",IF(O537=0,"DEVOLVIDO",IF(K537="","COM CLIENTE",IF(TODAY()&gt;K537,"VENCIDO",IF(K537-TODAY()&lt;=15,"VENCE EM 15 DIAS","COM CLIENTE"))))))</f>
        <v/>
      </c>
      <c r="S537" s="18">
        <f>IF(OR($E537="",D537=""),"",IF(D537=$C$4,"5909","6909"))</f>
        <v/>
      </c>
      <c r="T537" s="18" t="n"/>
    </row>
    <row r="538">
      <c r="A538" s="17" t="n"/>
      <c r="B538" s="18" t="n"/>
      <c r="C538" s="18" t="n"/>
      <c r="D538" s="18" t="n"/>
      <c r="E538" s="18" t="n"/>
      <c r="F538" s="18">
        <f>IF($E538="","",IFERROR(INDEX(Bens!$B$6:$B$305,MATCH($E538,Bens!$A$6:$A$305,0)),"Código não cadastrado"))</f>
        <v/>
      </c>
      <c r="G538" s="19" t="n"/>
      <c r="H538" s="20">
        <f>IF(OR($E538="",G538=""),"",G538*IFERROR(INDEX(Bens!$D$6:$D$305,MATCH($E538,Bens!$A$6:$A$305,0)),0))</f>
        <v/>
      </c>
      <c r="I538" s="18" t="n"/>
      <c r="J538" s="18">
        <f>IF(OR($E538="",D538=""),"",IF(D538=$C$4,"5908","6908"))</f>
        <v/>
      </c>
      <c r="K538" s="17" t="n"/>
      <c r="L538" s="17" t="n"/>
      <c r="M538" s="19" t="n"/>
      <c r="N538" s="18" t="n"/>
      <c r="O538" s="19">
        <f>IF(OR($E538="",G538=""),"",G538-N(M538))</f>
        <v/>
      </c>
      <c r="P538" s="20">
        <f>IF(O538="","",O538*IFERROR(INDEX(Bens!$D$6:$D$305,MATCH($E538,Bens!$A$6:$A$305,0)),0))</f>
        <v/>
      </c>
      <c r="Q538" s="21">
        <f>IF(A538="","",IF(AND(O538&lt;=0,L538&lt;&gt;""),L538-A538,TODAY()-A538))</f>
        <v/>
      </c>
      <c r="R538" s="18">
        <f>IF(O538="","",IF(O538&lt;0,"CONFERIR",IF(O538=0,"DEVOLVIDO",IF(K538="","COM CLIENTE",IF(TODAY()&gt;K538,"VENCIDO",IF(K538-TODAY()&lt;=15,"VENCE EM 15 DIAS","COM CLIENTE"))))))</f>
        <v/>
      </c>
      <c r="S538" s="18">
        <f>IF(OR($E538="",D538=""),"",IF(D538=$C$4,"5909","6909"))</f>
        <v/>
      </c>
      <c r="T538" s="18" t="n"/>
    </row>
    <row r="539">
      <c r="A539" s="17" t="n"/>
      <c r="B539" s="18" t="n"/>
      <c r="C539" s="18" t="n"/>
      <c r="D539" s="18" t="n"/>
      <c r="E539" s="18" t="n"/>
      <c r="F539" s="18">
        <f>IF($E539="","",IFERROR(INDEX(Bens!$B$6:$B$305,MATCH($E539,Bens!$A$6:$A$305,0)),"Código não cadastrado"))</f>
        <v/>
      </c>
      <c r="G539" s="19" t="n"/>
      <c r="H539" s="20">
        <f>IF(OR($E539="",G539=""),"",G539*IFERROR(INDEX(Bens!$D$6:$D$305,MATCH($E539,Bens!$A$6:$A$305,0)),0))</f>
        <v/>
      </c>
      <c r="I539" s="18" t="n"/>
      <c r="J539" s="18">
        <f>IF(OR($E539="",D539=""),"",IF(D539=$C$4,"5908","6908"))</f>
        <v/>
      </c>
      <c r="K539" s="17" t="n"/>
      <c r="L539" s="17" t="n"/>
      <c r="M539" s="19" t="n"/>
      <c r="N539" s="18" t="n"/>
      <c r="O539" s="19">
        <f>IF(OR($E539="",G539=""),"",G539-N(M539))</f>
        <v/>
      </c>
      <c r="P539" s="20">
        <f>IF(O539="","",O539*IFERROR(INDEX(Bens!$D$6:$D$305,MATCH($E539,Bens!$A$6:$A$305,0)),0))</f>
        <v/>
      </c>
      <c r="Q539" s="21">
        <f>IF(A539="","",IF(AND(O539&lt;=0,L539&lt;&gt;""),L539-A539,TODAY()-A539))</f>
        <v/>
      </c>
      <c r="R539" s="18">
        <f>IF(O539="","",IF(O539&lt;0,"CONFERIR",IF(O539=0,"DEVOLVIDO",IF(K539="","COM CLIENTE",IF(TODAY()&gt;K539,"VENCIDO",IF(K539-TODAY()&lt;=15,"VENCE EM 15 DIAS","COM CLIENTE"))))))</f>
        <v/>
      </c>
      <c r="S539" s="18">
        <f>IF(OR($E539="",D539=""),"",IF(D539=$C$4,"5909","6909"))</f>
        <v/>
      </c>
      <c r="T539" s="18" t="n"/>
    </row>
    <row r="540">
      <c r="A540" s="17" t="n"/>
      <c r="B540" s="18" t="n"/>
      <c r="C540" s="18" t="n"/>
      <c r="D540" s="18" t="n"/>
      <c r="E540" s="18" t="n"/>
      <c r="F540" s="18">
        <f>IF($E540="","",IFERROR(INDEX(Bens!$B$6:$B$305,MATCH($E540,Bens!$A$6:$A$305,0)),"Código não cadastrado"))</f>
        <v/>
      </c>
      <c r="G540" s="19" t="n"/>
      <c r="H540" s="20">
        <f>IF(OR($E540="",G540=""),"",G540*IFERROR(INDEX(Bens!$D$6:$D$305,MATCH($E540,Bens!$A$6:$A$305,0)),0))</f>
        <v/>
      </c>
      <c r="I540" s="18" t="n"/>
      <c r="J540" s="18">
        <f>IF(OR($E540="",D540=""),"",IF(D540=$C$4,"5908","6908"))</f>
        <v/>
      </c>
      <c r="K540" s="17" t="n"/>
      <c r="L540" s="17" t="n"/>
      <c r="M540" s="19" t="n"/>
      <c r="N540" s="18" t="n"/>
      <c r="O540" s="19">
        <f>IF(OR($E540="",G540=""),"",G540-N(M540))</f>
        <v/>
      </c>
      <c r="P540" s="20">
        <f>IF(O540="","",O540*IFERROR(INDEX(Bens!$D$6:$D$305,MATCH($E540,Bens!$A$6:$A$305,0)),0))</f>
        <v/>
      </c>
      <c r="Q540" s="21">
        <f>IF(A540="","",IF(AND(O540&lt;=0,L540&lt;&gt;""),L540-A540,TODAY()-A540))</f>
        <v/>
      </c>
      <c r="R540" s="18">
        <f>IF(O540="","",IF(O540&lt;0,"CONFERIR",IF(O540=0,"DEVOLVIDO",IF(K540="","COM CLIENTE",IF(TODAY()&gt;K540,"VENCIDO",IF(K540-TODAY()&lt;=15,"VENCE EM 15 DIAS","COM CLIENTE"))))))</f>
        <v/>
      </c>
      <c r="S540" s="18">
        <f>IF(OR($E540="",D540=""),"",IF(D540=$C$4,"5909","6909"))</f>
        <v/>
      </c>
      <c r="T540" s="18" t="n"/>
    </row>
    <row r="541">
      <c r="A541" s="17" t="n"/>
      <c r="B541" s="18" t="n"/>
      <c r="C541" s="18" t="n"/>
      <c r="D541" s="18" t="n"/>
      <c r="E541" s="18" t="n"/>
      <c r="F541" s="18">
        <f>IF($E541="","",IFERROR(INDEX(Bens!$B$6:$B$305,MATCH($E541,Bens!$A$6:$A$305,0)),"Código não cadastrado"))</f>
        <v/>
      </c>
      <c r="G541" s="19" t="n"/>
      <c r="H541" s="20">
        <f>IF(OR($E541="",G541=""),"",G541*IFERROR(INDEX(Bens!$D$6:$D$305,MATCH($E541,Bens!$A$6:$A$305,0)),0))</f>
        <v/>
      </c>
      <c r="I541" s="18" t="n"/>
      <c r="J541" s="18">
        <f>IF(OR($E541="",D541=""),"",IF(D541=$C$4,"5908","6908"))</f>
        <v/>
      </c>
      <c r="K541" s="17" t="n"/>
      <c r="L541" s="17" t="n"/>
      <c r="M541" s="19" t="n"/>
      <c r="N541" s="18" t="n"/>
      <c r="O541" s="19">
        <f>IF(OR($E541="",G541=""),"",G541-N(M541))</f>
        <v/>
      </c>
      <c r="P541" s="20">
        <f>IF(O541="","",O541*IFERROR(INDEX(Bens!$D$6:$D$305,MATCH($E541,Bens!$A$6:$A$305,0)),0))</f>
        <v/>
      </c>
      <c r="Q541" s="21">
        <f>IF(A541="","",IF(AND(O541&lt;=0,L541&lt;&gt;""),L541-A541,TODAY()-A541))</f>
        <v/>
      </c>
      <c r="R541" s="18">
        <f>IF(O541="","",IF(O541&lt;0,"CONFERIR",IF(O541=0,"DEVOLVIDO",IF(K541="","COM CLIENTE",IF(TODAY()&gt;K541,"VENCIDO",IF(K541-TODAY()&lt;=15,"VENCE EM 15 DIAS","COM CLIENTE"))))))</f>
        <v/>
      </c>
      <c r="S541" s="18">
        <f>IF(OR($E541="",D541=""),"",IF(D541=$C$4,"5909","6909"))</f>
        <v/>
      </c>
      <c r="T541" s="18" t="n"/>
    </row>
    <row r="542">
      <c r="A542" s="17" t="n"/>
      <c r="B542" s="18" t="n"/>
      <c r="C542" s="18" t="n"/>
      <c r="D542" s="18" t="n"/>
      <c r="E542" s="18" t="n"/>
      <c r="F542" s="18">
        <f>IF($E542="","",IFERROR(INDEX(Bens!$B$6:$B$305,MATCH($E542,Bens!$A$6:$A$305,0)),"Código não cadastrado"))</f>
        <v/>
      </c>
      <c r="G542" s="19" t="n"/>
      <c r="H542" s="20">
        <f>IF(OR($E542="",G542=""),"",G542*IFERROR(INDEX(Bens!$D$6:$D$305,MATCH($E542,Bens!$A$6:$A$305,0)),0))</f>
        <v/>
      </c>
      <c r="I542" s="18" t="n"/>
      <c r="J542" s="18">
        <f>IF(OR($E542="",D542=""),"",IF(D542=$C$4,"5908","6908"))</f>
        <v/>
      </c>
      <c r="K542" s="17" t="n"/>
      <c r="L542" s="17" t="n"/>
      <c r="M542" s="19" t="n"/>
      <c r="N542" s="18" t="n"/>
      <c r="O542" s="19">
        <f>IF(OR($E542="",G542=""),"",G542-N(M542))</f>
        <v/>
      </c>
      <c r="P542" s="20">
        <f>IF(O542="","",O542*IFERROR(INDEX(Bens!$D$6:$D$305,MATCH($E542,Bens!$A$6:$A$305,0)),0))</f>
        <v/>
      </c>
      <c r="Q542" s="21">
        <f>IF(A542="","",IF(AND(O542&lt;=0,L542&lt;&gt;""),L542-A542,TODAY()-A542))</f>
        <v/>
      </c>
      <c r="R542" s="18">
        <f>IF(O542="","",IF(O542&lt;0,"CONFERIR",IF(O542=0,"DEVOLVIDO",IF(K542="","COM CLIENTE",IF(TODAY()&gt;K542,"VENCIDO",IF(K542-TODAY()&lt;=15,"VENCE EM 15 DIAS","COM CLIENTE"))))))</f>
        <v/>
      </c>
      <c r="S542" s="18">
        <f>IF(OR($E542="",D542=""),"",IF(D542=$C$4,"5909","6909"))</f>
        <v/>
      </c>
      <c r="T542" s="18" t="n"/>
    </row>
    <row r="543">
      <c r="A543" s="17" t="n"/>
      <c r="B543" s="18" t="n"/>
      <c r="C543" s="18" t="n"/>
      <c r="D543" s="18" t="n"/>
      <c r="E543" s="18" t="n"/>
      <c r="F543" s="18">
        <f>IF($E543="","",IFERROR(INDEX(Bens!$B$6:$B$305,MATCH($E543,Bens!$A$6:$A$305,0)),"Código não cadastrado"))</f>
        <v/>
      </c>
      <c r="G543" s="19" t="n"/>
      <c r="H543" s="20">
        <f>IF(OR($E543="",G543=""),"",G543*IFERROR(INDEX(Bens!$D$6:$D$305,MATCH($E543,Bens!$A$6:$A$305,0)),0))</f>
        <v/>
      </c>
      <c r="I543" s="18" t="n"/>
      <c r="J543" s="18">
        <f>IF(OR($E543="",D543=""),"",IF(D543=$C$4,"5908","6908"))</f>
        <v/>
      </c>
      <c r="K543" s="17" t="n"/>
      <c r="L543" s="17" t="n"/>
      <c r="M543" s="19" t="n"/>
      <c r="N543" s="18" t="n"/>
      <c r="O543" s="19">
        <f>IF(OR($E543="",G543=""),"",G543-N(M543))</f>
        <v/>
      </c>
      <c r="P543" s="20">
        <f>IF(O543="","",O543*IFERROR(INDEX(Bens!$D$6:$D$305,MATCH($E543,Bens!$A$6:$A$305,0)),0))</f>
        <v/>
      </c>
      <c r="Q543" s="21">
        <f>IF(A543="","",IF(AND(O543&lt;=0,L543&lt;&gt;""),L543-A543,TODAY()-A543))</f>
        <v/>
      </c>
      <c r="R543" s="18">
        <f>IF(O543="","",IF(O543&lt;0,"CONFERIR",IF(O543=0,"DEVOLVIDO",IF(K543="","COM CLIENTE",IF(TODAY()&gt;K543,"VENCIDO",IF(K543-TODAY()&lt;=15,"VENCE EM 15 DIAS","COM CLIENTE"))))))</f>
        <v/>
      </c>
      <c r="S543" s="18">
        <f>IF(OR($E543="",D543=""),"",IF(D543=$C$4,"5909","6909"))</f>
        <v/>
      </c>
      <c r="T543" s="18" t="n"/>
    </row>
    <row r="544">
      <c r="A544" s="17" t="n"/>
      <c r="B544" s="18" t="n"/>
      <c r="C544" s="18" t="n"/>
      <c r="D544" s="18" t="n"/>
      <c r="E544" s="18" t="n"/>
      <c r="F544" s="18">
        <f>IF($E544="","",IFERROR(INDEX(Bens!$B$6:$B$305,MATCH($E544,Bens!$A$6:$A$305,0)),"Código não cadastrado"))</f>
        <v/>
      </c>
      <c r="G544" s="19" t="n"/>
      <c r="H544" s="20">
        <f>IF(OR($E544="",G544=""),"",G544*IFERROR(INDEX(Bens!$D$6:$D$305,MATCH($E544,Bens!$A$6:$A$305,0)),0))</f>
        <v/>
      </c>
      <c r="I544" s="18" t="n"/>
      <c r="J544" s="18">
        <f>IF(OR($E544="",D544=""),"",IF(D544=$C$4,"5908","6908"))</f>
        <v/>
      </c>
      <c r="K544" s="17" t="n"/>
      <c r="L544" s="17" t="n"/>
      <c r="M544" s="19" t="n"/>
      <c r="N544" s="18" t="n"/>
      <c r="O544" s="19">
        <f>IF(OR($E544="",G544=""),"",G544-N(M544))</f>
        <v/>
      </c>
      <c r="P544" s="20">
        <f>IF(O544="","",O544*IFERROR(INDEX(Bens!$D$6:$D$305,MATCH($E544,Bens!$A$6:$A$305,0)),0))</f>
        <v/>
      </c>
      <c r="Q544" s="21">
        <f>IF(A544="","",IF(AND(O544&lt;=0,L544&lt;&gt;""),L544-A544,TODAY()-A544))</f>
        <v/>
      </c>
      <c r="R544" s="18">
        <f>IF(O544="","",IF(O544&lt;0,"CONFERIR",IF(O544=0,"DEVOLVIDO",IF(K544="","COM CLIENTE",IF(TODAY()&gt;K544,"VENCIDO",IF(K544-TODAY()&lt;=15,"VENCE EM 15 DIAS","COM CLIENTE"))))))</f>
        <v/>
      </c>
      <c r="S544" s="18">
        <f>IF(OR($E544="",D544=""),"",IF(D544=$C$4,"5909","6909"))</f>
        <v/>
      </c>
      <c r="T544" s="18" t="n"/>
    </row>
    <row r="545">
      <c r="A545" s="17" t="n"/>
      <c r="B545" s="18" t="n"/>
      <c r="C545" s="18" t="n"/>
      <c r="D545" s="18" t="n"/>
      <c r="E545" s="18" t="n"/>
      <c r="F545" s="18">
        <f>IF($E545="","",IFERROR(INDEX(Bens!$B$6:$B$305,MATCH($E545,Bens!$A$6:$A$305,0)),"Código não cadastrado"))</f>
        <v/>
      </c>
      <c r="G545" s="19" t="n"/>
      <c r="H545" s="20">
        <f>IF(OR($E545="",G545=""),"",G545*IFERROR(INDEX(Bens!$D$6:$D$305,MATCH($E545,Bens!$A$6:$A$305,0)),0))</f>
        <v/>
      </c>
      <c r="I545" s="18" t="n"/>
      <c r="J545" s="18">
        <f>IF(OR($E545="",D545=""),"",IF(D545=$C$4,"5908","6908"))</f>
        <v/>
      </c>
      <c r="K545" s="17" t="n"/>
      <c r="L545" s="17" t="n"/>
      <c r="M545" s="19" t="n"/>
      <c r="N545" s="18" t="n"/>
      <c r="O545" s="19">
        <f>IF(OR($E545="",G545=""),"",G545-N(M545))</f>
        <v/>
      </c>
      <c r="P545" s="20">
        <f>IF(O545="","",O545*IFERROR(INDEX(Bens!$D$6:$D$305,MATCH($E545,Bens!$A$6:$A$305,0)),0))</f>
        <v/>
      </c>
      <c r="Q545" s="21">
        <f>IF(A545="","",IF(AND(O545&lt;=0,L545&lt;&gt;""),L545-A545,TODAY()-A545))</f>
        <v/>
      </c>
      <c r="R545" s="18">
        <f>IF(O545="","",IF(O545&lt;0,"CONFERIR",IF(O545=0,"DEVOLVIDO",IF(K545="","COM CLIENTE",IF(TODAY()&gt;K545,"VENCIDO",IF(K545-TODAY()&lt;=15,"VENCE EM 15 DIAS","COM CLIENTE"))))))</f>
        <v/>
      </c>
      <c r="S545" s="18">
        <f>IF(OR($E545="",D545=""),"",IF(D545=$C$4,"5909","6909"))</f>
        <v/>
      </c>
      <c r="T545" s="18" t="n"/>
    </row>
    <row r="546">
      <c r="A546" s="17" t="n"/>
      <c r="B546" s="18" t="n"/>
      <c r="C546" s="18" t="n"/>
      <c r="D546" s="18" t="n"/>
      <c r="E546" s="18" t="n"/>
      <c r="F546" s="18">
        <f>IF($E546="","",IFERROR(INDEX(Bens!$B$6:$B$305,MATCH($E546,Bens!$A$6:$A$305,0)),"Código não cadastrado"))</f>
        <v/>
      </c>
      <c r="G546" s="19" t="n"/>
      <c r="H546" s="20">
        <f>IF(OR($E546="",G546=""),"",G546*IFERROR(INDEX(Bens!$D$6:$D$305,MATCH($E546,Bens!$A$6:$A$305,0)),0))</f>
        <v/>
      </c>
      <c r="I546" s="18" t="n"/>
      <c r="J546" s="18">
        <f>IF(OR($E546="",D546=""),"",IF(D546=$C$4,"5908","6908"))</f>
        <v/>
      </c>
      <c r="K546" s="17" t="n"/>
      <c r="L546" s="17" t="n"/>
      <c r="M546" s="19" t="n"/>
      <c r="N546" s="18" t="n"/>
      <c r="O546" s="19">
        <f>IF(OR($E546="",G546=""),"",G546-N(M546))</f>
        <v/>
      </c>
      <c r="P546" s="20">
        <f>IF(O546="","",O546*IFERROR(INDEX(Bens!$D$6:$D$305,MATCH($E546,Bens!$A$6:$A$305,0)),0))</f>
        <v/>
      </c>
      <c r="Q546" s="21">
        <f>IF(A546="","",IF(AND(O546&lt;=0,L546&lt;&gt;""),L546-A546,TODAY()-A546))</f>
        <v/>
      </c>
      <c r="R546" s="18">
        <f>IF(O546="","",IF(O546&lt;0,"CONFERIR",IF(O546=0,"DEVOLVIDO",IF(K546="","COM CLIENTE",IF(TODAY()&gt;K546,"VENCIDO",IF(K546-TODAY()&lt;=15,"VENCE EM 15 DIAS","COM CLIENTE"))))))</f>
        <v/>
      </c>
      <c r="S546" s="18">
        <f>IF(OR($E546="",D546=""),"",IF(D546=$C$4,"5909","6909"))</f>
        <v/>
      </c>
      <c r="T546" s="18" t="n"/>
    </row>
    <row r="547">
      <c r="A547" s="17" t="n"/>
      <c r="B547" s="18" t="n"/>
      <c r="C547" s="18" t="n"/>
      <c r="D547" s="18" t="n"/>
      <c r="E547" s="18" t="n"/>
      <c r="F547" s="18">
        <f>IF($E547="","",IFERROR(INDEX(Bens!$B$6:$B$305,MATCH($E547,Bens!$A$6:$A$305,0)),"Código não cadastrado"))</f>
        <v/>
      </c>
      <c r="G547" s="19" t="n"/>
      <c r="H547" s="20">
        <f>IF(OR($E547="",G547=""),"",G547*IFERROR(INDEX(Bens!$D$6:$D$305,MATCH($E547,Bens!$A$6:$A$305,0)),0))</f>
        <v/>
      </c>
      <c r="I547" s="18" t="n"/>
      <c r="J547" s="18">
        <f>IF(OR($E547="",D547=""),"",IF(D547=$C$4,"5908","6908"))</f>
        <v/>
      </c>
      <c r="K547" s="17" t="n"/>
      <c r="L547" s="17" t="n"/>
      <c r="M547" s="19" t="n"/>
      <c r="N547" s="18" t="n"/>
      <c r="O547" s="19">
        <f>IF(OR($E547="",G547=""),"",G547-N(M547))</f>
        <v/>
      </c>
      <c r="P547" s="20">
        <f>IF(O547="","",O547*IFERROR(INDEX(Bens!$D$6:$D$305,MATCH($E547,Bens!$A$6:$A$305,0)),0))</f>
        <v/>
      </c>
      <c r="Q547" s="21">
        <f>IF(A547="","",IF(AND(O547&lt;=0,L547&lt;&gt;""),L547-A547,TODAY()-A547))</f>
        <v/>
      </c>
      <c r="R547" s="18">
        <f>IF(O547="","",IF(O547&lt;0,"CONFERIR",IF(O547=0,"DEVOLVIDO",IF(K547="","COM CLIENTE",IF(TODAY()&gt;K547,"VENCIDO",IF(K547-TODAY()&lt;=15,"VENCE EM 15 DIAS","COM CLIENTE"))))))</f>
        <v/>
      </c>
      <c r="S547" s="18">
        <f>IF(OR($E547="",D547=""),"",IF(D547=$C$4,"5909","6909"))</f>
        <v/>
      </c>
      <c r="T547" s="18" t="n"/>
    </row>
    <row r="548">
      <c r="A548" s="17" t="n"/>
      <c r="B548" s="18" t="n"/>
      <c r="C548" s="18" t="n"/>
      <c r="D548" s="18" t="n"/>
      <c r="E548" s="18" t="n"/>
      <c r="F548" s="18">
        <f>IF($E548="","",IFERROR(INDEX(Bens!$B$6:$B$305,MATCH($E548,Bens!$A$6:$A$305,0)),"Código não cadastrado"))</f>
        <v/>
      </c>
      <c r="G548" s="19" t="n"/>
      <c r="H548" s="20">
        <f>IF(OR($E548="",G548=""),"",G548*IFERROR(INDEX(Bens!$D$6:$D$305,MATCH($E548,Bens!$A$6:$A$305,0)),0))</f>
        <v/>
      </c>
      <c r="I548" s="18" t="n"/>
      <c r="J548" s="18">
        <f>IF(OR($E548="",D548=""),"",IF(D548=$C$4,"5908","6908"))</f>
        <v/>
      </c>
      <c r="K548" s="17" t="n"/>
      <c r="L548" s="17" t="n"/>
      <c r="M548" s="19" t="n"/>
      <c r="N548" s="18" t="n"/>
      <c r="O548" s="19">
        <f>IF(OR($E548="",G548=""),"",G548-N(M548))</f>
        <v/>
      </c>
      <c r="P548" s="20">
        <f>IF(O548="","",O548*IFERROR(INDEX(Bens!$D$6:$D$305,MATCH($E548,Bens!$A$6:$A$305,0)),0))</f>
        <v/>
      </c>
      <c r="Q548" s="21">
        <f>IF(A548="","",IF(AND(O548&lt;=0,L548&lt;&gt;""),L548-A548,TODAY()-A548))</f>
        <v/>
      </c>
      <c r="R548" s="18">
        <f>IF(O548="","",IF(O548&lt;0,"CONFERIR",IF(O548=0,"DEVOLVIDO",IF(K548="","COM CLIENTE",IF(TODAY()&gt;K548,"VENCIDO",IF(K548-TODAY()&lt;=15,"VENCE EM 15 DIAS","COM CLIENTE"))))))</f>
        <v/>
      </c>
      <c r="S548" s="18">
        <f>IF(OR($E548="",D548=""),"",IF(D548=$C$4,"5909","6909"))</f>
        <v/>
      </c>
      <c r="T548" s="18" t="n"/>
    </row>
    <row r="549">
      <c r="A549" s="17" t="n"/>
      <c r="B549" s="18" t="n"/>
      <c r="C549" s="18" t="n"/>
      <c r="D549" s="18" t="n"/>
      <c r="E549" s="18" t="n"/>
      <c r="F549" s="18">
        <f>IF($E549="","",IFERROR(INDEX(Bens!$B$6:$B$305,MATCH($E549,Bens!$A$6:$A$305,0)),"Código não cadastrado"))</f>
        <v/>
      </c>
      <c r="G549" s="19" t="n"/>
      <c r="H549" s="20">
        <f>IF(OR($E549="",G549=""),"",G549*IFERROR(INDEX(Bens!$D$6:$D$305,MATCH($E549,Bens!$A$6:$A$305,0)),0))</f>
        <v/>
      </c>
      <c r="I549" s="18" t="n"/>
      <c r="J549" s="18">
        <f>IF(OR($E549="",D549=""),"",IF(D549=$C$4,"5908","6908"))</f>
        <v/>
      </c>
      <c r="K549" s="17" t="n"/>
      <c r="L549" s="17" t="n"/>
      <c r="M549" s="19" t="n"/>
      <c r="N549" s="18" t="n"/>
      <c r="O549" s="19">
        <f>IF(OR($E549="",G549=""),"",G549-N(M549))</f>
        <v/>
      </c>
      <c r="P549" s="20">
        <f>IF(O549="","",O549*IFERROR(INDEX(Bens!$D$6:$D$305,MATCH($E549,Bens!$A$6:$A$305,0)),0))</f>
        <v/>
      </c>
      <c r="Q549" s="21">
        <f>IF(A549="","",IF(AND(O549&lt;=0,L549&lt;&gt;""),L549-A549,TODAY()-A549))</f>
        <v/>
      </c>
      <c r="R549" s="18">
        <f>IF(O549="","",IF(O549&lt;0,"CONFERIR",IF(O549=0,"DEVOLVIDO",IF(K549="","COM CLIENTE",IF(TODAY()&gt;K549,"VENCIDO",IF(K549-TODAY()&lt;=15,"VENCE EM 15 DIAS","COM CLIENTE"))))))</f>
        <v/>
      </c>
      <c r="S549" s="18">
        <f>IF(OR($E549="",D549=""),"",IF(D549=$C$4,"5909","6909"))</f>
        <v/>
      </c>
      <c r="T549" s="18" t="n"/>
    </row>
    <row r="550">
      <c r="A550" s="17" t="n"/>
      <c r="B550" s="18" t="n"/>
      <c r="C550" s="18" t="n"/>
      <c r="D550" s="18" t="n"/>
      <c r="E550" s="18" t="n"/>
      <c r="F550" s="18">
        <f>IF($E550="","",IFERROR(INDEX(Bens!$B$6:$B$305,MATCH($E550,Bens!$A$6:$A$305,0)),"Código não cadastrado"))</f>
        <v/>
      </c>
      <c r="G550" s="19" t="n"/>
      <c r="H550" s="20">
        <f>IF(OR($E550="",G550=""),"",G550*IFERROR(INDEX(Bens!$D$6:$D$305,MATCH($E550,Bens!$A$6:$A$305,0)),0))</f>
        <v/>
      </c>
      <c r="I550" s="18" t="n"/>
      <c r="J550" s="18">
        <f>IF(OR($E550="",D550=""),"",IF(D550=$C$4,"5908","6908"))</f>
        <v/>
      </c>
      <c r="K550" s="17" t="n"/>
      <c r="L550" s="17" t="n"/>
      <c r="M550" s="19" t="n"/>
      <c r="N550" s="18" t="n"/>
      <c r="O550" s="19">
        <f>IF(OR($E550="",G550=""),"",G550-N(M550))</f>
        <v/>
      </c>
      <c r="P550" s="20">
        <f>IF(O550="","",O550*IFERROR(INDEX(Bens!$D$6:$D$305,MATCH($E550,Bens!$A$6:$A$305,0)),0))</f>
        <v/>
      </c>
      <c r="Q550" s="21">
        <f>IF(A550="","",IF(AND(O550&lt;=0,L550&lt;&gt;""),L550-A550,TODAY()-A550))</f>
        <v/>
      </c>
      <c r="R550" s="18">
        <f>IF(O550="","",IF(O550&lt;0,"CONFERIR",IF(O550=0,"DEVOLVIDO",IF(K550="","COM CLIENTE",IF(TODAY()&gt;K550,"VENCIDO",IF(K550-TODAY()&lt;=15,"VENCE EM 15 DIAS","COM CLIENTE"))))))</f>
        <v/>
      </c>
      <c r="S550" s="18">
        <f>IF(OR($E550="",D550=""),"",IF(D550=$C$4,"5909","6909"))</f>
        <v/>
      </c>
      <c r="T550" s="18" t="n"/>
    </row>
    <row r="551">
      <c r="A551" s="17" t="n"/>
      <c r="B551" s="18" t="n"/>
      <c r="C551" s="18" t="n"/>
      <c r="D551" s="18" t="n"/>
      <c r="E551" s="18" t="n"/>
      <c r="F551" s="18">
        <f>IF($E551="","",IFERROR(INDEX(Bens!$B$6:$B$305,MATCH($E551,Bens!$A$6:$A$305,0)),"Código não cadastrado"))</f>
        <v/>
      </c>
      <c r="G551" s="19" t="n"/>
      <c r="H551" s="20">
        <f>IF(OR($E551="",G551=""),"",G551*IFERROR(INDEX(Bens!$D$6:$D$305,MATCH($E551,Bens!$A$6:$A$305,0)),0))</f>
        <v/>
      </c>
      <c r="I551" s="18" t="n"/>
      <c r="J551" s="18">
        <f>IF(OR($E551="",D551=""),"",IF(D551=$C$4,"5908","6908"))</f>
        <v/>
      </c>
      <c r="K551" s="17" t="n"/>
      <c r="L551" s="17" t="n"/>
      <c r="M551" s="19" t="n"/>
      <c r="N551" s="18" t="n"/>
      <c r="O551" s="19">
        <f>IF(OR($E551="",G551=""),"",G551-N(M551))</f>
        <v/>
      </c>
      <c r="P551" s="20">
        <f>IF(O551="","",O551*IFERROR(INDEX(Bens!$D$6:$D$305,MATCH($E551,Bens!$A$6:$A$305,0)),0))</f>
        <v/>
      </c>
      <c r="Q551" s="21">
        <f>IF(A551="","",IF(AND(O551&lt;=0,L551&lt;&gt;""),L551-A551,TODAY()-A551))</f>
        <v/>
      </c>
      <c r="R551" s="18">
        <f>IF(O551="","",IF(O551&lt;0,"CONFERIR",IF(O551=0,"DEVOLVIDO",IF(K551="","COM CLIENTE",IF(TODAY()&gt;K551,"VENCIDO",IF(K551-TODAY()&lt;=15,"VENCE EM 15 DIAS","COM CLIENTE"))))))</f>
        <v/>
      </c>
      <c r="S551" s="18">
        <f>IF(OR($E551="",D551=""),"",IF(D551=$C$4,"5909","6909"))</f>
        <v/>
      </c>
      <c r="T551" s="18" t="n"/>
    </row>
    <row r="552">
      <c r="A552" s="17" t="n"/>
      <c r="B552" s="18" t="n"/>
      <c r="C552" s="18" t="n"/>
      <c r="D552" s="18" t="n"/>
      <c r="E552" s="18" t="n"/>
      <c r="F552" s="18">
        <f>IF($E552="","",IFERROR(INDEX(Bens!$B$6:$B$305,MATCH($E552,Bens!$A$6:$A$305,0)),"Código não cadastrado"))</f>
        <v/>
      </c>
      <c r="G552" s="19" t="n"/>
      <c r="H552" s="20">
        <f>IF(OR($E552="",G552=""),"",G552*IFERROR(INDEX(Bens!$D$6:$D$305,MATCH($E552,Bens!$A$6:$A$305,0)),0))</f>
        <v/>
      </c>
      <c r="I552" s="18" t="n"/>
      <c r="J552" s="18">
        <f>IF(OR($E552="",D552=""),"",IF(D552=$C$4,"5908","6908"))</f>
        <v/>
      </c>
      <c r="K552" s="17" t="n"/>
      <c r="L552" s="17" t="n"/>
      <c r="M552" s="19" t="n"/>
      <c r="N552" s="18" t="n"/>
      <c r="O552" s="19">
        <f>IF(OR($E552="",G552=""),"",G552-N(M552))</f>
        <v/>
      </c>
      <c r="P552" s="20">
        <f>IF(O552="","",O552*IFERROR(INDEX(Bens!$D$6:$D$305,MATCH($E552,Bens!$A$6:$A$305,0)),0))</f>
        <v/>
      </c>
      <c r="Q552" s="21">
        <f>IF(A552="","",IF(AND(O552&lt;=0,L552&lt;&gt;""),L552-A552,TODAY()-A552))</f>
        <v/>
      </c>
      <c r="R552" s="18">
        <f>IF(O552="","",IF(O552&lt;0,"CONFERIR",IF(O552=0,"DEVOLVIDO",IF(K552="","COM CLIENTE",IF(TODAY()&gt;K552,"VENCIDO",IF(K552-TODAY()&lt;=15,"VENCE EM 15 DIAS","COM CLIENTE"))))))</f>
        <v/>
      </c>
      <c r="S552" s="18">
        <f>IF(OR($E552="",D552=""),"",IF(D552=$C$4,"5909","6909"))</f>
        <v/>
      </c>
      <c r="T552" s="18" t="n"/>
    </row>
    <row r="553">
      <c r="A553" s="17" t="n"/>
      <c r="B553" s="18" t="n"/>
      <c r="C553" s="18" t="n"/>
      <c r="D553" s="18" t="n"/>
      <c r="E553" s="18" t="n"/>
      <c r="F553" s="18">
        <f>IF($E553="","",IFERROR(INDEX(Bens!$B$6:$B$305,MATCH($E553,Bens!$A$6:$A$305,0)),"Código não cadastrado"))</f>
        <v/>
      </c>
      <c r="G553" s="19" t="n"/>
      <c r="H553" s="20">
        <f>IF(OR($E553="",G553=""),"",G553*IFERROR(INDEX(Bens!$D$6:$D$305,MATCH($E553,Bens!$A$6:$A$305,0)),0))</f>
        <v/>
      </c>
      <c r="I553" s="18" t="n"/>
      <c r="J553" s="18">
        <f>IF(OR($E553="",D553=""),"",IF(D553=$C$4,"5908","6908"))</f>
        <v/>
      </c>
      <c r="K553" s="17" t="n"/>
      <c r="L553" s="17" t="n"/>
      <c r="M553" s="19" t="n"/>
      <c r="N553" s="18" t="n"/>
      <c r="O553" s="19">
        <f>IF(OR($E553="",G553=""),"",G553-N(M553))</f>
        <v/>
      </c>
      <c r="P553" s="20">
        <f>IF(O553="","",O553*IFERROR(INDEX(Bens!$D$6:$D$305,MATCH($E553,Bens!$A$6:$A$305,0)),0))</f>
        <v/>
      </c>
      <c r="Q553" s="21">
        <f>IF(A553="","",IF(AND(O553&lt;=0,L553&lt;&gt;""),L553-A553,TODAY()-A553))</f>
        <v/>
      </c>
      <c r="R553" s="18">
        <f>IF(O553="","",IF(O553&lt;0,"CONFERIR",IF(O553=0,"DEVOLVIDO",IF(K553="","COM CLIENTE",IF(TODAY()&gt;K553,"VENCIDO",IF(K553-TODAY()&lt;=15,"VENCE EM 15 DIAS","COM CLIENTE"))))))</f>
        <v/>
      </c>
      <c r="S553" s="18">
        <f>IF(OR($E553="",D553=""),"",IF(D553=$C$4,"5909","6909"))</f>
        <v/>
      </c>
      <c r="T553" s="18" t="n"/>
    </row>
    <row r="554">
      <c r="A554" s="17" t="n"/>
      <c r="B554" s="18" t="n"/>
      <c r="C554" s="18" t="n"/>
      <c r="D554" s="18" t="n"/>
      <c r="E554" s="18" t="n"/>
      <c r="F554" s="18">
        <f>IF($E554="","",IFERROR(INDEX(Bens!$B$6:$B$305,MATCH($E554,Bens!$A$6:$A$305,0)),"Código não cadastrado"))</f>
        <v/>
      </c>
      <c r="G554" s="19" t="n"/>
      <c r="H554" s="20">
        <f>IF(OR($E554="",G554=""),"",G554*IFERROR(INDEX(Bens!$D$6:$D$305,MATCH($E554,Bens!$A$6:$A$305,0)),0))</f>
        <v/>
      </c>
      <c r="I554" s="18" t="n"/>
      <c r="J554" s="18">
        <f>IF(OR($E554="",D554=""),"",IF(D554=$C$4,"5908","6908"))</f>
        <v/>
      </c>
      <c r="K554" s="17" t="n"/>
      <c r="L554" s="17" t="n"/>
      <c r="M554" s="19" t="n"/>
      <c r="N554" s="18" t="n"/>
      <c r="O554" s="19">
        <f>IF(OR($E554="",G554=""),"",G554-N(M554))</f>
        <v/>
      </c>
      <c r="P554" s="20">
        <f>IF(O554="","",O554*IFERROR(INDEX(Bens!$D$6:$D$305,MATCH($E554,Bens!$A$6:$A$305,0)),0))</f>
        <v/>
      </c>
      <c r="Q554" s="21">
        <f>IF(A554="","",IF(AND(O554&lt;=0,L554&lt;&gt;""),L554-A554,TODAY()-A554))</f>
        <v/>
      </c>
      <c r="R554" s="18">
        <f>IF(O554="","",IF(O554&lt;0,"CONFERIR",IF(O554=0,"DEVOLVIDO",IF(K554="","COM CLIENTE",IF(TODAY()&gt;K554,"VENCIDO",IF(K554-TODAY()&lt;=15,"VENCE EM 15 DIAS","COM CLIENTE"))))))</f>
        <v/>
      </c>
      <c r="S554" s="18">
        <f>IF(OR($E554="",D554=""),"",IF(D554=$C$4,"5909","6909"))</f>
        <v/>
      </c>
      <c r="T554" s="18" t="n"/>
    </row>
    <row r="555">
      <c r="A555" s="17" t="n"/>
      <c r="B555" s="18" t="n"/>
      <c r="C555" s="18" t="n"/>
      <c r="D555" s="18" t="n"/>
      <c r="E555" s="18" t="n"/>
      <c r="F555" s="18">
        <f>IF($E555="","",IFERROR(INDEX(Bens!$B$6:$B$305,MATCH($E555,Bens!$A$6:$A$305,0)),"Código não cadastrado"))</f>
        <v/>
      </c>
      <c r="G555" s="19" t="n"/>
      <c r="H555" s="20">
        <f>IF(OR($E555="",G555=""),"",G555*IFERROR(INDEX(Bens!$D$6:$D$305,MATCH($E555,Bens!$A$6:$A$305,0)),0))</f>
        <v/>
      </c>
      <c r="I555" s="18" t="n"/>
      <c r="J555" s="18">
        <f>IF(OR($E555="",D555=""),"",IF(D555=$C$4,"5908","6908"))</f>
        <v/>
      </c>
      <c r="K555" s="17" t="n"/>
      <c r="L555" s="17" t="n"/>
      <c r="M555" s="19" t="n"/>
      <c r="N555" s="18" t="n"/>
      <c r="O555" s="19">
        <f>IF(OR($E555="",G555=""),"",G555-N(M555))</f>
        <v/>
      </c>
      <c r="P555" s="20">
        <f>IF(O555="","",O555*IFERROR(INDEX(Bens!$D$6:$D$305,MATCH($E555,Bens!$A$6:$A$305,0)),0))</f>
        <v/>
      </c>
      <c r="Q555" s="21">
        <f>IF(A555="","",IF(AND(O555&lt;=0,L555&lt;&gt;""),L555-A555,TODAY()-A555))</f>
        <v/>
      </c>
      <c r="R555" s="18">
        <f>IF(O555="","",IF(O555&lt;0,"CONFERIR",IF(O555=0,"DEVOLVIDO",IF(K555="","COM CLIENTE",IF(TODAY()&gt;K555,"VENCIDO",IF(K555-TODAY()&lt;=15,"VENCE EM 15 DIAS","COM CLIENTE"))))))</f>
        <v/>
      </c>
      <c r="S555" s="18">
        <f>IF(OR($E555="",D555=""),"",IF(D555=$C$4,"5909","6909"))</f>
        <v/>
      </c>
      <c r="T555" s="18" t="n"/>
    </row>
    <row r="556">
      <c r="A556" s="17" t="n"/>
      <c r="B556" s="18" t="n"/>
      <c r="C556" s="18" t="n"/>
      <c r="D556" s="18" t="n"/>
      <c r="E556" s="18" t="n"/>
      <c r="F556" s="18">
        <f>IF($E556="","",IFERROR(INDEX(Bens!$B$6:$B$305,MATCH($E556,Bens!$A$6:$A$305,0)),"Código não cadastrado"))</f>
        <v/>
      </c>
      <c r="G556" s="19" t="n"/>
      <c r="H556" s="20">
        <f>IF(OR($E556="",G556=""),"",G556*IFERROR(INDEX(Bens!$D$6:$D$305,MATCH($E556,Bens!$A$6:$A$305,0)),0))</f>
        <v/>
      </c>
      <c r="I556" s="18" t="n"/>
      <c r="J556" s="18">
        <f>IF(OR($E556="",D556=""),"",IF(D556=$C$4,"5908","6908"))</f>
        <v/>
      </c>
      <c r="K556" s="17" t="n"/>
      <c r="L556" s="17" t="n"/>
      <c r="M556" s="19" t="n"/>
      <c r="N556" s="18" t="n"/>
      <c r="O556" s="19">
        <f>IF(OR($E556="",G556=""),"",G556-N(M556))</f>
        <v/>
      </c>
      <c r="P556" s="20">
        <f>IF(O556="","",O556*IFERROR(INDEX(Bens!$D$6:$D$305,MATCH($E556,Bens!$A$6:$A$305,0)),0))</f>
        <v/>
      </c>
      <c r="Q556" s="21">
        <f>IF(A556="","",IF(AND(O556&lt;=0,L556&lt;&gt;""),L556-A556,TODAY()-A556))</f>
        <v/>
      </c>
      <c r="R556" s="18">
        <f>IF(O556="","",IF(O556&lt;0,"CONFERIR",IF(O556=0,"DEVOLVIDO",IF(K556="","COM CLIENTE",IF(TODAY()&gt;K556,"VENCIDO",IF(K556-TODAY()&lt;=15,"VENCE EM 15 DIAS","COM CLIENTE"))))))</f>
        <v/>
      </c>
      <c r="S556" s="18">
        <f>IF(OR($E556="",D556=""),"",IF(D556=$C$4,"5909","6909"))</f>
        <v/>
      </c>
      <c r="T556" s="18" t="n"/>
    </row>
    <row r="557">
      <c r="A557" s="17" t="n"/>
      <c r="B557" s="18" t="n"/>
      <c r="C557" s="18" t="n"/>
      <c r="D557" s="18" t="n"/>
      <c r="E557" s="18" t="n"/>
      <c r="F557" s="18">
        <f>IF($E557="","",IFERROR(INDEX(Bens!$B$6:$B$305,MATCH($E557,Bens!$A$6:$A$305,0)),"Código não cadastrado"))</f>
        <v/>
      </c>
      <c r="G557" s="19" t="n"/>
      <c r="H557" s="20">
        <f>IF(OR($E557="",G557=""),"",G557*IFERROR(INDEX(Bens!$D$6:$D$305,MATCH($E557,Bens!$A$6:$A$305,0)),0))</f>
        <v/>
      </c>
      <c r="I557" s="18" t="n"/>
      <c r="J557" s="18">
        <f>IF(OR($E557="",D557=""),"",IF(D557=$C$4,"5908","6908"))</f>
        <v/>
      </c>
      <c r="K557" s="17" t="n"/>
      <c r="L557" s="17" t="n"/>
      <c r="M557" s="19" t="n"/>
      <c r="N557" s="18" t="n"/>
      <c r="O557" s="19">
        <f>IF(OR($E557="",G557=""),"",G557-N(M557))</f>
        <v/>
      </c>
      <c r="P557" s="20">
        <f>IF(O557="","",O557*IFERROR(INDEX(Bens!$D$6:$D$305,MATCH($E557,Bens!$A$6:$A$305,0)),0))</f>
        <v/>
      </c>
      <c r="Q557" s="21">
        <f>IF(A557="","",IF(AND(O557&lt;=0,L557&lt;&gt;""),L557-A557,TODAY()-A557))</f>
        <v/>
      </c>
      <c r="R557" s="18">
        <f>IF(O557="","",IF(O557&lt;0,"CONFERIR",IF(O557=0,"DEVOLVIDO",IF(K557="","COM CLIENTE",IF(TODAY()&gt;K557,"VENCIDO",IF(K557-TODAY()&lt;=15,"VENCE EM 15 DIAS","COM CLIENTE"))))))</f>
        <v/>
      </c>
      <c r="S557" s="18">
        <f>IF(OR($E557="",D557=""),"",IF(D557=$C$4,"5909","6909"))</f>
        <v/>
      </c>
      <c r="T557" s="18" t="n"/>
    </row>
    <row r="558">
      <c r="A558" s="17" t="n"/>
      <c r="B558" s="18" t="n"/>
      <c r="C558" s="18" t="n"/>
      <c r="D558" s="18" t="n"/>
      <c r="E558" s="18" t="n"/>
      <c r="F558" s="18">
        <f>IF($E558="","",IFERROR(INDEX(Bens!$B$6:$B$305,MATCH($E558,Bens!$A$6:$A$305,0)),"Código não cadastrado"))</f>
        <v/>
      </c>
      <c r="G558" s="19" t="n"/>
      <c r="H558" s="20">
        <f>IF(OR($E558="",G558=""),"",G558*IFERROR(INDEX(Bens!$D$6:$D$305,MATCH($E558,Bens!$A$6:$A$305,0)),0))</f>
        <v/>
      </c>
      <c r="I558" s="18" t="n"/>
      <c r="J558" s="18">
        <f>IF(OR($E558="",D558=""),"",IF(D558=$C$4,"5908","6908"))</f>
        <v/>
      </c>
      <c r="K558" s="17" t="n"/>
      <c r="L558" s="17" t="n"/>
      <c r="M558" s="19" t="n"/>
      <c r="N558" s="18" t="n"/>
      <c r="O558" s="19">
        <f>IF(OR($E558="",G558=""),"",G558-N(M558))</f>
        <v/>
      </c>
      <c r="P558" s="20">
        <f>IF(O558="","",O558*IFERROR(INDEX(Bens!$D$6:$D$305,MATCH($E558,Bens!$A$6:$A$305,0)),0))</f>
        <v/>
      </c>
      <c r="Q558" s="21">
        <f>IF(A558="","",IF(AND(O558&lt;=0,L558&lt;&gt;""),L558-A558,TODAY()-A558))</f>
        <v/>
      </c>
      <c r="R558" s="18">
        <f>IF(O558="","",IF(O558&lt;0,"CONFERIR",IF(O558=0,"DEVOLVIDO",IF(K558="","COM CLIENTE",IF(TODAY()&gt;K558,"VENCIDO",IF(K558-TODAY()&lt;=15,"VENCE EM 15 DIAS","COM CLIENTE"))))))</f>
        <v/>
      </c>
      <c r="S558" s="18">
        <f>IF(OR($E558="",D558=""),"",IF(D558=$C$4,"5909","6909"))</f>
        <v/>
      </c>
      <c r="T558" s="18" t="n"/>
    </row>
    <row r="559">
      <c r="A559" s="17" t="n"/>
      <c r="B559" s="18" t="n"/>
      <c r="C559" s="18" t="n"/>
      <c r="D559" s="18" t="n"/>
      <c r="E559" s="18" t="n"/>
      <c r="F559" s="18">
        <f>IF($E559="","",IFERROR(INDEX(Bens!$B$6:$B$305,MATCH($E559,Bens!$A$6:$A$305,0)),"Código não cadastrado"))</f>
        <v/>
      </c>
      <c r="G559" s="19" t="n"/>
      <c r="H559" s="20">
        <f>IF(OR($E559="",G559=""),"",G559*IFERROR(INDEX(Bens!$D$6:$D$305,MATCH($E559,Bens!$A$6:$A$305,0)),0))</f>
        <v/>
      </c>
      <c r="I559" s="18" t="n"/>
      <c r="J559" s="18">
        <f>IF(OR($E559="",D559=""),"",IF(D559=$C$4,"5908","6908"))</f>
        <v/>
      </c>
      <c r="K559" s="17" t="n"/>
      <c r="L559" s="17" t="n"/>
      <c r="M559" s="19" t="n"/>
      <c r="N559" s="18" t="n"/>
      <c r="O559" s="19">
        <f>IF(OR($E559="",G559=""),"",G559-N(M559))</f>
        <v/>
      </c>
      <c r="P559" s="20">
        <f>IF(O559="","",O559*IFERROR(INDEX(Bens!$D$6:$D$305,MATCH($E559,Bens!$A$6:$A$305,0)),0))</f>
        <v/>
      </c>
      <c r="Q559" s="21">
        <f>IF(A559="","",IF(AND(O559&lt;=0,L559&lt;&gt;""),L559-A559,TODAY()-A559))</f>
        <v/>
      </c>
      <c r="R559" s="18">
        <f>IF(O559="","",IF(O559&lt;0,"CONFERIR",IF(O559=0,"DEVOLVIDO",IF(K559="","COM CLIENTE",IF(TODAY()&gt;K559,"VENCIDO",IF(K559-TODAY()&lt;=15,"VENCE EM 15 DIAS","COM CLIENTE"))))))</f>
        <v/>
      </c>
      <c r="S559" s="18">
        <f>IF(OR($E559="",D559=""),"",IF(D559=$C$4,"5909","6909"))</f>
        <v/>
      </c>
      <c r="T559" s="18" t="n"/>
    </row>
    <row r="560">
      <c r="A560" s="17" t="n"/>
      <c r="B560" s="18" t="n"/>
      <c r="C560" s="18" t="n"/>
      <c r="D560" s="18" t="n"/>
      <c r="E560" s="18" t="n"/>
      <c r="F560" s="18">
        <f>IF($E560="","",IFERROR(INDEX(Bens!$B$6:$B$305,MATCH($E560,Bens!$A$6:$A$305,0)),"Código não cadastrado"))</f>
        <v/>
      </c>
      <c r="G560" s="19" t="n"/>
      <c r="H560" s="20">
        <f>IF(OR($E560="",G560=""),"",G560*IFERROR(INDEX(Bens!$D$6:$D$305,MATCH($E560,Bens!$A$6:$A$305,0)),0))</f>
        <v/>
      </c>
      <c r="I560" s="18" t="n"/>
      <c r="J560" s="18">
        <f>IF(OR($E560="",D560=""),"",IF(D560=$C$4,"5908","6908"))</f>
        <v/>
      </c>
      <c r="K560" s="17" t="n"/>
      <c r="L560" s="17" t="n"/>
      <c r="M560" s="19" t="n"/>
      <c r="N560" s="18" t="n"/>
      <c r="O560" s="19">
        <f>IF(OR($E560="",G560=""),"",G560-N(M560))</f>
        <v/>
      </c>
      <c r="P560" s="20">
        <f>IF(O560="","",O560*IFERROR(INDEX(Bens!$D$6:$D$305,MATCH($E560,Bens!$A$6:$A$305,0)),0))</f>
        <v/>
      </c>
      <c r="Q560" s="21">
        <f>IF(A560="","",IF(AND(O560&lt;=0,L560&lt;&gt;""),L560-A560,TODAY()-A560))</f>
        <v/>
      </c>
      <c r="R560" s="18">
        <f>IF(O560="","",IF(O560&lt;0,"CONFERIR",IF(O560=0,"DEVOLVIDO",IF(K560="","COM CLIENTE",IF(TODAY()&gt;K560,"VENCIDO",IF(K560-TODAY()&lt;=15,"VENCE EM 15 DIAS","COM CLIENTE"))))))</f>
        <v/>
      </c>
      <c r="S560" s="18">
        <f>IF(OR($E560="",D560=""),"",IF(D560=$C$4,"5909","6909"))</f>
        <v/>
      </c>
      <c r="T560" s="18" t="n"/>
    </row>
    <row r="561">
      <c r="A561" s="17" t="n"/>
      <c r="B561" s="18" t="n"/>
      <c r="C561" s="18" t="n"/>
      <c r="D561" s="18" t="n"/>
      <c r="E561" s="18" t="n"/>
      <c r="F561" s="18">
        <f>IF($E561="","",IFERROR(INDEX(Bens!$B$6:$B$305,MATCH($E561,Bens!$A$6:$A$305,0)),"Código não cadastrado"))</f>
        <v/>
      </c>
      <c r="G561" s="19" t="n"/>
      <c r="H561" s="20">
        <f>IF(OR($E561="",G561=""),"",G561*IFERROR(INDEX(Bens!$D$6:$D$305,MATCH($E561,Bens!$A$6:$A$305,0)),0))</f>
        <v/>
      </c>
      <c r="I561" s="18" t="n"/>
      <c r="J561" s="18">
        <f>IF(OR($E561="",D561=""),"",IF(D561=$C$4,"5908","6908"))</f>
        <v/>
      </c>
      <c r="K561" s="17" t="n"/>
      <c r="L561" s="17" t="n"/>
      <c r="M561" s="19" t="n"/>
      <c r="N561" s="18" t="n"/>
      <c r="O561" s="19">
        <f>IF(OR($E561="",G561=""),"",G561-N(M561))</f>
        <v/>
      </c>
      <c r="P561" s="20">
        <f>IF(O561="","",O561*IFERROR(INDEX(Bens!$D$6:$D$305,MATCH($E561,Bens!$A$6:$A$305,0)),0))</f>
        <v/>
      </c>
      <c r="Q561" s="21">
        <f>IF(A561="","",IF(AND(O561&lt;=0,L561&lt;&gt;""),L561-A561,TODAY()-A561))</f>
        <v/>
      </c>
      <c r="R561" s="18">
        <f>IF(O561="","",IF(O561&lt;0,"CONFERIR",IF(O561=0,"DEVOLVIDO",IF(K561="","COM CLIENTE",IF(TODAY()&gt;K561,"VENCIDO",IF(K561-TODAY()&lt;=15,"VENCE EM 15 DIAS","COM CLIENTE"))))))</f>
        <v/>
      </c>
      <c r="S561" s="18">
        <f>IF(OR($E561="",D561=""),"",IF(D561=$C$4,"5909","6909"))</f>
        <v/>
      </c>
      <c r="T561" s="18" t="n"/>
    </row>
    <row r="562">
      <c r="A562" s="17" t="n"/>
      <c r="B562" s="18" t="n"/>
      <c r="C562" s="18" t="n"/>
      <c r="D562" s="18" t="n"/>
      <c r="E562" s="18" t="n"/>
      <c r="F562" s="18">
        <f>IF($E562="","",IFERROR(INDEX(Bens!$B$6:$B$305,MATCH($E562,Bens!$A$6:$A$305,0)),"Código não cadastrado"))</f>
        <v/>
      </c>
      <c r="G562" s="19" t="n"/>
      <c r="H562" s="20">
        <f>IF(OR($E562="",G562=""),"",G562*IFERROR(INDEX(Bens!$D$6:$D$305,MATCH($E562,Bens!$A$6:$A$305,0)),0))</f>
        <v/>
      </c>
      <c r="I562" s="18" t="n"/>
      <c r="J562" s="18">
        <f>IF(OR($E562="",D562=""),"",IF(D562=$C$4,"5908","6908"))</f>
        <v/>
      </c>
      <c r="K562" s="17" t="n"/>
      <c r="L562" s="17" t="n"/>
      <c r="M562" s="19" t="n"/>
      <c r="N562" s="18" t="n"/>
      <c r="O562" s="19">
        <f>IF(OR($E562="",G562=""),"",G562-N(M562))</f>
        <v/>
      </c>
      <c r="P562" s="20">
        <f>IF(O562="","",O562*IFERROR(INDEX(Bens!$D$6:$D$305,MATCH($E562,Bens!$A$6:$A$305,0)),0))</f>
        <v/>
      </c>
      <c r="Q562" s="21">
        <f>IF(A562="","",IF(AND(O562&lt;=0,L562&lt;&gt;""),L562-A562,TODAY()-A562))</f>
        <v/>
      </c>
      <c r="R562" s="18">
        <f>IF(O562="","",IF(O562&lt;0,"CONFERIR",IF(O562=0,"DEVOLVIDO",IF(K562="","COM CLIENTE",IF(TODAY()&gt;K562,"VENCIDO",IF(K562-TODAY()&lt;=15,"VENCE EM 15 DIAS","COM CLIENTE"))))))</f>
        <v/>
      </c>
      <c r="S562" s="18">
        <f>IF(OR($E562="",D562=""),"",IF(D562=$C$4,"5909","6909"))</f>
        <v/>
      </c>
      <c r="T562" s="18" t="n"/>
    </row>
    <row r="563">
      <c r="A563" s="17" t="n"/>
      <c r="B563" s="18" t="n"/>
      <c r="C563" s="18" t="n"/>
      <c r="D563" s="18" t="n"/>
      <c r="E563" s="18" t="n"/>
      <c r="F563" s="18">
        <f>IF($E563="","",IFERROR(INDEX(Bens!$B$6:$B$305,MATCH($E563,Bens!$A$6:$A$305,0)),"Código não cadastrado"))</f>
        <v/>
      </c>
      <c r="G563" s="19" t="n"/>
      <c r="H563" s="20">
        <f>IF(OR($E563="",G563=""),"",G563*IFERROR(INDEX(Bens!$D$6:$D$305,MATCH($E563,Bens!$A$6:$A$305,0)),0))</f>
        <v/>
      </c>
      <c r="I563" s="18" t="n"/>
      <c r="J563" s="18">
        <f>IF(OR($E563="",D563=""),"",IF(D563=$C$4,"5908","6908"))</f>
        <v/>
      </c>
      <c r="K563" s="17" t="n"/>
      <c r="L563" s="17" t="n"/>
      <c r="M563" s="19" t="n"/>
      <c r="N563" s="18" t="n"/>
      <c r="O563" s="19">
        <f>IF(OR($E563="",G563=""),"",G563-N(M563))</f>
        <v/>
      </c>
      <c r="P563" s="20">
        <f>IF(O563="","",O563*IFERROR(INDEX(Bens!$D$6:$D$305,MATCH($E563,Bens!$A$6:$A$305,0)),0))</f>
        <v/>
      </c>
      <c r="Q563" s="21">
        <f>IF(A563="","",IF(AND(O563&lt;=0,L563&lt;&gt;""),L563-A563,TODAY()-A563))</f>
        <v/>
      </c>
      <c r="R563" s="18">
        <f>IF(O563="","",IF(O563&lt;0,"CONFERIR",IF(O563=0,"DEVOLVIDO",IF(K563="","COM CLIENTE",IF(TODAY()&gt;K563,"VENCIDO",IF(K563-TODAY()&lt;=15,"VENCE EM 15 DIAS","COM CLIENTE"))))))</f>
        <v/>
      </c>
      <c r="S563" s="18">
        <f>IF(OR($E563="",D563=""),"",IF(D563=$C$4,"5909","6909"))</f>
        <v/>
      </c>
      <c r="T563" s="18" t="n"/>
    </row>
    <row r="564">
      <c r="A564" s="17" t="n"/>
      <c r="B564" s="18" t="n"/>
      <c r="C564" s="18" t="n"/>
      <c r="D564" s="18" t="n"/>
      <c r="E564" s="18" t="n"/>
      <c r="F564" s="18">
        <f>IF($E564="","",IFERROR(INDEX(Bens!$B$6:$B$305,MATCH($E564,Bens!$A$6:$A$305,0)),"Código não cadastrado"))</f>
        <v/>
      </c>
      <c r="G564" s="19" t="n"/>
      <c r="H564" s="20">
        <f>IF(OR($E564="",G564=""),"",G564*IFERROR(INDEX(Bens!$D$6:$D$305,MATCH($E564,Bens!$A$6:$A$305,0)),0))</f>
        <v/>
      </c>
      <c r="I564" s="18" t="n"/>
      <c r="J564" s="18">
        <f>IF(OR($E564="",D564=""),"",IF(D564=$C$4,"5908","6908"))</f>
        <v/>
      </c>
      <c r="K564" s="17" t="n"/>
      <c r="L564" s="17" t="n"/>
      <c r="M564" s="19" t="n"/>
      <c r="N564" s="18" t="n"/>
      <c r="O564" s="19">
        <f>IF(OR($E564="",G564=""),"",G564-N(M564))</f>
        <v/>
      </c>
      <c r="P564" s="20">
        <f>IF(O564="","",O564*IFERROR(INDEX(Bens!$D$6:$D$305,MATCH($E564,Bens!$A$6:$A$305,0)),0))</f>
        <v/>
      </c>
      <c r="Q564" s="21">
        <f>IF(A564="","",IF(AND(O564&lt;=0,L564&lt;&gt;""),L564-A564,TODAY()-A564))</f>
        <v/>
      </c>
      <c r="R564" s="18">
        <f>IF(O564="","",IF(O564&lt;0,"CONFERIR",IF(O564=0,"DEVOLVIDO",IF(K564="","COM CLIENTE",IF(TODAY()&gt;K564,"VENCIDO",IF(K564-TODAY()&lt;=15,"VENCE EM 15 DIAS","COM CLIENTE"))))))</f>
        <v/>
      </c>
      <c r="S564" s="18">
        <f>IF(OR($E564="",D564=""),"",IF(D564=$C$4,"5909","6909"))</f>
        <v/>
      </c>
      <c r="T564" s="18" t="n"/>
    </row>
    <row r="565">
      <c r="A565" s="17" t="n"/>
      <c r="B565" s="18" t="n"/>
      <c r="C565" s="18" t="n"/>
      <c r="D565" s="18" t="n"/>
      <c r="E565" s="18" t="n"/>
      <c r="F565" s="18">
        <f>IF($E565="","",IFERROR(INDEX(Bens!$B$6:$B$305,MATCH($E565,Bens!$A$6:$A$305,0)),"Código não cadastrado"))</f>
        <v/>
      </c>
      <c r="G565" s="19" t="n"/>
      <c r="H565" s="20">
        <f>IF(OR($E565="",G565=""),"",G565*IFERROR(INDEX(Bens!$D$6:$D$305,MATCH($E565,Bens!$A$6:$A$305,0)),0))</f>
        <v/>
      </c>
      <c r="I565" s="18" t="n"/>
      <c r="J565" s="18">
        <f>IF(OR($E565="",D565=""),"",IF(D565=$C$4,"5908","6908"))</f>
        <v/>
      </c>
      <c r="K565" s="17" t="n"/>
      <c r="L565" s="17" t="n"/>
      <c r="M565" s="19" t="n"/>
      <c r="N565" s="18" t="n"/>
      <c r="O565" s="19">
        <f>IF(OR($E565="",G565=""),"",G565-N(M565))</f>
        <v/>
      </c>
      <c r="P565" s="20">
        <f>IF(O565="","",O565*IFERROR(INDEX(Bens!$D$6:$D$305,MATCH($E565,Bens!$A$6:$A$305,0)),0))</f>
        <v/>
      </c>
      <c r="Q565" s="21">
        <f>IF(A565="","",IF(AND(O565&lt;=0,L565&lt;&gt;""),L565-A565,TODAY()-A565))</f>
        <v/>
      </c>
      <c r="R565" s="18">
        <f>IF(O565="","",IF(O565&lt;0,"CONFERIR",IF(O565=0,"DEVOLVIDO",IF(K565="","COM CLIENTE",IF(TODAY()&gt;K565,"VENCIDO",IF(K565-TODAY()&lt;=15,"VENCE EM 15 DIAS","COM CLIENTE"))))))</f>
        <v/>
      </c>
      <c r="S565" s="18">
        <f>IF(OR($E565="",D565=""),"",IF(D565=$C$4,"5909","6909"))</f>
        <v/>
      </c>
      <c r="T565" s="18" t="n"/>
    </row>
    <row r="566">
      <c r="A566" s="17" t="n"/>
      <c r="B566" s="18" t="n"/>
      <c r="C566" s="18" t="n"/>
      <c r="D566" s="18" t="n"/>
      <c r="E566" s="18" t="n"/>
      <c r="F566" s="18">
        <f>IF($E566="","",IFERROR(INDEX(Bens!$B$6:$B$305,MATCH($E566,Bens!$A$6:$A$305,0)),"Código não cadastrado"))</f>
        <v/>
      </c>
      <c r="G566" s="19" t="n"/>
      <c r="H566" s="20">
        <f>IF(OR($E566="",G566=""),"",G566*IFERROR(INDEX(Bens!$D$6:$D$305,MATCH($E566,Bens!$A$6:$A$305,0)),0))</f>
        <v/>
      </c>
      <c r="I566" s="18" t="n"/>
      <c r="J566" s="18">
        <f>IF(OR($E566="",D566=""),"",IF(D566=$C$4,"5908","6908"))</f>
        <v/>
      </c>
      <c r="K566" s="17" t="n"/>
      <c r="L566" s="17" t="n"/>
      <c r="M566" s="19" t="n"/>
      <c r="N566" s="18" t="n"/>
      <c r="O566" s="19">
        <f>IF(OR($E566="",G566=""),"",G566-N(M566))</f>
        <v/>
      </c>
      <c r="P566" s="20">
        <f>IF(O566="","",O566*IFERROR(INDEX(Bens!$D$6:$D$305,MATCH($E566,Bens!$A$6:$A$305,0)),0))</f>
        <v/>
      </c>
      <c r="Q566" s="21">
        <f>IF(A566="","",IF(AND(O566&lt;=0,L566&lt;&gt;""),L566-A566,TODAY()-A566))</f>
        <v/>
      </c>
      <c r="R566" s="18">
        <f>IF(O566="","",IF(O566&lt;0,"CONFERIR",IF(O566=0,"DEVOLVIDO",IF(K566="","COM CLIENTE",IF(TODAY()&gt;K566,"VENCIDO",IF(K566-TODAY()&lt;=15,"VENCE EM 15 DIAS","COM CLIENTE"))))))</f>
        <v/>
      </c>
      <c r="S566" s="18">
        <f>IF(OR($E566="",D566=""),"",IF(D566=$C$4,"5909","6909"))</f>
        <v/>
      </c>
      <c r="T566" s="18" t="n"/>
    </row>
    <row r="567">
      <c r="A567" s="17" t="n"/>
      <c r="B567" s="18" t="n"/>
      <c r="C567" s="18" t="n"/>
      <c r="D567" s="18" t="n"/>
      <c r="E567" s="18" t="n"/>
      <c r="F567" s="18">
        <f>IF($E567="","",IFERROR(INDEX(Bens!$B$6:$B$305,MATCH($E567,Bens!$A$6:$A$305,0)),"Código não cadastrado"))</f>
        <v/>
      </c>
      <c r="G567" s="19" t="n"/>
      <c r="H567" s="20">
        <f>IF(OR($E567="",G567=""),"",G567*IFERROR(INDEX(Bens!$D$6:$D$305,MATCH($E567,Bens!$A$6:$A$305,0)),0))</f>
        <v/>
      </c>
      <c r="I567" s="18" t="n"/>
      <c r="J567" s="18">
        <f>IF(OR($E567="",D567=""),"",IF(D567=$C$4,"5908","6908"))</f>
        <v/>
      </c>
      <c r="K567" s="17" t="n"/>
      <c r="L567" s="17" t="n"/>
      <c r="M567" s="19" t="n"/>
      <c r="N567" s="18" t="n"/>
      <c r="O567" s="19">
        <f>IF(OR($E567="",G567=""),"",G567-N(M567))</f>
        <v/>
      </c>
      <c r="P567" s="20">
        <f>IF(O567="","",O567*IFERROR(INDEX(Bens!$D$6:$D$305,MATCH($E567,Bens!$A$6:$A$305,0)),0))</f>
        <v/>
      </c>
      <c r="Q567" s="21">
        <f>IF(A567="","",IF(AND(O567&lt;=0,L567&lt;&gt;""),L567-A567,TODAY()-A567))</f>
        <v/>
      </c>
      <c r="R567" s="18">
        <f>IF(O567="","",IF(O567&lt;0,"CONFERIR",IF(O567=0,"DEVOLVIDO",IF(K567="","COM CLIENTE",IF(TODAY()&gt;K567,"VENCIDO",IF(K567-TODAY()&lt;=15,"VENCE EM 15 DIAS","COM CLIENTE"))))))</f>
        <v/>
      </c>
      <c r="S567" s="18">
        <f>IF(OR($E567="",D567=""),"",IF(D567=$C$4,"5909","6909"))</f>
        <v/>
      </c>
      <c r="T567" s="18" t="n"/>
    </row>
    <row r="568">
      <c r="A568" s="17" t="n"/>
      <c r="B568" s="18" t="n"/>
      <c r="C568" s="18" t="n"/>
      <c r="D568" s="18" t="n"/>
      <c r="E568" s="18" t="n"/>
      <c r="F568" s="18">
        <f>IF($E568="","",IFERROR(INDEX(Bens!$B$6:$B$305,MATCH($E568,Bens!$A$6:$A$305,0)),"Código não cadastrado"))</f>
        <v/>
      </c>
      <c r="G568" s="19" t="n"/>
      <c r="H568" s="20">
        <f>IF(OR($E568="",G568=""),"",G568*IFERROR(INDEX(Bens!$D$6:$D$305,MATCH($E568,Bens!$A$6:$A$305,0)),0))</f>
        <v/>
      </c>
      <c r="I568" s="18" t="n"/>
      <c r="J568" s="18">
        <f>IF(OR($E568="",D568=""),"",IF(D568=$C$4,"5908","6908"))</f>
        <v/>
      </c>
      <c r="K568" s="17" t="n"/>
      <c r="L568" s="17" t="n"/>
      <c r="M568" s="19" t="n"/>
      <c r="N568" s="18" t="n"/>
      <c r="O568" s="19">
        <f>IF(OR($E568="",G568=""),"",G568-N(M568))</f>
        <v/>
      </c>
      <c r="P568" s="20">
        <f>IF(O568="","",O568*IFERROR(INDEX(Bens!$D$6:$D$305,MATCH($E568,Bens!$A$6:$A$305,0)),0))</f>
        <v/>
      </c>
      <c r="Q568" s="21">
        <f>IF(A568="","",IF(AND(O568&lt;=0,L568&lt;&gt;""),L568-A568,TODAY()-A568))</f>
        <v/>
      </c>
      <c r="R568" s="18">
        <f>IF(O568="","",IF(O568&lt;0,"CONFERIR",IF(O568=0,"DEVOLVIDO",IF(K568="","COM CLIENTE",IF(TODAY()&gt;K568,"VENCIDO",IF(K568-TODAY()&lt;=15,"VENCE EM 15 DIAS","COM CLIENTE"))))))</f>
        <v/>
      </c>
      <c r="S568" s="18">
        <f>IF(OR($E568="",D568=""),"",IF(D568=$C$4,"5909","6909"))</f>
        <v/>
      </c>
      <c r="T568" s="18" t="n"/>
    </row>
    <row r="569">
      <c r="A569" s="17" t="n"/>
      <c r="B569" s="18" t="n"/>
      <c r="C569" s="18" t="n"/>
      <c r="D569" s="18" t="n"/>
      <c r="E569" s="18" t="n"/>
      <c r="F569" s="18">
        <f>IF($E569="","",IFERROR(INDEX(Bens!$B$6:$B$305,MATCH($E569,Bens!$A$6:$A$305,0)),"Código não cadastrado"))</f>
        <v/>
      </c>
      <c r="G569" s="19" t="n"/>
      <c r="H569" s="20">
        <f>IF(OR($E569="",G569=""),"",G569*IFERROR(INDEX(Bens!$D$6:$D$305,MATCH($E569,Bens!$A$6:$A$305,0)),0))</f>
        <v/>
      </c>
      <c r="I569" s="18" t="n"/>
      <c r="J569" s="18">
        <f>IF(OR($E569="",D569=""),"",IF(D569=$C$4,"5908","6908"))</f>
        <v/>
      </c>
      <c r="K569" s="17" t="n"/>
      <c r="L569" s="17" t="n"/>
      <c r="M569" s="19" t="n"/>
      <c r="N569" s="18" t="n"/>
      <c r="O569" s="19">
        <f>IF(OR($E569="",G569=""),"",G569-N(M569))</f>
        <v/>
      </c>
      <c r="P569" s="20">
        <f>IF(O569="","",O569*IFERROR(INDEX(Bens!$D$6:$D$305,MATCH($E569,Bens!$A$6:$A$305,0)),0))</f>
        <v/>
      </c>
      <c r="Q569" s="21">
        <f>IF(A569="","",IF(AND(O569&lt;=0,L569&lt;&gt;""),L569-A569,TODAY()-A569))</f>
        <v/>
      </c>
      <c r="R569" s="18">
        <f>IF(O569="","",IF(O569&lt;0,"CONFERIR",IF(O569=0,"DEVOLVIDO",IF(K569="","COM CLIENTE",IF(TODAY()&gt;K569,"VENCIDO",IF(K569-TODAY()&lt;=15,"VENCE EM 15 DIAS","COM CLIENTE"))))))</f>
        <v/>
      </c>
      <c r="S569" s="18">
        <f>IF(OR($E569="",D569=""),"",IF(D569=$C$4,"5909","6909"))</f>
        <v/>
      </c>
      <c r="T569" s="18" t="n"/>
    </row>
    <row r="570">
      <c r="A570" s="17" t="n"/>
      <c r="B570" s="18" t="n"/>
      <c r="C570" s="18" t="n"/>
      <c r="D570" s="18" t="n"/>
      <c r="E570" s="18" t="n"/>
      <c r="F570" s="18">
        <f>IF($E570="","",IFERROR(INDEX(Bens!$B$6:$B$305,MATCH($E570,Bens!$A$6:$A$305,0)),"Código não cadastrado"))</f>
        <v/>
      </c>
      <c r="G570" s="19" t="n"/>
      <c r="H570" s="20">
        <f>IF(OR($E570="",G570=""),"",G570*IFERROR(INDEX(Bens!$D$6:$D$305,MATCH($E570,Bens!$A$6:$A$305,0)),0))</f>
        <v/>
      </c>
      <c r="I570" s="18" t="n"/>
      <c r="J570" s="18">
        <f>IF(OR($E570="",D570=""),"",IF(D570=$C$4,"5908","6908"))</f>
        <v/>
      </c>
      <c r="K570" s="17" t="n"/>
      <c r="L570" s="17" t="n"/>
      <c r="M570" s="19" t="n"/>
      <c r="N570" s="18" t="n"/>
      <c r="O570" s="19">
        <f>IF(OR($E570="",G570=""),"",G570-N(M570))</f>
        <v/>
      </c>
      <c r="P570" s="20">
        <f>IF(O570="","",O570*IFERROR(INDEX(Bens!$D$6:$D$305,MATCH($E570,Bens!$A$6:$A$305,0)),0))</f>
        <v/>
      </c>
      <c r="Q570" s="21">
        <f>IF(A570="","",IF(AND(O570&lt;=0,L570&lt;&gt;""),L570-A570,TODAY()-A570))</f>
        <v/>
      </c>
      <c r="R570" s="18">
        <f>IF(O570="","",IF(O570&lt;0,"CONFERIR",IF(O570=0,"DEVOLVIDO",IF(K570="","COM CLIENTE",IF(TODAY()&gt;K570,"VENCIDO",IF(K570-TODAY()&lt;=15,"VENCE EM 15 DIAS","COM CLIENTE"))))))</f>
        <v/>
      </c>
      <c r="S570" s="18">
        <f>IF(OR($E570="",D570=""),"",IF(D570=$C$4,"5909","6909"))</f>
        <v/>
      </c>
      <c r="T570" s="18" t="n"/>
    </row>
    <row r="571">
      <c r="A571" s="17" t="n"/>
      <c r="B571" s="18" t="n"/>
      <c r="C571" s="18" t="n"/>
      <c r="D571" s="18" t="n"/>
      <c r="E571" s="18" t="n"/>
      <c r="F571" s="18">
        <f>IF($E571="","",IFERROR(INDEX(Bens!$B$6:$B$305,MATCH($E571,Bens!$A$6:$A$305,0)),"Código não cadastrado"))</f>
        <v/>
      </c>
      <c r="G571" s="19" t="n"/>
      <c r="H571" s="20">
        <f>IF(OR($E571="",G571=""),"",G571*IFERROR(INDEX(Bens!$D$6:$D$305,MATCH($E571,Bens!$A$6:$A$305,0)),0))</f>
        <v/>
      </c>
      <c r="I571" s="18" t="n"/>
      <c r="J571" s="18">
        <f>IF(OR($E571="",D571=""),"",IF(D571=$C$4,"5908","6908"))</f>
        <v/>
      </c>
      <c r="K571" s="17" t="n"/>
      <c r="L571" s="17" t="n"/>
      <c r="M571" s="19" t="n"/>
      <c r="N571" s="18" t="n"/>
      <c r="O571" s="19">
        <f>IF(OR($E571="",G571=""),"",G571-N(M571))</f>
        <v/>
      </c>
      <c r="P571" s="20">
        <f>IF(O571="","",O571*IFERROR(INDEX(Bens!$D$6:$D$305,MATCH($E571,Bens!$A$6:$A$305,0)),0))</f>
        <v/>
      </c>
      <c r="Q571" s="21">
        <f>IF(A571="","",IF(AND(O571&lt;=0,L571&lt;&gt;""),L571-A571,TODAY()-A571))</f>
        <v/>
      </c>
      <c r="R571" s="18">
        <f>IF(O571="","",IF(O571&lt;0,"CONFERIR",IF(O571=0,"DEVOLVIDO",IF(K571="","COM CLIENTE",IF(TODAY()&gt;K571,"VENCIDO",IF(K571-TODAY()&lt;=15,"VENCE EM 15 DIAS","COM CLIENTE"))))))</f>
        <v/>
      </c>
      <c r="S571" s="18">
        <f>IF(OR($E571="",D571=""),"",IF(D571=$C$4,"5909","6909"))</f>
        <v/>
      </c>
      <c r="T571" s="18" t="n"/>
    </row>
    <row r="572">
      <c r="A572" s="17" t="n"/>
      <c r="B572" s="18" t="n"/>
      <c r="C572" s="18" t="n"/>
      <c r="D572" s="18" t="n"/>
      <c r="E572" s="18" t="n"/>
      <c r="F572" s="18">
        <f>IF($E572="","",IFERROR(INDEX(Bens!$B$6:$B$305,MATCH($E572,Bens!$A$6:$A$305,0)),"Código não cadastrado"))</f>
        <v/>
      </c>
      <c r="G572" s="19" t="n"/>
      <c r="H572" s="20">
        <f>IF(OR($E572="",G572=""),"",G572*IFERROR(INDEX(Bens!$D$6:$D$305,MATCH($E572,Bens!$A$6:$A$305,0)),0))</f>
        <v/>
      </c>
      <c r="I572" s="18" t="n"/>
      <c r="J572" s="18">
        <f>IF(OR($E572="",D572=""),"",IF(D572=$C$4,"5908","6908"))</f>
        <v/>
      </c>
      <c r="K572" s="17" t="n"/>
      <c r="L572" s="17" t="n"/>
      <c r="M572" s="19" t="n"/>
      <c r="N572" s="18" t="n"/>
      <c r="O572" s="19">
        <f>IF(OR($E572="",G572=""),"",G572-N(M572))</f>
        <v/>
      </c>
      <c r="P572" s="20">
        <f>IF(O572="","",O572*IFERROR(INDEX(Bens!$D$6:$D$305,MATCH($E572,Bens!$A$6:$A$305,0)),0))</f>
        <v/>
      </c>
      <c r="Q572" s="21">
        <f>IF(A572="","",IF(AND(O572&lt;=0,L572&lt;&gt;""),L572-A572,TODAY()-A572))</f>
        <v/>
      </c>
      <c r="R572" s="18">
        <f>IF(O572="","",IF(O572&lt;0,"CONFERIR",IF(O572=0,"DEVOLVIDO",IF(K572="","COM CLIENTE",IF(TODAY()&gt;K572,"VENCIDO",IF(K572-TODAY()&lt;=15,"VENCE EM 15 DIAS","COM CLIENTE"))))))</f>
        <v/>
      </c>
      <c r="S572" s="18">
        <f>IF(OR($E572="",D572=""),"",IF(D572=$C$4,"5909","6909"))</f>
        <v/>
      </c>
      <c r="T572" s="18" t="n"/>
    </row>
    <row r="573">
      <c r="A573" s="17" t="n"/>
      <c r="B573" s="18" t="n"/>
      <c r="C573" s="18" t="n"/>
      <c r="D573" s="18" t="n"/>
      <c r="E573" s="18" t="n"/>
      <c r="F573" s="18">
        <f>IF($E573="","",IFERROR(INDEX(Bens!$B$6:$B$305,MATCH($E573,Bens!$A$6:$A$305,0)),"Código não cadastrado"))</f>
        <v/>
      </c>
      <c r="G573" s="19" t="n"/>
      <c r="H573" s="20">
        <f>IF(OR($E573="",G573=""),"",G573*IFERROR(INDEX(Bens!$D$6:$D$305,MATCH($E573,Bens!$A$6:$A$305,0)),0))</f>
        <v/>
      </c>
      <c r="I573" s="18" t="n"/>
      <c r="J573" s="18">
        <f>IF(OR($E573="",D573=""),"",IF(D573=$C$4,"5908","6908"))</f>
        <v/>
      </c>
      <c r="K573" s="17" t="n"/>
      <c r="L573" s="17" t="n"/>
      <c r="M573" s="19" t="n"/>
      <c r="N573" s="18" t="n"/>
      <c r="O573" s="19">
        <f>IF(OR($E573="",G573=""),"",G573-N(M573))</f>
        <v/>
      </c>
      <c r="P573" s="20">
        <f>IF(O573="","",O573*IFERROR(INDEX(Bens!$D$6:$D$305,MATCH($E573,Bens!$A$6:$A$305,0)),0))</f>
        <v/>
      </c>
      <c r="Q573" s="21">
        <f>IF(A573="","",IF(AND(O573&lt;=0,L573&lt;&gt;""),L573-A573,TODAY()-A573))</f>
        <v/>
      </c>
      <c r="R573" s="18">
        <f>IF(O573="","",IF(O573&lt;0,"CONFERIR",IF(O573=0,"DEVOLVIDO",IF(K573="","COM CLIENTE",IF(TODAY()&gt;K573,"VENCIDO",IF(K573-TODAY()&lt;=15,"VENCE EM 15 DIAS","COM CLIENTE"))))))</f>
        <v/>
      </c>
      <c r="S573" s="18">
        <f>IF(OR($E573="",D573=""),"",IF(D573=$C$4,"5909","6909"))</f>
        <v/>
      </c>
      <c r="T573" s="18" t="n"/>
    </row>
    <row r="574">
      <c r="A574" s="17" t="n"/>
      <c r="B574" s="18" t="n"/>
      <c r="C574" s="18" t="n"/>
      <c r="D574" s="18" t="n"/>
      <c r="E574" s="18" t="n"/>
      <c r="F574" s="18">
        <f>IF($E574="","",IFERROR(INDEX(Bens!$B$6:$B$305,MATCH($E574,Bens!$A$6:$A$305,0)),"Código não cadastrado"))</f>
        <v/>
      </c>
      <c r="G574" s="19" t="n"/>
      <c r="H574" s="20">
        <f>IF(OR($E574="",G574=""),"",G574*IFERROR(INDEX(Bens!$D$6:$D$305,MATCH($E574,Bens!$A$6:$A$305,0)),0))</f>
        <v/>
      </c>
      <c r="I574" s="18" t="n"/>
      <c r="J574" s="18">
        <f>IF(OR($E574="",D574=""),"",IF(D574=$C$4,"5908","6908"))</f>
        <v/>
      </c>
      <c r="K574" s="17" t="n"/>
      <c r="L574" s="17" t="n"/>
      <c r="M574" s="19" t="n"/>
      <c r="N574" s="18" t="n"/>
      <c r="O574" s="19">
        <f>IF(OR($E574="",G574=""),"",G574-N(M574))</f>
        <v/>
      </c>
      <c r="P574" s="20">
        <f>IF(O574="","",O574*IFERROR(INDEX(Bens!$D$6:$D$305,MATCH($E574,Bens!$A$6:$A$305,0)),0))</f>
        <v/>
      </c>
      <c r="Q574" s="21">
        <f>IF(A574="","",IF(AND(O574&lt;=0,L574&lt;&gt;""),L574-A574,TODAY()-A574))</f>
        <v/>
      </c>
      <c r="R574" s="18">
        <f>IF(O574="","",IF(O574&lt;0,"CONFERIR",IF(O574=0,"DEVOLVIDO",IF(K574="","COM CLIENTE",IF(TODAY()&gt;K574,"VENCIDO",IF(K574-TODAY()&lt;=15,"VENCE EM 15 DIAS","COM CLIENTE"))))))</f>
        <v/>
      </c>
      <c r="S574" s="18">
        <f>IF(OR($E574="",D574=""),"",IF(D574=$C$4,"5909","6909"))</f>
        <v/>
      </c>
      <c r="T574" s="18" t="n"/>
    </row>
    <row r="575">
      <c r="A575" s="17" t="n"/>
      <c r="B575" s="18" t="n"/>
      <c r="C575" s="18" t="n"/>
      <c r="D575" s="18" t="n"/>
      <c r="E575" s="18" t="n"/>
      <c r="F575" s="18">
        <f>IF($E575="","",IFERROR(INDEX(Bens!$B$6:$B$305,MATCH($E575,Bens!$A$6:$A$305,0)),"Código não cadastrado"))</f>
        <v/>
      </c>
      <c r="G575" s="19" t="n"/>
      <c r="H575" s="20">
        <f>IF(OR($E575="",G575=""),"",G575*IFERROR(INDEX(Bens!$D$6:$D$305,MATCH($E575,Bens!$A$6:$A$305,0)),0))</f>
        <v/>
      </c>
      <c r="I575" s="18" t="n"/>
      <c r="J575" s="18">
        <f>IF(OR($E575="",D575=""),"",IF(D575=$C$4,"5908","6908"))</f>
        <v/>
      </c>
      <c r="K575" s="17" t="n"/>
      <c r="L575" s="17" t="n"/>
      <c r="M575" s="19" t="n"/>
      <c r="N575" s="18" t="n"/>
      <c r="O575" s="19">
        <f>IF(OR($E575="",G575=""),"",G575-N(M575))</f>
        <v/>
      </c>
      <c r="P575" s="20">
        <f>IF(O575="","",O575*IFERROR(INDEX(Bens!$D$6:$D$305,MATCH($E575,Bens!$A$6:$A$305,0)),0))</f>
        <v/>
      </c>
      <c r="Q575" s="21">
        <f>IF(A575="","",IF(AND(O575&lt;=0,L575&lt;&gt;""),L575-A575,TODAY()-A575))</f>
        <v/>
      </c>
      <c r="R575" s="18">
        <f>IF(O575="","",IF(O575&lt;0,"CONFERIR",IF(O575=0,"DEVOLVIDO",IF(K575="","COM CLIENTE",IF(TODAY()&gt;K575,"VENCIDO",IF(K575-TODAY()&lt;=15,"VENCE EM 15 DIAS","COM CLIENTE"))))))</f>
        <v/>
      </c>
      <c r="S575" s="18">
        <f>IF(OR($E575="",D575=""),"",IF(D575=$C$4,"5909","6909"))</f>
        <v/>
      </c>
      <c r="T575" s="18" t="n"/>
    </row>
    <row r="576">
      <c r="A576" s="17" t="n"/>
      <c r="B576" s="18" t="n"/>
      <c r="C576" s="18" t="n"/>
      <c r="D576" s="18" t="n"/>
      <c r="E576" s="18" t="n"/>
      <c r="F576" s="18">
        <f>IF($E576="","",IFERROR(INDEX(Bens!$B$6:$B$305,MATCH($E576,Bens!$A$6:$A$305,0)),"Código não cadastrado"))</f>
        <v/>
      </c>
      <c r="G576" s="19" t="n"/>
      <c r="H576" s="20">
        <f>IF(OR($E576="",G576=""),"",G576*IFERROR(INDEX(Bens!$D$6:$D$305,MATCH($E576,Bens!$A$6:$A$305,0)),0))</f>
        <v/>
      </c>
      <c r="I576" s="18" t="n"/>
      <c r="J576" s="18">
        <f>IF(OR($E576="",D576=""),"",IF(D576=$C$4,"5908","6908"))</f>
        <v/>
      </c>
      <c r="K576" s="17" t="n"/>
      <c r="L576" s="17" t="n"/>
      <c r="M576" s="19" t="n"/>
      <c r="N576" s="18" t="n"/>
      <c r="O576" s="19">
        <f>IF(OR($E576="",G576=""),"",G576-N(M576))</f>
        <v/>
      </c>
      <c r="P576" s="20">
        <f>IF(O576="","",O576*IFERROR(INDEX(Bens!$D$6:$D$305,MATCH($E576,Bens!$A$6:$A$305,0)),0))</f>
        <v/>
      </c>
      <c r="Q576" s="21">
        <f>IF(A576="","",IF(AND(O576&lt;=0,L576&lt;&gt;""),L576-A576,TODAY()-A576))</f>
        <v/>
      </c>
      <c r="R576" s="18">
        <f>IF(O576="","",IF(O576&lt;0,"CONFERIR",IF(O576=0,"DEVOLVIDO",IF(K576="","COM CLIENTE",IF(TODAY()&gt;K576,"VENCIDO",IF(K576-TODAY()&lt;=15,"VENCE EM 15 DIAS","COM CLIENTE"))))))</f>
        <v/>
      </c>
      <c r="S576" s="18">
        <f>IF(OR($E576="",D576=""),"",IF(D576=$C$4,"5909","6909"))</f>
        <v/>
      </c>
      <c r="T576" s="18" t="n"/>
    </row>
    <row r="577">
      <c r="A577" s="17" t="n"/>
      <c r="B577" s="18" t="n"/>
      <c r="C577" s="18" t="n"/>
      <c r="D577" s="18" t="n"/>
      <c r="E577" s="18" t="n"/>
      <c r="F577" s="18">
        <f>IF($E577="","",IFERROR(INDEX(Bens!$B$6:$B$305,MATCH($E577,Bens!$A$6:$A$305,0)),"Código não cadastrado"))</f>
        <v/>
      </c>
      <c r="G577" s="19" t="n"/>
      <c r="H577" s="20">
        <f>IF(OR($E577="",G577=""),"",G577*IFERROR(INDEX(Bens!$D$6:$D$305,MATCH($E577,Bens!$A$6:$A$305,0)),0))</f>
        <v/>
      </c>
      <c r="I577" s="18" t="n"/>
      <c r="J577" s="18">
        <f>IF(OR($E577="",D577=""),"",IF(D577=$C$4,"5908","6908"))</f>
        <v/>
      </c>
      <c r="K577" s="17" t="n"/>
      <c r="L577" s="17" t="n"/>
      <c r="M577" s="19" t="n"/>
      <c r="N577" s="18" t="n"/>
      <c r="O577" s="19">
        <f>IF(OR($E577="",G577=""),"",G577-N(M577))</f>
        <v/>
      </c>
      <c r="P577" s="20">
        <f>IF(O577="","",O577*IFERROR(INDEX(Bens!$D$6:$D$305,MATCH($E577,Bens!$A$6:$A$305,0)),0))</f>
        <v/>
      </c>
      <c r="Q577" s="21">
        <f>IF(A577="","",IF(AND(O577&lt;=0,L577&lt;&gt;""),L577-A577,TODAY()-A577))</f>
        <v/>
      </c>
      <c r="R577" s="18">
        <f>IF(O577="","",IF(O577&lt;0,"CONFERIR",IF(O577=0,"DEVOLVIDO",IF(K577="","COM CLIENTE",IF(TODAY()&gt;K577,"VENCIDO",IF(K577-TODAY()&lt;=15,"VENCE EM 15 DIAS","COM CLIENTE"))))))</f>
        <v/>
      </c>
      <c r="S577" s="18">
        <f>IF(OR($E577="",D577=""),"",IF(D577=$C$4,"5909","6909"))</f>
        <v/>
      </c>
      <c r="T577" s="18" t="n"/>
    </row>
    <row r="578">
      <c r="A578" s="17" t="n"/>
      <c r="B578" s="18" t="n"/>
      <c r="C578" s="18" t="n"/>
      <c r="D578" s="18" t="n"/>
      <c r="E578" s="18" t="n"/>
      <c r="F578" s="18">
        <f>IF($E578="","",IFERROR(INDEX(Bens!$B$6:$B$305,MATCH($E578,Bens!$A$6:$A$305,0)),"Código não cadastrado"))</f>
        <v/>
      </c>
      <c r="G578" s="19" t="n"/>
      <c r="H578" s="20">
        <f>IF(OR($E578="",G578=""),"",G578*IFERROR(INDEX(Bens!$D$6:$D$305,MATCH($E578,Bens!$A$6:$A$305,0)),0))</f>
        <v/>
      </c>
      <c r="I578" s="18" t="n"/>
      <c r="J578" s="18">
        <f>IF(OR($E578="",D578=""),"",IF(D578=$C$4,"5908","6908"))</f>
        <v/>
      </c>
      <c r="K578" s="17" t="n"/>
      <c r="L578" s="17" t="n"/>
      <c r="M578" s="19" t="n"/>
      <c r="N578" s="18" t="n"/>
      <c r="O578" s="19">
        <f>IF(OR($E578="",G578=""),"",G578-N(M578))</f>
        <v/>
      </c>
      <c r="P578" s="20">
        <f>IF(O578="","",O578*IFERROR(INDEX(Bens!$D$6:$D$305,MATCH($E578,Bens!$A$6:$A$305,0)),0))</f>
        <v/>
      </c>
      <c r="Q578" s="21">
        <f>IF(A578="","",IF(AND(O578&lt;=0,L578&lt;&gt;""),L578-A578,TODAY()-A578))</f>
        <v/>
      </c>
      <c r="R578" s="18">
        <f>IF(O578="","",IF(O578&lt;0,"CONFERIR",IF(O578=0,"DEVOLVIDO",IF(K578="","COM CLIENTE",IF(TODAY()&gt;K578,"VENCIDO",IF(K578-TODAY()&lt;=15,"VENCE EM 15 DIAS","COM CLIENTE"))))))</f>
        <v/>
      </c>
      <c r="S578" s="18">
        <f>IF(OR($E578="",D578=""),"",IF(D578=$C$4,"5909","6909"))</f>
        <v/>
      </c>
      <c r="T578" s="18" t="n"/>
    </row>
    <row r="579">
      <c r="A579" s="17" t="n"/>
      <c r="B579" s="18" t="n"/>
      <c r="C579" s="18" t="n"/>
      <c r="D579" s="18" t="n"/>
      <c r="E579" s="18" t="n"/>
      <c r="F579" s="18">
        <f>IF($E579="","",IFERROR(INDEX(Bens!$B$6:$B$305,MATCH($E579,Bens!$A$6:$A$305,0)),"Código não cadastrado"))</f>
        <v/>
      </c>
      <c r="G579" s="19" t="n"/>
      <c r="H579" s="20">
        <f>IF(OR($E579="",G579=""),"",G579*IFERROR(INDEX(Bens!$D$6:$D$305,MATCH($E579,Bens!$A$6:$A$305,0)),0))</f>
        <v/>
      </c>
      <c r="I579" s="18" t="n"/>
      <c r="J579" s="18">
        <f>IF(OR($E579="",D579=""),"",IF(D579=$C$4,"5908","6908"))</f>
        <v/>
      </c>
      <c r="K579" s="17" t="n"/>
      <c r="L579" s="17" t="n"/>
      <c r="M579" s="19" t="n"/>
      <c r="N579" s="18" t="n"/>
      <c r="O579" s="19">
        <f>IF(OR($E579="",G579=""),"",G579-N(M579))</f>
        <v/>
      </c>
      <c r="P579" s="20">
        <f>IF(O579="","",O579*IFERROR(INDEX(Bens!$D$6:$D$305,MATCH($E579,Bens!$A$6:$A$305,0)),0))</f>
        <v/>
      </c>
      <c r="Q579" s="21">
        <f>IF(A579="","",IF(AND(O579&lt;=0,L579&lt;&gt;""),L579-A579,TODAY()-A579))</f>
        <v/>
      </c>
      <c r="R579" s="18">
        <f>IF(O579="","",IF(O579&lt;0,"CONFERIR",IF(O579=0,"DEVOLVIDO",IF(K579="","COM CLIENTE",IF(TODAY()&gt;K579,"VENCIDO",IF(K579-TODAY()&lt;=15,"VENCE EM 15 DIAS","COM CLIENTE"))))))</f>
        <v/>
      </c>
      <c r="S579" s="18">
        <f>IF(OR($E579="",D579=""),"",IF(D579=$C$4,"5909","6909"))</f>
        <v/>
      </c>
      <c r="T579" s="18" t="n"/>
    </row>
    <row r="580">
      <c r="A580" s="17" t="n"/>
      <c r="B580" s="18" t="n"/>
      <c r="C580" s="18" t="n"/>
      <c r="D580" s="18" t="n"/>
      <c r="E580" s="18" t="n"/>
      <c r="F580" s="18">
        <f>IF($E580="","",IFERROR(INDEX(Bens!$B$6:$B$305,MATCH($E580,Bens!$A$6:$A$305,0)),"Código não cadastrado"))</f>
        <v/>
      </c>
      <c r="G580" s="19" t="n"/>
      <c r="H580" s="20">
        <f>IF(OR($E580="",G580=""),"",G580*IFERROR(INDEX(Bens!$D$6:$D$305,MATCH($E580,Bens!$A$6:$A$305,0)),0))</f>
        <v/>
      </c>
      <c r="I580" s="18" t="n"/>
      <c r="J580" s="18">
        <f>IF(OR($E580="",D580=""),"",IF(D580=$C$4,"5908","6908"))</f>
        <v/>
      </c>
      <c r="K580" s="17" t="n"/>
      <c r="L580" s="17" t="n"/>
      <c r="M580" s="19" t="n"/>
      <c r="N580" s="18" t="n"/>
      <c r="O580" s="19">
        <f>IF(OR($E580="",G580=""),"",G580-N(M580))</f>
        <v/>
      </c>
      <c r="P580" s="20">
        <f>IF(O580="","",O580*IFERROR(INDEX(Bens!$D$6:$D$305,MATCH($E580,Bens!$A$6:$A$305,0)),0))</f>
        <v/>
      </c>
      <c r="Q580" s="21">
        <f>IF(A580="","",IF(AND(O580&lt;=0,L580&lt;&gt;""),L580-A580,TODAY()-A580))</f>
        <v/>
      </c>
      <c r="R580" s="18">
        <f>IF(O580="","",IF(O580&lt;0,"CONFERIR",IF(O580=0,"DEVOLVIDO",IF(K580="","COM CLIENTE",IF(TODAY()&gt;K580,"VENCIDO",IF(K580-TODAY()&lt;=15,"VENCE EM 15 DIAS","COM CLIENTE"))))))</f>
        <v/>
      </c>
      <c r="S580" s="18">
        <f>IF(OR($E580="",D580=""),"",IF(D580=$C$4,"5909","6909"))</f>
        <v/>
      </c>
      <c r="T580" s="18" t="n"/>
    </row>
    <row r="581">
      <c r="A581" s="17" t="n"/>
      <c r="B581" s="18" t="n"/>
      <c r="C581" s="18" t="n"/>
      <c r="D581" s="18" t="n"/>
      <c r="E581" s="18" t="n"/>
      <c r="F581" s="18">
        <f>IF($E581="","",IFERROR(INDEX(Bens!$B$6:$B$305,MATCH($E581,Bens!$A$6:$A$305,0)),"Código não cadastrado"))</f>
        <v/>
      </c>
      <c r="G581" s="19" t="n"/>
      <c r="H581" s="20">
        <f>IF(OR($E581="",G581=""),"",G581*IFERROR(INDEX(Bens!$D$6:$D$305,MATCH($E581,Bens!$A$6:$A$305,0)),0))</f>
        <v/>
      </c>
      <c r="I581" s="18" t="n"/>
      <c r="J581" s="18">
        <f>IF(OR($E581="",D581=""),"",IF(D581=$C$4,"5908","6908"))</f>
        <v/>
      </c>
      <c r="K581" s="17" t="n"/>
      <c r="L581" s="17" t="n"/>
      <c r="M581" s="19" t="n"/>
      <c r="N581" s="18" t="n"/>
      <c r="O581" s="19">
        <f>IF(OR($E581="",G581=""),"",G581-N(M581))</f>
        <v/>
      </c>
      <c r="P581" s="20">
        <f>IF(O581="","",O581*IFERROR(INDEX(Bens!$D$6:$D$305,MATCH($E581,Bens!$A$6:$A$305,0)),0))</f>
        <v/>
      </c>
      <c r="Q581" s="21">
        <f>IF(A581="","",IF(AND(O581&lt;=0,L581&lt;&gt;""),L581-A581,TODAY()-A581))</f>
        <v/>
      </c>
      <c r="R581" s="18">
        <f>IF(O581="","",IF(O581&lt;0,"CONFERIR",IF(O581=0,"DEVOLVIDO",IF(K581="","COM CLIENTE",IF(TODAY()&gt;K581,"VENCIDO",IF(K581-TODAY()&lt;=15,"VENCE EM 15 DIAS","COM CLIENTE"))))))</f>
        <v/>
      </c>
      <c r="S581" s="18">
        <f>IF(OR($E581="",D581=""),"",IF(D581=$C$4,"5909","6909"))</f>
        <v/>
      </c>
      <c r="T581" s="18" t="n"/>
    </row>
    <row r="582">
      <c r="A582" s="17" t="n"/>
      <c r="B582" s="18" t="n"/>
      <c r="C582" s="18" t="n"/>
      <c r="D582" s="18" t="n"/>
      <c r="E582" s="18" t="n"/>
      <c r="F582" s="18">
        <f>IF($E582="","",IFERROR(INDEX(Bens!$B$6:$B$305,MATCH($E582,Bens!$A$6:$A$305,0)),"Código não cadastrado"))</f>
        <v/>
      </c>
      <c r="G582" s="19" t="n"/>
      <c r="H582" s="20">
        <f>IF(OR($E582="",G582=""),"",G582*IFERROR(INDEX(Bens!$D$6:$D$305,MATCH($E582,Bens!$A$6:$A$305,0)),0))</f>
        <v/>
      </c>
      <c r="I582" s="18" t="n"/>
      <c r="J582" s="18">
        <f>IF(OR($E582="",D582=""),"",IF(D582=$C$4,"5908","6908"))</f>
        <v/>
      </c>
      <c r="K582" s="17" t="n"/>
      <c r="L582" s="17" t="n"/>
      <c r="M582" s="19" t="n"/>
      <c r="N582" s="18" t="n"/>
      <c r="O582" s="19">
        <f>IF(OR($E582="",G582=""),"",G582-N(M582))</f>
        <v/>
      </c>
      <c r="P582" s="20">
        <f>IF(O582="","",O582*IFERROR(INDEX(Bens!$D$6:$D$305,MATCH($E582,Bens!$A$6:$A$305,0)),0))</f>
        <v/>
      </c>
      <c r="Q582" s="21">
        <f>IF(A582="","",IF(AND(O582&lt;=0,L582&lt;&gt;""),L582-A582,TODAY()-A582))</f>
        <v/>
      </c>
      <c r="R582" s="18">
        <f>IF(O582="","",IF(O582&lt;0,"CONFERIR",IF(O582=0,"DEVOLVIDO",IF(K582="","COM CLIENTE",IF(TODAY()&gt;K582,"VENCIDO",IF(K582-TODAY()&lt;=15,"VENCE EM 15 DIAS","COM CLIENTE"))))))</f>
        <v/>
      </c>
      <c r="S582" s="18">
        <f>IF(OR($E582="",D582=""),"",IF(D582=$C$4,"5909","6909"))</f>
        <v/>
      </c>
      <c r="T582" s="18" t="n"/>
    </row>
    <row r="583">
      <c r="A583" s="17" t="n"/>
      <c r="B583" s="18" t="n"/>
      <c r="C583" s="18" t="n"/>
      <c r="D583" s="18" t="n"/>
      <c r="E583" s="18" t="n"/>
      <c r="F583" s="18">
        <f>IF($E583="","",IFERROR(INDEX(Bens!$B$6:$B$305,MATCH($E583,Bens!$A$6:$A$305,0)),"Código não cadastrado"))</f>
        <v/>
      </c>
      <c r="G583" s="19" t="n"/>
      <c r="H583" s="20">
        <f>IF(OR($E583="",G583=""),"",G583*IFERROR(INDEX(Bens!$D$6:$D$305,MATCH($E583,Bens!$A$6:$A$305,0)),0))</f>
        <v/>
      </c>
      <c r="I583" s="18" t="n"/>
      <c r="J583" s="18">
        <f>IF(OR($E583="",D583=""),"",IF(D583=$C$4,"5908","6908"))</f>
        <v/>
      </c>
      <c r="K583" s="17" t="n"/>
      <c r="L583" s="17" t="n"/>
      <c r="M583" s="19" t="n"/>
      <c r="N583" s="18" t="n"/>
      <c r="O583" s="19">
        <f>IF(OR($E583="",G583=""),"",G583-N(M583))</f>
        <v/>
      </c>
      <c r="P583" s="20">
        <f>IF(O583="","",O583*IFERROR(INDEX(Bens!$D$6:$D$305,MATCH($E583,Bens!$A$6:$A$305,0)),0))</f>
        <v/>
      </c>
      <c r="Q583" s="21">
        <f>IF(A583="","",IF(AND(O583&lt;=0,L583&lt;&gt;""),L583-A583,TODAY()-A583))</f>
        <v/>
      </c>
      <c r="R583" s="18">
        <f>IF(O583="","",IF(O583&lt;0,"CONFERIR",IF(O583=0,"DEVOLVIDO",IF(K583="","COM CLIENTE",IF(TODAY()&gt;K583,"VENCIDO",IF(K583-TODAY()&lt;=15,"VENCE EM 15 DIAS","COM CLIENTE"))))))</f>
        <v/>
      </c>
      <c r="S583" s="18">
        <f>IF(OR($E583="",D583=""),"",IF(D583=$C$4,"5909","6909"))</f>
        <v/>
      </c>
      <c r="T583" s="18" t="n"/>
    </row>
    <row r="584">
      <c r="A584" s="17" t="n"/>
      <c r="B584" s="18" t="n"/>
      <c r="C584" s="18" t="n"/>
      <c r="D584" s="18" t="n"/>
      <c r="E584" s="18" t="n"/>
      <c r="F584" s="18">
        <f>IF($E584="","",IFERROR(INDEX(Bens!$B$6:$B$305,MATCH($E584,Bens!$A$6:$A$305,0)),"Código não cadastrado"))</f>
        <v/>
      </c>
      <c r="G584" s="19" t="n"/>
      <c r="H584" s="20">
        <f>IF(OR($E584="",G584=""),"",G584*IFERROR(INDEX(Bens!$D$6:$D$305,MATCH($E584,Bens!$A$6:$A$305,0)),0))</f>
        <v/>
      </c>
      <c r="I584" s="18" t="n"/>
      <c r="J584" s="18">
        <f>IF(OR($E584="",D584=""),"",IF(D584=$C$4,"5908","6908"))</f>
        <v/>
      </c>
      <c r="K584" s="17" t="n"/>
      <c r="L584" s="17" t="n"/>
      <c r="M584" s="19" t="n"/>
      <c r="N584" s="18" t="n"/>
      <c r="O584" s="19">
        <f>IF(OR($E584="",G584=""),"",G584-N(M584))</f>
        <v/>
      </c>
      <c r="P584" s="20">
        <f>IF(O584="","",O584*IFERROR(INDEX(Bens!$D$6:$D$305,MATCH($E584,Bens!$A$6:$A$305,0)),0))</f>
        <v/>
      </c>
      <c r="Q584" s="21">
        <f>IF(A584="","",IF(AND(O584&lt;=0,L584&lt;&gt;""),L584-A584,TODAY()-A584))</f>
        <v/>
      </c>
      <c r="R584" s="18">
        <f>IF(O584="","",IF(O584&lt;0,"CONFERIR",IF(O584=0,"DEVOLVIDO",IF(K584="","COM CLIENTE",IF(TODAY()&gt;K584,"VENCIDO",IF(K584-TODAY()&lt;=15,"VENCE EM 15 DIAS","COM CLIENTE"))))))</f>
        <v/>
      </c>
      <c r="S584" s="18">
        <f>IF(OR($E584="",D584=""),"",IF(D584=$C$4,"5909","6909"))</f>
        <v/>
      </c>
      <c r="T584" s="18" t="n"/>
    </row>
    <row r="585">
      <c r="A585" s="17" t="n"/>
      <c r="B585" s="18" t="n"/>
      <c r="C585" s="18" t="n"/>
      <c r="D585" s="18" t="n"/>
      <c r="E585" s="18" t="n"/>
      <c r="F585" s="18">
        <f>IF($E585="","",IFERROR(INDEX(Bens!$B$6:$B$305,MATCH($E585,Bens!$A$6:$A$305,0)),"Código não cadastrado"))</f>
        <v/>
      </c>
      <c r="G585" s="19" t="n"/>
      <c r="H585" s="20">
        <f>IF(OR($E585="",G585=""),"",G585*IFERROR(INDEX(Bens!$D$6:$D$305,MATCH($E585,Bens!$A$6:$A$305,0)),0))</f>
        <v/>
      </c>
      <c r="I585" s="18" t="n"/>
      <c r="J585" s="18">
        <f>IF(OR($E585="",D585=""),"",IF(D585=$C$4,"5908","6908"))</f>
        <v/>
      </c>
      <c r="K585" s="17" t="n"/>
      <c r="L585" s="17" t="n"/>
      <c r="M585" s="19" t="n"/>
      <c r="N585" s="18" t="n"/>
      <c r="O585" s="19">
        <f>IF(OR($E585="",G585=""),"",G585-N(M585))</f>
        <v/>
      </c>
      <c r="P585" s="20">
        <f>IF(O585="","",O585*IFERROR(INDEX(Bens!$D$6:$D$305,MATCH($E585,Bens!$A$6:$A$305,0)),0))</f>
        <v/>
      </c>
      <c r="Q585" s="21">
        <f>IF(A585="","",IF(AND(O585&lt;=0,L585&lt;&gt;""),L585-A585,TODAY()-A585))</f>
        <v/>
      </c>
      <c r="R585" s="18">
        <f>IF(O585="","",IF(O585&lt;0,"CONFERIR",IF(O585=0,"DEVOLVIDO",IF(K585="","COM CLIENTE",IF(TODAY()&gt;K585,"VENCIDO",IF(K585-TODAY()&lt;=15,"VENCE EM 15 DIAS","COM CLIENTE"))))))</f>
        <v/>
      </c>
      <c r="S585" s="18">
        <f>IF(OR($E585="",D585=""),"",IF(D585=$C$4,"5909","6909"))</f>
        <v/>
      </c>
      <c r="T585" s="18" t="n"/>
    </row>
    <row r="586">
      <c r="A586" s="17" t="n"/>
      <c r="B586" s="18" t="n"/>
      <c r="C586" s="18" t="n"/>
      <c r="D586" s="18" t="n"/>
      <c r="E586" s="18" t="n"/>
      <c r="F586" s="18">
        <f>IF($E586="","",IFERROR(INDEX(Bens!$B$6:$B$305,MATCH($E586,Bens!$A$6:$A$305,0)),"Código não cadastrado"))</f>
        <v/>
      </c>
      <c r="G586" s="19" t="n"/>
      <c r="H586" s="20">
        <f>IF(OR($E586="",G586=""),"",G586*IFERROR(INDEX(Bens!$D$6:$D$305,MATCH($E586,Bens!$A$6:$A$305,0)),0))</f>
        <v/>
      </c>
      <c r="I586" s="18" t="n"/>
      <c r="J586" s="18">
        <f>IF(OR($E586="",D586=""),"",IF(D586=$C$4,"5908","6908"))</f>
        <v/>
      </c>
      <c r="K586" s="17" t="n"/>
      <c r="L586" s="17" t="n"/>
      <c r="M586" s="19" t="n"/>
      <c r="N586" s="18" t="n"/>
      <c r="O586" s="19">
        <f>IF(OR($E586="",G586=""),"",G586-N(M586))</f>
        <v/>
      </c>
      <c r="P586" s="20">
        <f>IF(O586="","",O586*IFERROR(INDEX(Bens!$D$6:$D$305,MATCH($E586,Bens!$A$6:$A$305,0)),0))</f>
        <v/>
      </c>
      <c r="Q586" s="21">
        <f>IF(A586="","",IF(AND(O586&lt;=0,L586&lt;&gt;""),L586-A586,TODAY()-A586))</f>
        <v/>
      </c>
      <c r="R586" s="18">
        <f>IF(O586="","",IF(O586&lt;0,"CONFERIR",IF(O586=0,"DEVOLVIDO",IF(K586="","COM CLIENTE",IF(TODAY()&gt;K586,"VENCIDO",IF(K586-TODAY()&lt;=15,"VENCE EM 15 DIAS","COM CLIENTE"))))))</f>
        <v/>
      </c>
      <c r="S586" s="18">
        <f>IF(OR($E586="",D586=""),"",IF(D586=$C$4,"5909","6909"))</f>
        <v/>
      </c>
      <c r="T586" s="18" t="n"/>
    </row>
    <row r="587">
      <c r="A587" s="17" t="n"/>
      <c r="B587" s="18" t="n"/>
      <c r="C587" s="18" t="n"/>
      <c r="D587" s="18" t="n"/>
      <c r="E587" s="18" t="n"/>
      <c r="F587" s="18">
        <f>IF($E587="","",IFERROR(INDEX(Bens!$B$6:$B$305,MATCH($E587,Bens!$A$6:$A$305,0)),"Código não cadastrado"))</f>
        <v/>
      </c>
      <c r="G587" s="19" t="n"/>
      <c r="H587" s="20">
        <f>IF(OR($E587="",G587=""),"",G587*IFERROR(INDEX(Bens!$D$6:$D$305,MATCH($E587,Bens!$A$6:$A$305,0)),0))</f>
        <v/>
      </c>
      <c r="I587" s="18" t="n"/>
      <c r="J587" s="18">
        <f>IF(OR($E587="",D587=""),"",IF(D587=$C$4,"5908","6908"))</f>
        <v/>
      </c>
      <c r="K587" s="17" t="n"/>
      <c r="L587" s="17" t="n"/>
      <c r="M587" s="19" t="n"/>
      <c r="N587" s="18" t="n"/>
      <c r="O587" s="19">
        <f>IF(OR($E587="",G587=""),"",G587-N(M587))</f>
        <v/>
      </c>
      <c r="P587" s="20">
        <f>IF(O587="","",O587*IFERROR(INDEX(Bens!$D$6:$D$305,MATCH($E587,Bens!$A$6:$A$305,0)),0))</f>
        <v/>
      </c>
      <c r="Q587" s="21">
        <f>IF(A587="","",IF(AND(O587&lt;=0,L587&lt;&gt;""),L587-A587,TODAY()-A587))</f>
        <v/>
      </c>
      <c r="R587" s="18">
        <f>IF(O587="","",IF(O587&lt;0,"CONFERIR",IF(O587=0,"DEVOLVIDO",IF(K587="","COM CLIENTE",IF(TODAY()&gt;K587,"VENCIDO",IF(K587-TODAY()&lt;=15,"VENCE EM 15 DIAS","COM CLIENTE"))))))</f>
        <v/>
      </c>
      <c r="S587" s="18">
        <f>IF(OR($E587="",D587=""),"",IF(D587=$C$4,"5909","6909"))</f>
        <v/>
      </c>
      <c r="T587" s="18" t="n"/>
    </row>
    <row r="588">
      <c r="A588" s="17" t="n"/>
      <c r="B588" s="18" t="n"/>
      <c r="C588" s="18" t="n"/>
      <c r="D588" s="18" t="n"/>
      <c r="E588" s="18" t="n"/>
      <c r="F588" s="18">
        <f>IF($E588="","",IFERROR(INDEX(Bens!$B$6:$B$305,MATCH($E588,Bens!$A$6:$A$305,0)),"Código não cadastrado"))</f>
        <v/>
      </c>
      <c r="G588" s="19" t="n"/>
      <c r="H588" s="20">
        <f>IF(OR($E588="",G588=""),"",G588*IFERROR(INDEX(Bens!$D$6:$D$305,MATCH($E588,Bens!$A$6:$A$305,0)),0))</f>
        <v/>
      </c>
      <c r="I588" s="18" t="n"/>
      <c r="J588" s="18">
        <f>IF(OR($E588="",D588=""),"",IF(D588=$C$4,"5908","6908"))</f>
        <v/>
      </c>
      <c r="K588" s="17" t="n"/>
      <c r="L588" s="17" t="n"/>
      <c r="M588" s="19" t="n"/>
      <c r="N588" s="18" t="n"/>
      <c r="O588" s="19">
        <f>IF(OR($E588="",G588=""),"",G588-N(M588))</f>
        <v/>
      </c>
      <c r="P588" s="20">
        <f>IF(O588="","",O588*IFERROR(INDEX(Bens!$D$6:$D$305,MATCH($E588,Bens!$A$6:$A$305,0)),0))</f>
        <v/>
      </c>
      <c r="Q588" s="21">
        <f>IF(A588="","",IF(AND(O588&lt;=0,L588&lt;&gt;""),L588-A588,TODAY()-A588))</f>
        <v/>
      </c>
      <c r="R588" s="18">
        <f>IF(O588="","",IF(O588&lt;0,"CONFERIR",IF(O588=0,"DEVOLVIDO",IF(K588="","COM CLIENTE",IF(TODAY()&gt;K588,"VENCIDO",IF(K588-TODAY()&lt;=15,"VENCE EM 15 DIAS","COM CLIENTE"))))))</f>
        <v/>
      </c>
      <c r="S588" s="18">
        <f>IF(OR($E588="",D588=""),"",IF(D588=$C$4,"5909","6909"))</f>
        <v/>
      </c>
      <c r="T588" s="18" t="n"/>
    </row>
    <row r="589">
      <c r="A589" s="17" t="n"/>
      <c r="B589" s="18" t="n"/>
      <c r="C589" s="18" t="n"/>
      <c r="D589" s="18" t="n"/>
      <c r="E589" s="18" t="n"/>
      <c r="F589" s="18">
        <f>IF($E589="","",IFERROR(INDEX(Bens!$B$6:$B$305,MATCH($E589,Bens!$A$6:$A$305,0)),"Código não cadastrado"))</f>
        <v/>
      </c>
      <c r="G589" s="19" t="n"/>
      <c r="H589" s="20">
        <f>IF(OR($E589="",G589=""),"",G589*IFERROR(INDEX(Bens!$D$6:$D$305,MATCH($E589,Bens!$A$6:$A$305,0)),0))</f>
        <v/>
      </c>
      <c r="I589" s="18" t="n"/>
      <c r="J589" s="18">
        <f>IF(OR($E589="",D589=""),"",IF(D589=$C$4,"5908","6908"))</f>
        <v/>
      </c>
      <c r="K589" s="17" t="n"/>
      <c r="L589" s="17" t="n"/>
      <c r="M589" s="19" t="n"/>
      <c r="N589" s="18" t="n"/>
      <c r="O589" s="19">
        <f>IF(OR($E589="",G589=""),"",G589-N(M589))</f>
        <v/>
      </c>
      <c r="P589" s="20">
        <f>IF(O589="","",O589*IFERROR(INDEX(Bens!$D$6:$D$305,MATCH($E589,Bens!$A$6:$A$305,0)),0))</f>
        <v/>
      </c>
      <c r="Q589" s="21">
        <f>IF(A589="","",IF(AND(O589&lt;=0,L589&lt;&gt;""),L589-A589,TODAY()-A589))</f>
        <v/>
      </c>
      <c r="R589" s="18">
        <f>IF(O589="","",IF(O589&lt;0,"CONFERIR",IF(O589=0,"DEVOLVIDO",IF(K589="","COM CLIENTE",IF(TODAY()&gt;K589,"VENCIDO",IF(K589-TODAY()&lt;=15,"VENCE EM 15 DIAS","COM CLIENTE"))))))</f>
        <v/>
      </c>
      <c r="S589" s="18">
        <f>IF(OR($E589="",D589=""),"",IF(D589=$C$4,"5909","6909"))</f>
        <v/>
      </c>
      <c r="T589" s="18" t="n"/>
    </row>
    <row r="590">
      <c r="A590" s="17" t="n"/>
      <c r="B590" s="18" t="n"/>
      <c r="C590" s="18" t="n"/>
      <c r="D590" s="18" t="n"/>
      <c r="E590" s="18" t="n"/>
      <c r="F590" s="18">
        <f>IF($E590="","",IFERROR(INDEX(Bens!$B$6:$B$305,MATCH($E590,Bens!$A$6:$A$305,0)),"Código não cadastrado"))</f>
        <v/>
      </c>
      <c r="G590" s="19" t="n"/>
      <c r="H590" s="20">
        <f>IF(OR($E590="",G590=""),"",G590*IFERROR(INDEX(Bens!$D$6:$D$305,MATCH($E590,Bens!$A$6:$A$305,0)),0))</f>
        <v/>
      </c>
      <c r="I590" s="18" t="n"/>
      <c r="J590" s="18">
        <f>IF(OR($E590="",D590=""),"",IF(D590=$C$4,"5908","6908"))</f>
        <v/>
      </c>
      <c r="K590" s="17" t="n"/>
      <c r="L590" s="17" t="n"/>
      <c r="M590" s="19" t="n"/>
      <c r="N590" s="18" t="n"/>
      <c r="O590" s="19">
        <f>IF(OR($E590="",G590=""),"",G590-N(M590))</f>
        <v/>
      </c>
      <c r="P590" s="20">
        <f>IF(O590="","",O590*IFERROR(INDEX(Bens!$D$6:$D$305,MATCH($E590,Bens!$A$6:$A$305,0)),0))</f>
        <v/>
      </c>
      <c r="Q590" s="21">
        <f>IF(A590="","",IF(AND(O590&lt;=0,L590&lt;&gt;""),L590-A590,TODAY()-A590))</f>
        <v/>
      </c>
      <c r="R590" s="18">
        <f>IF(O590="","",IF(O590&lt;0,"CONFERIR",IF(O590=0,"DEVOLVIDO",IF(K590="","COM CLIENTE",IF(TODAY()&gt;K590,"VENCIDO",IF(K590-TODAY()&lt;=15,"VENCE EM 15 DIAS","COM CLIENTE"))))))</f>
        <v/>
      </c>
      <c r="S590" s="18">
        <f>IF(OR($E590="",D590=""),"",IF(D590=$C$4,"5909","6909"))</f>
        <v/>
      </c>
      <c r="T590" s="18" t="n"/>
    </row>
    <row r="591">
      <c r="A591" s="17" t="n"/>
      <c r="B591" s="18" t="n"/>
      <c r="C591" s="18" t="n"/>
      <c r="D591" s="18" t="n"/>
      <c r="E591" s="18" t="n"/>
      <c r="F591" s="18">
        <f>IF($E591="","",IFERROR(INDEX(Bens!$B$6:$B$305,MATCH($E591,Bens!$A$6:$A$305,0)),"Código não cadastrado"))</f>
        <v/>
      </c>
      <c r="G591" s="19" t="n"/>
      <c r="H591" s="20">
        <f>IF(OR($E591="",G591=""),"",G591*IFERROR(INDEX(Bens!$D$6:$D$305,MATCH($E591,Bens!$A$6:$A$305,0)),0))</f>
        <v/>
      </c>
      <c r="I591" s="18" t="n"/>
      <c r="J591" s="18">
        <f>IF(OR($E591="",D591=""),"",IF(D591=$C$4,"5908","6908"))</f>
        <v/>
      </c>
      <c r="K591" s="17" t="n"/>
      <c r="L591" s="17" t="n"/>
      <c r="M591" s="19" t="n"/>
      <c r="N591" s="18" t="n"/>
      <c r="O591" s="19">
        <f>IF(OR($E591="",G591=""),"",G591-N(M591))</f>
        <v/>
      </c>
      <c r="P591" s="20">
        <f>IF(O591="","",O591*IFERROR(INDEX(Bens!$D$6:$D$305,MATCH($E591,Bens!$A$6:$A$305,0)),0))</f>
        <v/>
      </c>
      <c r="Q591" s="21">
        <f>IF(A591="","",IF(AND(O591&lt;=0,L591&lt;&gt;""),L591-A591,TODAY()-A591))</f>
        <v/>
      </c>
      <c r="R591" s="18">
        <f>IF(O591="","",IF(O591&lt;0,"CONFERIR",IF(O591=0,"DEVOLVIDO",IF(K591="","COM CLIENTE",IF(TODAY()&gt;K591,"VENCIDO",IF(K591-TODAY()&lt;=15,"VENCE EM 15 DIAS","COM CLIENTE"))))))</f>
        <v/>
      </c>
      <c r="S591" s="18">
        <f>IF(OR($E591="",D591=""),"",IF(D591=$C$4,"5909","6909"))</f>
        <v/>
      </c>
      <c r="T591" s="18" t="n"/>
    </row>
    <row r="592">
      <c r="A592" s="17" t="n"/>
      <c r="B592" s="18" t="n"/>
      <c r="C592" s="18" t="n"/>
      <c r="D592" s="18" t="n"/>
      <c r="E592" s="18" t="n"/>
      <c r="F592" s="18">
        <f>IF($E592="","",IFERROR(INDEX(Bens!$B$6:$B$305,MATCH($E592,Bens!$A$6:$A$305,0)),"Código não cadastrado"))</f>
        <v/>
      </c>
      <c r="G592" s="19" t="n"/>
      <c r="H592" s="20">
        <f>IF(OR($E592="",G592=""),"",G592*IFERROR(INDEX(Bens!$D$6:$D$305,MATCH($E592,Bens!$A$6:$A$305,0)),0))</f>
        <v/>
      </c>
      <c r="I592" s="18" t="n"/>
      <c r="J592" s="18">
        <f>IF(OR($E592="",D592=""),"",IF(D592=$C$4,"5908","6908"))</f>
        <v/>
      </c>
      <c r="K592" s="17" t="n"/>
      <c r="L592" s="17" t="n"/>
      <c r="M592" s="19" t="n"/>
      <c r="N592" s="18" t="n"/>
      <c r="O592" s="19">
        <f>IF(OR($E592="",G592=""),"",G592-N(M592))</f>
        <v/>
      </c>
      <c r="P592" s="20">
        <f>IF(O592="","",O592*IFERROR(INDEX(Bens!$D$6:$D$305,MATCH($E592,Bens!$A$6:$A$305,0)),0))</f>
        <v/>
      </c>
      <c r="Q592" s="21">
        <f>IF(A592="","",IF(AND(O592&lt;=0,L592&lt;&gt;""),L592-A592,TODAY()-A592))</f>
        <v/>
      </c>
      <c r="R592" s="18">
        <f>IF(O592="","",IF(O592&lt;0,"CONFERIR",IF(O592=0,"DEVOLVIDO",IF(K592="","COM CLIENTE",IF(TODAY()&gt;K592,"VENCIDO",IF(K592-TODAY()&lt;=15,"VENCE EM 15 DIAS","COM CLIENTE"))))))</f>
        <v/>
      </c>
      <c r="S592" s="18">
        <f>IF(OR($E592="",D592=""),"",IF(D592=$C$4,"5909","6909"))</f>
        <v/>
      </c>
      <c r="T592" s="18" t="n"/>
    </row>
    <row r="593">
      <c r="A593" s="17" t="n"/>
      <c r="B593" s="18" t="n"/>
      <c r="C593" s="18" t="n"/>
      <c r="D593" s="18" t="n"/>
      <c r="E593" s="18" t="n"/>
      <c r="F593" s="18">
        <f>IF($E593="","",IFERROR(INDEX(Bens!$B$6:$B$305,MATCH($E593,Bens!$A$6:$A$305,0)),"Código não cadastrado"))</f>
        <v/>
      </c>
      <c r="G593" s="19" t="n"/>
      <c r="H593" s="20">
        <f>IF(OR($E593="",G593=""),"",G593*IFERROR(INDEX(Bens!$D$6:$D$305,MATCH($E593,Bens!$A$6:$A$305,0)),0))</f>
        <v/>
      </c>
      <c r="I593" s="18" t="n"/>
      <c r="J593" s="18">
        <f>IF(OR($E593="",D593=""),"",IF(D593=$C$4,"5908","6908"))</f>
        <v/>
      </c>
      <c r="K593" s="17" t="n"/>
      <c r="L593" s="17" t="n"/>
      <c r="M593" s="19" t="n"/>
      <c r="N593" s="18" t="n"/>
      <c r="O593" s="19">
        <f>IF(OR($E593="",G593=""),"",G593-N(M593))</f>
        <v/>
      </c>
      <c r="P593" s="20">
        <f>IF(O593="","",O593*IFERROR(INDEX(Bens!$D$6:$D$305,MATCH($E593,Bens!$A$6:$A$305,0)),0))</f>
        <v/>
      </c>
      <c r="Q593" s="21">
        <f>IF(A593="","",IF(AND(O593&lt;=0,L593&lt;&gt;""),L593-A593,TODAY()-A593))</f>
        <v/>
      </c>
      <c r="R593" s="18">
        <f>IF(O593="","",IF(O593&lt;0,"CONFERIR",IF(O593=0,"DEVOLVIDO",IF(K593="","COM CLIENTE",IF(TODAY()&gt;K593,"VENCIDO",IF(K593-TODAY()&lt;=15,"VENCE EM 15 DIAS","COM CLIENTE"))))))</f>
        <v/>
      </c>
      <c r="S593" s="18">
        <f>IF(OR($E593="",D593=""),"",IF(D593=$C$4,"5909","6909"))</f>
        <v/>
      </c>
      <c r="T593" s="18" t="n"/>
    </row>
    <row r="594">
      <c r="A594" s="17" t="n"/>
      <c r="B594" s="18" t="n"/>
      <c r="C594" s="18" t="n"/>
      <c r="D594" s="18" t="n"/>
      <c r="E594" s="18" t="n"/>
      <c r="F594" s="18">
        <f>IF($E594="","",IFERROR(INDEX(Bens!$B$6:$B$305,MATCH($E594,Bens!$A$6:$A$305,0)),"Código não cadastrado"))</f>
        <v/>
      </c>
      <c r="G594" s="19" t="n"/>
      <c r="H594" s="20">
        <f>IF(OR($E594="",G594=""),"",G594*IFERROR(INDEX(Bens!$D$6:$D$305,MATCH($E594,Bens!$A$6:$A$305,0)),0))</f>
        <v/>
      </c>
      <c r="I594" s="18" t="n"/>
      <c r="J594" s="18">
        <f>IF(OR($E594="",D594=""),"",IF(D594=$C$4,"5908","6908"))</f>
        <v/>
      </c>
      <c r="K594" s="17" t="n"/>
      <c r="L594" s="17" t="n"/>
      <c r="M594" s="19" t="n"/>
      <c r="N594" s="18" t="n"/>
      <c r="O594" s="19">
        <f>IF(OR($E594="",G594=""),"",G594-N(M594))</f>
        <v/>
      </c>
      <c r="P594" s="20">
        <f>IF(O594="","",O594*IFERROR(INDEX(Bens!$D$6:$D$305,MATCH($E594,Bens!$A$6:$A$305,0)),0))</f>
        <v/>
      </c>
      <c r="Q594" s="21">
        <f>IF(A594="","",IF(AND(O594&lt;=0,L594&lt;&gt;""),L594-A594,TODAY()-A594))</f>
        <v/>
      </c>
      <c r="R594" s="18">
        <f>IF(O594="","",IF(O594&lt;0,"CONFERIR",IF(O594=0,"DEVOLVIDO",IF(K594="","COM CLIENTE",IF(TODAY()&gt;K594,"VENCIDO",IF(K594-TODAY()&lt;=15,"VENCE EM 15 DIAS","COM CLIENTE"))))))</f>
        <v/>
      </c>
      <c r="S594" s="18">
        <f>IF(OR($E594="",D594=""),"",IF(D594=$C$4,"5909","6909"))</f>
        <v/>
      </c>
      <c r="T594" s="18" t="n"/>
    </row>
    <row r="595">
      <c r="A595" s="17" t="n"/>
      <c r="B595" s="18" t="n"/>
      <c r="C595" s="18" t="n"/>
      <c r="D595" s="18" t="n"/>
      <c r="E595" s="18" t="n"/>
      <c r="F595" s="18">
        <f>IF($E595="","",IFERROR(INDEX(Bens!$B$6:$B$305,MATCH($E595,Bens!$A$6:$A$305,0)),"Código não cadastrado"))</f>
        <v/>
      </c>
      <c r="G595" s="19" t="n"/>
      <c r="H595" s="20">
        <f>IF(OR($E595="",G595=""),"",G595*IFERROR(INDEX(Bens!$D$6:$D$305,MATCH($E595,Bens!$A$6:$A$305,0)),0))</f>
        <v/>
      </c>
      <c r="I595" s="18" t="n"/>
      <c r="J595" s="18">
        <f>IF(OR($E595="",D595=""),"",IF(D595=$C$4,"5908","6908"))</f>
        <v/>
      </c>
      <c r="K595" s="17" t="n"/>
      <c r="L595" s="17" t="n"/>
      <c r="M595" s="19" t="n"/>
      <c r="N595" s="18" t="n"/>
      <c r="O595" s="19">
        <f>IF(OR($E595="",G595=""),"",G595-N(M595))</f>
        <v/>
      </c>
      <c r="P595" s="20">
        <f>IF(O595="","",O595*IFERROR(INDEX(Bens!$D$6:$D$305,MATCH($E595,Bens!$A$6:$A$305,0)),0))</f>
        <v/>
      </c>
      <c r="Q595" s="21">
        <f>IF(A595="","",IF(AND(O595&lt;=0,L595&lt;&gt;""),L595-A595,TODAY()-A595))</f>
        <v/>
      </c>
      <c r="R595" s="18">
        <f>IF(O595="","",IF(O595&lt;0,"CONFERIR",IF(O595=0,"DEVOLVIDO",IF(K595="","COM CLIENTE",IF(TODAY()&gt;K595,"VENCIDO",IF(K595-TODAY()&lt;=15,"VENCE EM 15 DIAS","COM CLIENTE"))))))</f>
        <v/>
      </c>
      <c r="S595" s="18">
        <f>IF(OR($E595="",D595=""),"",IF(D595=$C$4,"5909","6909"))</f>
        <v/>
      </c>
      <c r="T595" s="18" t="n"/>
    </row>
    <row r="596">
      <c r="A596" s="17" t="n"/>
      <c r="B596" s="18" t="n"/>
      <c r="C596" s="18" t="n"/>
      <c r="D596" s="18" t="n"/>
      <c r="E596" s="18" t="n"/>
      <c r="F596" s="18">
        <f>IF($E596="","",IFERROR(INDEX(Bens!$B$6:$B$305,MATCH($E596,Bens!$A$6:$A$305,0)),"Código não cadastrado"))</f>
        <v/>
      </c>
      <c r="G596" s="19" t="n"/>
      <c r="H596" s="20">
        <f>IF(OR($E596="",G596=""),"",G596*IFERROR(INDEX(Bens!$D$6:$D$305,MATCH($E596,Bens!$A$6:$A$305,0)),0))</f>
        <v/>
      </c>
      <c r="I596" s="18" t="n"/>
      <c r="J596" s="18">
        <f>IF(OR($E596="",D596=""),"",IF(D596=$C$4,"5908","6908"))</f>
        <v/>
      </c>
      <c r="K596" s="17" t="n"/>
      <c r="L596" s="17" t="n"/>
      <c r="M596" s="19" t="n"/>
      <c r="N596" s="18" t="n"/>
      <c r="O596" s="19">
        <f>IF(OR($E596="",G596=""),"",G596-N(M596))</f>
        <v/>
      </c>
      <c r="P596" s="20">
        <f>IF(O596="","",O596*IFERROR(INDEX(Bens!$D$6:$D$305,MATCH($E596,Bens!$A$6:$A$305,0)),0))</f>
        <v/>
      </c>
      <c r="Q596" s="21">
        <f>IF(A596="","",IF(AND(O596&lt;=0,L596&lt;&gt;""),L596-A596,TODAY()-A596))</f>
        <v/>
      </c>
      <c r="R596" s="18">
        <f>IF(O596="","",IF(O596&lt;0,"CONFERIR",IF(O596=0,"DEVOLVIDO",IF(K596="","COM CLIENTE",IF(TODAY()&gt;K596,"VENCIDO",IF(K596-TODAY()&lt;=15,"VENCE EM 15 DIAS","COM CLIENTE"))))))</f>
        <v/>
      </c>
      <c r="S596" s="18">
        <f>IF(OR($E596="",D596=""),"",IF(D596=$C$4,"5909","6909"))</f>
        <v/>
      </c>
      <c r="T596" s="18" t="n"/>
    </row>
    <row r="597">
      <c r="A597" s="17" t="n"/>
      <c r="B597" s="18" t="n"/>
      <c r="C597" s="18" t="n"/>
      <c r="D597" s="18" t="n"/>
      <c r="E597" s="18" t="n"/>
      <c r="F597" s="18">
        <f>IF($E597="","",IFERROR(INDEX(Bens!$B$6:$B$305,MATCH($E597,Bens!$A$6:$A$305,0)),"Código não cadastrado"))</f>
        <v/>
      </c>
      <c r="G597" s="19" t="n"/>
      <c r="H597" s="20">
        <f>IF(OR($E597="",G597=""),"",G597*IFERROR(INDEX(Bens!$D$6:$D$305,MATCH($E597,Bens!$A$6:$A$305,0)),0))</f>
        <v/>
      </c>
      <c r="I597" s="18" t="n"/>
      <c r="J597" s="18">
        <f>IF(OR($E597="",D597=""),"",IF(D597=$C$4,"5908","6908"))</f>
        <v/>
      </c>
      <c r="K597" s="17" t="n"/>
      <c r="L597" s="17" t="n"/>
      <c r="M597" s="19" t="n"/>
      <c r="N597" s="18" t="n"/>
      <c r="O597" s="19">
        <f>IF(OR($E597="",G597=""),"",G597-N(M597))</f>
        <v/>
      </c>
      <c r="P597" s="20">
        <f>IF(O597="","",O597*IFERROR(INDEX(Bens!$D$6:$D$305,MATCH($E597,Bens!$A$6:$A$305,0)),0))</f>
        <v/>
      </c>
      <c r="Q597" s="21">
        <f>IF(A597="","",IF(AND(O597&lt;=0,L597&lt;&gt;""),L597-A597,TODAY()-A597))</f>
        <v/>
      </c>
      <c r="R597" s="18">
        <f>IF(O597="","",IF(O597&lt;0,"CONFERIR",IF(O597=0,"DEVOLVIDO",IF(K597="","COM CLIENTE",IF(TODAY()&gt;K597,"VENCIDO",IF(K597-TODAY()&lt;=15,"VENCE EM 15 DIAS","COM CLIENTE"))))))</f>
        <v/>
      </c>
      <c r="S597" s="18">
        <f>IF(OR($E597="",D597=""),"",IF(D597=$C$4,"5909","6909"))</f>
        <v/>
      </c>
      <c r="T597" s="18" t="n"/>
    </row>
    <row r="598">
      <c r="A598" s="17" t="n"/>
      <c r="B598" s="18" t="n"/>
      <c r="C598" s="18" t="n"/>
      <c r="D598" s="18" t="n"/>
      <c r="E598" s="18" t="n"/>
      <c r="F598" s="18">
        <f>IF($E598="","",IFERROR(INDEX(Bens!$B$6:$B$305,MATCH($E598,Bens!$A$6:$A$305,0)),"Código não cadastrado"))</f>
        <v/>
      </c>
      <c r="G598" s="19" t="n"/>
      <c r="H598" s="20">
        <f>IF(OR($E598="",G598=""),"",G598*IFERROR(INDEX(Bens!$D$6:$D$305,MATCH($E598,Bens!$A$6:$A$305,0)),0))</f>
        <v/>
      </c>
      <c r="I598" s="18" t="n"/>
      <c r="J598" s="18">
        <f>IF(OR($E598="",D598=""),"",IF(D598=$C$4,"5908","6908"))</f>
        <v/>
      </c>
      <c r="K598" s="17" t="n"/>
      <c r="L598" s="17" t="n"/>
      <c r="M598" s="19" t="n"/>
      <c r="N598" s="18" t="n"/>
      <c r="O598" s="19">
        <f>IF(OR($E598="",G598=""),"",G598-N(M598))</f>
        <v/>
      </c>
      <c r="P598" s="20">
        <f>IF(O598="","",O598*IFERROR(INDEX(Bens!$D$6:$D$305,MATCH($E598,Bens!$A$6:$A$305,0)),0))</f>
        <v/>
      </c>
      <c r="Q598" s="21">
        <f>IF(A598="","",IF(AND(O598&lt;=0,L598&lt;&gt;""),L598-A598,TODAY()-A598))</f>
        <v/>
      </c>
      <c r="R598" s="18">
        <f>IF(O598="","",IF(O598&lt;0,"CONFERIR",IF(O598=0,"DEVOLVIDO",IF(K598="","COM CLIENTE",IF(TODAY()&gt;K598,"VENCIDO",IF(K598-TODAY()&lt;=15,"VENCE EM 15 DIAS","COM CLIENTE"))))))</f>
        <v/>
      </c>
      <c r="S598" s="18">
        <f>IF(OR($E598="",D598=""),"",IF(D598=$C$4,"5909","6909"))</f>
        <v/>
      </c>
      <c r="T598" s="18" t="n"/>
    </row>
    <row r="599">
      <c r="A599" s="17" t="n"/>
      <c r="B599" s="18" t="n"/>
      <c r="C599" s="18" t="n"/>
      <c r="D599" s="18" t="n"/>
      <c r="E599" s="18" t="n"/>
      <c r="F599" s="18">
        <f>IF($E599="","",IFERROR(INDEX(Bens!$B$6:$B$305,MATCH($E599,Bens!$A$6:$A$305,0)),"Código não cadastrado"))</f>
        <v/>
      </c>
      <c r="G599" s="19" t="n"/>
      <c r="H599" s="20">
        <f>IF(OR($E599="",G599=""),"",G599*IFERROR(INDEX(Bens!$D$6:$D$305,MATCH($E599,Bens!$A$6:$A$305,0)),0))</f>
        <v/>
      </c>
      <c r="I599" s="18" t="n"/>
      <c r="J599" s="18">
        <f>IF(OR($E599="",D599=""),"",IF(D599=$C$4,"5908","6908"))</f>
        <v/>
      </c>
      <c r="K599" s="17" t="n"/>
      <c r="L599" s="17" t="n"/>
      <c r="M599" s="19" t="n"/>
      <c r="N599" s="18" t="n"/>
      <c r="O599" s="19">
        <f>IF(OR($E599="",G599=""),"",G599-N(M599))</f>
        <v/>
      </c>
      <c r="P599" s="20">
        <f>IF(O599="","",O599*IFERROR(INDEX(Bens!$D$6:$D$305,MATCH($E599,Bens!$A$6:$A$305,0)),0))</f>
        <v/>
      </c>
      <c r="Q599" s="21">
        <f>IF(A599="","",IF(AND(O599&lt;=0,L599&lt;&gt;""),L599-A599,TODAY()-A599))</f>
        <v/>
      </c>
      <c r="R599" s="18">
        <f>IF(O599="","",IF(O599&lt;0,"CONFERIR",IF(O599=0,"DEVOLVIDO",IF(K599="","COM CLIENTE",IF(TODAY()&gt;K599,"VENCIDO",IF(K599-TODAY()&lt;=15,"VENCE EM 15 DIAS","COM CLIENTE"))))))</f>
        <v/>
      </c>
      <c r="S599" s="18">
        <f>IF(OR($E599="",D599=""),"",IF(D599=$C$4,"5909","6909"))</f>
        <v/>
      </c>
      <c r="T599" s="18" t="n"/>
    </row>
    <row r="600">
      <c r="A600" s="17" t="n"/>
      <c r="B600" s="18" t="n"/>
      <c r="C600" s="18" t="n"/>
      <c r="D600" s="18" t="n"/>
      <c r="E600" s="18" t="n"/>
      <c r="F600" s="18">
        <f>IF($E600="","",IFERROR(INDEX(Bens!$B$6:$B$305,MATCH($E600,Bens!$A$6:$A$305,0)),"Código não cadastrado"))</f>
        <v/>
      </c>
      <c r="G600" s="19" t="n"/>
      <c r="H600" s="20">
        <f>IF(OR($E600="",G600=""),"",G600*IFERROR(INDEX(Bens!$D$6:$D$305,MATCH($E600,Bens!$A$6:$A$305,0)),0))</f>
        <v/>
      </c>
      <c r="I600" s="18" t="n"/>
      <c r="J600" s="18">
        <f>IF(OR($E600="",D600=""),"",IF(D600=$C$4,"5908","6908"))</f>
        <v/>
      </c>
      <c r="K600" s="17" t="n"/>
      <c r="L600" s="17" t="n"/>
      <c r="M600" s="19" t="n"/>
      <c r="N600" s="18" t="n"/>
      <c r="O600" s="19">
        <f>IF(OR($E600="",G600=""),"",G600-N(M600))</f>
        <v/>
      </c>
      <c r="P600" s="20">
        <f>IF(O600="","",O600*IFERROR(INDEX(Bens!$D$6:$D$305,MATCH($E600,Bens!$A$6:$A$305,0)),0))</f>
        <v/>
      </c>
      <c r="Q600" s="21">
        <f>IF(A600="","",IF(AND(O600&lt;=0,L600&lt;&gt;""),L600-A600,TODAY()-A600))</f>
        <v/>
      </c>
      <c r="R600" s="18">
        <f>IF(O600="","",IF(O600&lt;0,"CONFERIR",IF(O600=0,"DEVOLVIDO",IF(K600="","COM CLIENTE",IF(TODAY()&gt;K600,"VENCIDO",IF(K600-TODAY()&lt;=15,"VENCE EM 15 DIAS","COM CLIENTE"))))))</f>
        <v/>
      </c>
      <c r="S600" s="18">
        <f>IF(OR($E600="",D600=""),"",IF(D600=$C$4,"5909","6909"))</f>
        <v/>
      </c>
      <c r="T600" s="18" t="n"/>
    </row>
    <row r="601">
      <c r="A601" s="17" t="n"/>
      <c r="B601" s="18" t="n"/>
      <c r="C601" s="18" t="n"/>
      <c r="D601" s="18" t="n"/>
      <c r="E601" s="18" t="n"/>
      <c r="F601" s="18">
        <f>IF($E601="","",IFERROR(INDEX(Bens!$B$6:$B$305,MATCH($E601,Bens!$A$6:$A$305,0)),"Código não cadastrado"))</f>
        <v/>
      </c>
      <c r="G601" s="19" t="n"/>
      <c r="H601" s="20">
        <f>IF(OR($E601="",G601=""),"",G601*IFERROR(INDEX(Bens!$D$6:$D$305,MATCH($E601,Bens!$A$6:$A$305,0)),0))</f>
        <v/>
      </c>
      <c r="I601" s="18" t="n"/>
      <c r="J601" s="18">
        <f>IF(OR($E601="",D601=""),"",IF(D601=$C$4,"5908","6908"))</f>
        <v/>
      </c>
      <c r="K601" s="17" t="n"/>
      <c r="L601" s="17" t="n"/>
      <c r="M601" s="19" t="n"/>
      <c r="N601" s="18" t="n"/>
      <c r="O601" s="19">
        <f>IF(OR($E601="",G601=""),"",G601-N(M601))</f>
        <v/>
      </c>
      <c r="P601" s="20">
        <f>IF(O601="","",O601*IFERROR(INDEX(Bens!$D$6:$D$305,MATCH($E601,Bens!$A$6:$A$305,0)),0))</f>
        <v/>
      </c>
      <c r="Q601" s="21">
        <f>IF(A601="","",IF(AND(O601&lt;=0,L601&lt;&gt;""),L601-A601,TODAY()-A601))</f>
        <v/>
      </c>
      <c r="R601" s="18">
        <f>IF(O601="","",IF(O601&lt;0,"CONFERIR",IF(O601=0,"DEVOLVIDO",IF(K601="","COM CLIENTE",IF(TODAY()&gt;K601,"VENCIDO",IF(K601-TODAY()&lt;=15,"VENCE EM 15 DIAS","COM CLIENTE"))))))</f>
        <v/>
      </c>
      <c r="S601" s="18">
        <f>IF(OR($E601="",D601=""),"",IF(D601=$C$4,"5909","6909"))</f>
        <v/>
      </c>
      <c r="T601" s="18" t="n"/>
    </row>
    <row r="602">
      <c r="A602" s="17" t="n"/>
      <c r="B602" s="18" t="n"/>
      <c r="C602" s="18" t="n"/>
      <c r="D602" s="18" t="n"/>
      <c r="E602" s="18" t="n"/>
      <c r="F602" s="18">
        <f>IF($E602="","",IFERROR(INDEX(Bens!$B$6:$B$305,MATCH($E602,Bens!$A$6:$A$305,0)),"Código não cadastrado"))</f>
        <v/>
      </c>
      <c r="G602" s="19" t="n"/>
      <c r="H602" s="20">
        <f>IF(OR($E602="",G602=""),"",G602*IFERROR(INDEX(Bens!$D$6:$D$305,MATCH($E602,Bens!$A$6:$A$305,0)),0))</f>
        <v/>
      </c>
      <c r="I602" s="18" t="n"/>
      <c r="J602" s="18">
        <f>IF(OR($E602="",D602=""),"",IF(D602=$C$4,"5908","6908"))</f>
        <v/>
      </c>
      <c r="K602" s="17" t="n"/>
      <c r="L602" s="17" t="n"/>
      <c r="M602" s="19" t="n"/>
      <c r="N602" s="18" t="n"/>
      <c r="O602" s="19">
        <f>IF(OR($E602="",G602=""),"",G602-N(M602))</f>
        <v/>
      </c>
      <c r="P602" s="20">
        <f>IF(O602="","",O602*IFERROR(INDEX(Bens!$D$6:$D$305,MATCH($E602,Bens!$A$6:$A$305,0)),0))</f>
        <v/>
      </c>
      <c r="Q602" s="21">
        <f>IF(A602="","",IF(AND(O602&lt;=0,L602&lt;&gt;""),L602-A602,TODAY()-A602))</f>
        <v/>
      </c>
      <c r="R602" s="18">
        <f>IF(O602="","",IF(O602&lt;0,"CONFERIR",IF(O602=0,"DEVOLVIDO",IF(K602="","COM CLIENTE",IF(TODAY()&gt;K602,"VENCIDO",IF(K602-TODAY()&lt;=15,"VENCE EM 15 DIAS","COM CLIENTE"))))))</f>
        <v/>
      </c>
      <c r="S602" s="18">
        <f>IF(OR($E602="",D602=""),"",IF(D602=$C$4,"5909","6909"))</f>
        <v/>
      </c>
      <c r="T602" s="18" t="n"/>
    </row>
    <row r="603">
      <c r="A603" s="17" t="n"/>
      <c r="B603" s="18" t="n"/>
      <c r="C603" s="18" t="n"/>
      <c r="D603" s="18" t="n"/>
      <c r="E603" s="18" t="n"/>
      <c r="F603" s="18">
        <f>IF($E603="","",IFERROR(INDEX(Bens!$B$6:$B$305,MATCH($E603,Bens!$A$6:$A$305,0)),"Código não cadastrado"))</f>
        <v/>
      </c>
      <c r="G603" s="19" t="n"/>
      <c r="H603" s="20">
        <f>IF(OR($E603="",G603=""),"",G603*IFERROR(INDEX(Bens!$D$6:$D$305,MATCH($E603,Bens!$A$6:$A$305,0)),0))</f>
        <v/>
      </c>
      <c r="I603" s="18" t="n"/>
      <c r="J603" s="18">
        <f>IF(OR($E603="",D603=""),"",IF(D603=$C$4,"5908","6908"))</f>
        <v/>
      </c>
      <c r="K603" s="17" t="n"/>
      <c r="L603" s="17" t="n"/>
      <c r="M603" s="19" t="n"/>
      <c r="N603" s="18" t="n"/>
      <c r="O603" s="19">
        <f>IF(OR($E603="",G603=""),"",G603-N(M603))</f>
        <v/>
      </c>
      <c r="P603" s="20">
        <f>IF(O603="","",O603*IFERROR(INDEX(Bens!$D$6:$D$305,MATCH($E603,Bens!$A$6:$A$305,0)),0))</f>
        <v/>
      </c>
      <c r="Q603" s="21">
        <f>IF(A603="","",IF(AND(O603&lt;=0,L603&lt;&gt;""),L603-A603,TODAY()-A603))</f>
        <v/>
      </c>
      <c r="R603" s="18">
        <f>IF(O603="","",IF(O603&lt;0,"CONFERIR",IF(O603=0,"DEVOLVIDO",IF(K603="","COM CLIENTE",IF(TODAY()&gt;K603,"VENCIDO",IF(K603-TODAY()&lt;=15,"VENCE EM 15 DIAS","COM CLIENTE"))))))</f>
        <v/>
      </c>
      <c r="S603" s="18">
        <f>IF(OR($E603="",D603=""),"",IF(D603=$C$4,"5909","6909"))</f>
        <v/>
      </c>
      <c r="T603" s="18" t="n"/>
    </row>
    <row r="604">
      <c r="A604" s="17" t="n"/>
      <c r="B604" s="18" t="n"/>
      <c r="C604" s="18" t="n"/>
      <c r="D604" s="18" t="n"/>
      <c r="E604" s="18" t="n"/>
      <c r="F604" s="18">
        <f>IF($E604="","",IFERROR(INDEX(Bens!$B$6:$B$305,MATCH($E604,Bens!$A$6:$A$305,0)),"Código não cadastrado"))</f>
        <v/>
      </c>
      <c r="G604" s="19" t="n"/>
      <c r="H604" s="20">
        <f>IF(OR($E604="",G604=""),"",G604*IFERROR(INDEX(Bens!$D$6:$D$305,MATCH($E604,Bens!$A$6:$A$305,0)),0))</f>
        <v/>
      </c>
      <c r="I604" s="18" t="n"/>
      <c r="J604" s="18">
        <f>IF(OR($E604="",D604=""),"",IF(D604=$C$4,"5908","6908"))</f>
        <v/>
      </c>
      <c r="K604" s="17" t="n"/>
      <c r="L604" s="17" t="n"/>
      <c r="M604" s="19" t="n"/>
      <c r="N604" s="18" t="n"/>
      <c r="O604" s="19">
        <f>IF(OR($E604="",G604=""),"",G604-N(M604))</f>
        <v/>
      </c>
      <c r="P604" s="20">
        <f>IF(O604="","",O604*IFERROR(INDEX(Bens!$D$6:$D$305,MATCH($E604,Bens!$A$6:$A$305,0)),0))</f>
        <v/>
      </c>
      <c r="Q604" s="21">
        <f>IF(A604="","",IF(AND(O604&lt;=0,L604&lt;&gt;""),L604-A604,TODAY()-A604))</f>
        <v/>
      </c>
      <c r="R604" s="18">
        <f>IF(O604="","",IF(O604&lt;0,"CONFERIR",IF(O604=0,"DEVOLVIDO",IF(K604="","COM CLIENTE",IF(TODAY()&gt;K604,"VENCIDO",IF(K604-TODAY()&lt;=15,"VENCE EM 15 DIAS","COM CLIENTE"))))))</f>
        <v/>
      </c>
      <c r="S604" s="18">
        <f>IF(OR($E604="",D604=""),"",IF(D604=$C$4,"5909","6909"))</f>
        <v/>
      </c>
      <c r="T604" s="18" t="n"/>
    </row>
    <row r="605">
      <c r="A605" s="17" t="n"/>
      <c r="B605" s="18" t="n"/>
      <c r="C605" s="18" t="n"/>
      <c r="D605" s="18" t="n"/>
      <c r="E605" s="18" t="n"/>
      <c r="F605" s="18">
        <f>IF($E605="","",IFERROR(INDEX(Bens!$B$6:$B$305,MATCH($E605,Bens!$A$6:$A$305,0)),"Código não cadastrado"))</f>
        <v/>
      </c>
      <c r="G605" s="19" t="n"/>
      <c r="H605" s="20">
        <f>IF(OR($E605="",G605=""),"",G605*IFERROR(INDEX(Bens!$D$6:$D$305,MATCH($E605,Bens!$A$6:$A$305,0)),0))</f>
        <v/>
      </c>
      <c r="I605" s="18" t="n"/>
      <c r="J605" s="18">
        <f>IF(OR($E605="",D605=""),"",IF(D605=$C$4,"5908","6908"))</f>
        <v/>
      </c>
      <c r="K605" s="17" t="n"/>
      <c r="L605" s="17" t="n"/>
      <c r="M605" s="19" t="n"/>
      <c r="N605" s="18" t="n"/>
      <c r="O605" s="19">
        <f>IF(OR($E605="",G605=""),"",G605-N(M605))</f>
        <v/>
      </c>
      <c r="P605" s="20">
        <f>IF(O605="","",O605*IFERROR(INDEX(Bens!$D$6:$D$305,MATCH($E605,Bens!$A$6:$A$305,0)),0))</f>
        <v/>
      </c>
      <c r="Q605" s="21">
        <f>IF(A605="","",IF(AND(O605&lt;=0,L605&lt;&gt;""),L605-A605,TODAY()-A605))</f>
        <v/>
      </c>
      <c r="R605" s="18">
        <f>IF(O605="","",IF(O605&lt;0,"CONFERIR",IF(O605=0,"DEVOLVIDO",IF(K605="","COM CLIENTE",IF(TODAY()&gt;K605,"VENCIDO",IF(K605-TODAY()&lt;=15,"VENCE EM 15 DIAS","COM CLIENTE"))))))</f>
        <v/>
      </c>
      <c r="S605" s="18">
        <f>IF(OR($E605="",D605=""),"",IF(D605=$C$4,"5909","6909"))</f>
        <v/>
      </c>
      <c r="T605" s="18" t="n"/>
    </row>
    <row r="606">
      <c r="A606" s="17" t="n"/>
      <c r="B606" s="18" t="n"/>
      <c r="C606" s="18" t="n"/>
      <c r="D606" s="18" t="n"/>
      <c r="E606" s="18" t="n"/>
      <c r="F606" s="18">
        <f>IF($E606="","",IFERROR(INDEX(Bens!$B$6:$B$305,MATCH($E606,Bens!$A$6:$A$305,0)),"Código não cadastrado"))</f>
        <v/>
      </c>
      <c r="G606" s="19" t="n"/>
      <c r="H606" s="20">
        <f>IF(OR($E606="",G606=""),"",G606*IFERROR(INDEX(Bens!$D$6:$D$305,MATCH($E606,Bens!$A$6:$A$305,0)),0))</f>
        <v/>
      </c>
      <c r="I606" s="18" t="n"/>
      <c r="J606" s="18">
        <f>IF(OR($E606="",D606=""),"",IF(D606=$C$4,"5908","6908"))</f>
        <v/>
      </c>
      <c r="K606" s="17" t="n"/>
      <c r="L606" s="17" t="n"/>
      <c r="M606" s="19" t="n"/>
      <c r="N606" s="18" t="n"/>
      <c r="O606" s="19">
        <f>IF(OR($E606="",G606=""),"",G606-N(M606))</f>
        <v/>
      </c>
      <c r="P606" s="20">
        <f>IF(O606="","",O606*IFERROR(INDEX(Bens!$D$6:$D$305,MATCH($E606,Bens!$A$6:$A$305,0)),0))</f>
        <v/>
      </c>
      <c r="Q606" s="21">
        <f>IF(A606="","",IF(AND(O606&lt;=0,L606&lt;&gt;""),L606-A606,TODAY()-A606))</f>
        <v/>
      </c>
      <c r="R606" s="18">
        <f>IF(O606="","",IF(O606&lt;0,"CONFERIR",IF(O606=0,"DEVOLVIDO",IF(K606="","COM CLIENTE",IF(TODAY()&gt;K606,"VENCIDO",IF(K606-TODAY()&lt;=15,"VENCE EM 15 DIAS","COM CLIENTE"))))))</f>
        <v/>
      </c>
      <c r="S606" s="18">
        <f>IF(OR($E606="",D606=""),"",IF(D606=$C$4,"5909","6909"))</f>
        <v/>
      </c>
      <c r="T606" s="18" t="n"/>
    </row>
    <row r="607">
      <c r="A607" s="17" t="n"/>
      <c r="B607" s="18" t="n"/>
      <c r="C607" s="18" t="n"/>
      <c r="D607" s="18" t="n"/>
      <c r="E607" s="18" t="n"/>
      <c r="F607" s="18">
        <f>IF($E607="","",IFERROR(INDEX(Bens!$B$6:$B$305,MATCH($E607,Bens!$A$6:$A$305,0)),"Código não cadastrado"))</f>
        <v/>
      </c>
      <c r="G607" s="19" t="n"/>
      <c r="H607" s="20">
        <f>IF(OR($E607="",G607=""),"",G607*IFERROR(INDEX(Bens!$D$6:$D$305,MATCH($E607,Bens!$A$6:$A$305,0)),0))</f>
        <v/>
      </c>
      <c r="I607" s="18" t="n"/>
      <c r="J607" s="18">
        <f>IF(OR($E607="",D607=""),"",IF(D607=$C$4,"5908","6908"))</f>
        <v/>
      </c>
      <c r="K607" s="17" t="n"/>
      <c r="L607" s="17" t="n"/>
      <c r="M607" s="19" t="n"/>
      <c r="N607" s="18" t="n"/>
      <c r="O607" s="19">
        <f>IF(OR($E607="",G607=""),"",G607-N(M607))</f>
        <v/>
      </c>
      <c r="P607" s="20">
        <f>IF(O607="","",O607*IFERROR(INDEX(Bens!$D$6:$D$305,MATCH($E607,Bens!$A$6:$A$305,0)),0))</f>
        <v/>
      </c>
      <c r="Q607" s="21">
        <f>IF(A607="","",IF(AND(O607&lt;=0,L607&lt;&gt;""),L607-A607,TODAY()-A607))</f>
        <v/>
      </c>
      <c r="R607" s="18">
        <f>IF(O607="","",IF(O607&lt;0,"CONFERIR",IF(O607=0,"DEVOLVIDO",IF(K607="","COM CLIENTE",IF(TODAY()&gt;K607,"VENCIDO",IF(K607-TODAY()&lt;=15,"VENCE EM 15 DIAS","COM CLIENTE"))))))</f>
        <v/>
      </c>
      <c r="S607" s="18">
        <f>IF(OR($E607="",D607=""),"",IF(D607=$C$4,"5909","6909"))</f>
        <v/>
      </c>
      <c r="T607" s="18" t="n"/>
    </row>
    <row r="608">
      <c r="A608" s="17" t="n"/>
      <c r="B608" s="18" t="n"/>
      <c r="C608" s="18" t="n"/>
      <c r="D608" s="18" t="n"/>
      <c r="E608" s="18" t="n"/>
      <c r="F608" s="18">
        <f>IF($E608="","",IFERROR(INDEX(Bens!$B$6:$B$305,MATCH($E608,Bens!$A$6:$A$305,0)),"Código não cadastrado"))</f>
        <v/>
      </c>
      <c r="G608" s="19" t="n"/>
      <c r="H608" s="20">
        <f>IF(OR($E608="",G608=""),"",G608*IFERROR(INDEX(Bens!$D$6:$D$305,MATCH($E608,Bens!$A$6:$A$305,0)),0))</f>
        <v/>
      </c>
      <c r="I608" s="18" t="n"/>
      <c r="J608" s="18">
        <f>IF(OR($E608="",D608=""),"",IF(D608=$C$4,"5908","6908"))</f>
        <v/>
      </c>
      <c r="K608" s="17" t="n"/>
      <c r="L608" s="17" t="n"/>
      <c r="M608" s="19" t="n"/>
      <c r="N608" s="18" t="n"/>
      <c r="O608" s="19">
        <f>IF(OR($E608="",G608=""),"",G608-N(M608))</f>
        <v/>
      </c>
      <c r="P608" s="20">
        <f>IF(O608="","",O608*IFERROR(INDEX(Bens!$D$6:$D$305,MATCH($E608,Bens!$A$6:$A$305,0)),0))</f>
        <v/>
      </c>
      <c r="Q608" s="21">
        <f>IF(A608="","",IF(AND(O608&lt;=0,L608&lt;&gt;""),L608-A608,TODAY()-A608))</f>
        <v/>
      </c>
      <c r="R608" s="18">
        <f>IF(O608="","",IF(O608&lt;0,"CONFERIR",IF(O608=0,"DEVOLVIDO",IF(K608="","COM CLIENTE",IF(TODAY()&gt;K608,"VENCIDO",IF(K608-TODAY()&lt;=15,"VENCE EM 15 DIAS","COM CLIENTE"))))))</f>
        <v/>
      </c>
      <c r="S608" s="18">
        <f>IF(OR($E608="",D608=""),"",IF(D608=$C$4,"5909","6909"))</f>
        <v/>
      </c>
      <c r="T608" s="18" t="n"/>
    </row>
    <row r="609">
      <c r="A609" s="17" t="n"/>
      <c r="B609" s="18" t="n"/>
      <c r="C609" s="18" t="n"/>
      <c r="D609" s="18" t="n"/>
      <c r="E609" s="18" t="n"/>
      <c r="F609" s="18">
        <f>IF($E609="","",IFERROR(INDEX(Bens!$B$6:$B$305,MATCH($E609,Bens!$A$6:$A$305,0)),"Código não cadastrado"))</f>
        <v/>
      </c>
      <c r="G609" s="19" t="n"/>
      <c r="H609" s="20">
        <f>IF(OR($E609="",G609=""),"",G609*IFERROR(INDEX(Bens!$D$6:$D$305,MATCH($E609,Bens!$A$6:$A$305,0)),0))</f>
        <v/>
      </c>
      <c r="I609" s="18" t="n"/>
      <c r="J609" s="18">
        <f>IF(OR($E609="",D609=""),"",IF(D609=$C$4,"5908","6908"))</f>
        <v/>
      </c>
      <c r="K609" s="17" t="n"/>
      <c r="L609" s="17" t="n"/>
      <c r="M609" s="19" t="n"/>
      <c r="N609" s="18" t="n"/>
      <c r="O609" s="19">
        <f>IF(OR($E609="",G609=""),"",G609-N(M609))</f>
        <v/>
      </c>
      <c r="P609" s="20">
        <f>IF(O609="","",O609*IFERROR(INDEX(Bens!$D$6:$D$305,MATCH($E609,Bens!$A$6:$A$305,0)),0))</f>
        <v/>
      </c>
      <c r="Q609" s="21">
        <f>IF(A609="","",IF(AND(O609&lt;=0,L609&lt;&gt;""),L609-A609,TODAY()-A609))</f>
        <v/>
      </c>
      <c r="R609" s="18">
        <f>IF(O609="","",IF(O609&lt;0,"CONFERIR",IF(O609=0,"DEVOLVIDO",IF(K609="","COM CLIENTE",IF(TODAY()&gt;K609,"VENCIDO",IF(K609-TODAY()&lt;=15,"VENCE EM 15 DIAS","COM CLIENTE"))))))</f>
        <v/>
      </c>
      <c r="S609" s="18">
        <f>IF(OR($E609="",D609=""),"",IF(D609=$C$4,"5909","6909"))</f>
        <v/>
      </c>
      <c r="T609" s="18" t="n"/>
    </row>
    <row r="610">
      <c r="A610" s="17" t="n"/>
      <c r="B610" s="18" t="n"/>
      <c r="C610" s="18" t="n"/>
      <c r="D610" s="18" t="n"/>
      <c r="E610" s="18" t="n"/>
      <c r="F610" s="18">
        <f>IF($E610="","",IFERROR(INDEX(Bens!$B$6:$B$305,MATCH($E610,Bens!$A$6:$A$305,0)),"Código não cadastrado"))</f>
        <v/>
      </c>
      <c r="G610" s="19" t="n"/>
      <c r="H610" s="20">
        <f>IF(OR($E610="",G610=""),"",G610*IFERROR(INDEX(Bens!$D$6:$D$305,MATCH($E610,Bens!$A$6:$A$305,0)),0))</f>
        <v/>
      </c>
      <c r="I610" s="18" t="n"/>
      <c r="J610" s="18">
        <f>IF(OR($E610="",D610=""),"",IF(D610=$C$4,"5908","6908"))</f>
        <v/>
      </c>
      <c r="K610" s="17" t="n"/>
      <c r="L610" s="17" t="n"/>
      <c r="M610" s="19" t="n"/>
      <c r="N610" s="18" t="n"/>
      <c r="O610" s="19">
        <f>IF(OR($E610="",G610=""),"",G610-N(M610))</f>
        <v/>
      </c>
      <c r="P610" s="20">
        <f>IF(O610="","",O610*IFERROR(INDEX(Bens!$D$6:$D$305,MATCH($E610,Bens!$A$6:$A$305,0)),0))</f>
        <v/>
      </c>
      <c r="Q610" s="21">
        <f>IF(A610="","",IF(AND(O610&lt;=0,L610&lt;&gt;""),L610-A610,TODAY()-A610))</f>
        <v/>
      </c>
      <c r="R610" s="18">
        <f>IF(O610="","",IF(O610&lt;0,"CONFERIR",IF(O610=0,"DEVOLVIDO",IF(K610="","COM CLIENTE",IF(TODAY()&gt;K610,"VENCIDO",IF(K610-TODAY()&lt;=15,"VENCE EM 15 DIAS","COM CLIENTE"))))))</f>
        <v/>
      </c>
      <c r="S610" s="18">
        <f>IF(OR($E610="",D610=""),"",IF(D610=$C$4,"5909","6909"))</f>
        <v/>
      </c>
      <c r="T610" s="18" t="n"/>
    </row>
    <row r="611">
      <c r="A611" s="17" t="n"/>
      <c r="B611" s="18" t="n"/>
      <c r="C611" s="18" t="n"/>
      <c r="D611" s="18" t="n"/>
      <c r="E611" s="18" t="n"/>
      <c r="F611" s="18">
        <f>IF($E611="","",IFERROR(INDEX(Bens!$B$6:$B$305,MATCH($E611,Bens!$A$6:$A$305,0)),"Código não cadastrado"))</f>
        <v/>
      </c>
      <c r="G611" s="19" t="n"/>
      <c r="H611" s="20">
        <f>IF(OR($E611="",G611=""),"",G611*IFERROR(INDEX(Bens!$D$6:$D$305,MATCH($E611,Bens!$A$6:$A$305,0)),0))</f>
        <v/>
      </c>
      <c r="I611" s="18" t="n"/>
      <c r="J611" s="18">
        <f>IF(OR($E611="",D611=""),"",IF(D611=$C$4,"5908","6908"))</f>
        <v/>
      </c>
      <c r="K611" s="17" t="n"/>
      <c r="L611" s="17" t="n"/>
      <c r="M611" s="19" t="n"/>
      <c r="N611" s="18" t="n"/>
      <c r="O611" s="19">
        <f>IF(OR($E611="",G611=""),"",G611-N(M611))</f>
        <v/>
      </c>
      <c r="P611" s="20">
        <f>IF(O611="","",O611*IFERROR(INDEX(Bens!$D$6:$D$305,MATCH($E611,Bens!$A$6:$A$305,0)),0))</f>
        <v/>
      </c>
      <c r="Q611" s="21">
        <f>IF(A611="","",IF(AND(O611&lt;=0,L611&lt;&gt;""),L611-A611,TODAY()-A611))</f>
        <v/>
      </c>
      <c r="R611" s="18">
        <f>IF(O611="","",IF(O611&lt;0,"CONFERIR",IF(O611=0,"DEVOLVIDO",IF(K611="","COM CLIENTE",IF(TODAY()&gt;K611,"VENCIDO",IF(K611-TODAY()&lt;=15,"VENCE EM 15 DIAS","COM CLIENTE"))))))</f>
        <v/>
      </c>
      <c r="S611" s="18">
        <f>IF(OR($E611="",D611=""),"",IF(D611=$C$4,"5909","6909"))</f>
        <v/>
      </c>
      <c r="T611" s="18" t="n"/>
    </row>
    <row r="612">
      <c r="A612" s="17" t="n"/>
      <c r="B612" s="18" t="n"/>
      <c r="C612" s="18" t="n"/>
      <c r="D612" s="18" t="n"/>
      <c r="E612" s="18" t="n"/>
      <c r="F612" s="18">
        <f>IF($E612="","",IFERROR(INDEX(Bens!$B$6:$B$305,MATCH($E612,Bens!$A$6:$A$305,0)),"Código não cadastrado"))</f>
        <v/>
      </c>
      <c r="G612" s="19" t="n"/>
      <c r="H612" s="20">
        <f>IF(OR($E612="",G612=""),"",G612*IFERROR(INDEX(Bens!$D$6:$D$305,MATCH($E612,Bens!$A$6:$A$305,0)),0))</f>
        <v/>
      </c>
      <c r="I612" s="18" t="n"/>
      <c r="J612" s="18">
        <f>IF(OR($E612="",D612=""),"",IF(D612=$C$4,"5908","6908"))</f>
        <v/>
      </c>
      <c r="K612" s="17" t="n"/>
      <c r="L612" s="17" t="n"/>
      <c r="M612" s="19" t="n"/>
      <c r="N612" s="18" t="n"/>
      <c r="O612" s="19">
        <f>IF(OR($E612="",G612=""),"",G612-N(M612))</f>
        <v/>
      </c>
      <c r="P612" s="20">
        <f>IF(O612="","",O612*IFERROR(INDEX(Bens!$D$6:$D$305,MATCH($E612,Bens!$A$6:$A$305,0)),0))</f>
        <v/>
      </c>
      <c r="Q612" s="21">
        <f>IF(A612="","",IF(AND(O612&lt;=0,L612&lt;&gt;""),L612-A612,TODAY()-A612))</f>
        <v/>
      </c>
      <c r="R612" s="18">
        <f>IF(O612="","",IF(O612&lt;0,"CONFERIR",IF(O612=0,"DEVOLVIDO",IF(K612="","COM CLIENTE",IF(TODAY()&gt;K612,"VENCIDO",IF(K612-TODAY()&lt;=15,"VENCE EM 15 DIAS","COM CLIENTE"))))))</f>
        <v/>
      </c>
      <c r="S612" s="18">
        <f>IF(OR($E612="",D612=""),"",IF(D612=$C$4,"5909","6909"))</f>
        <v/>
      </c>
      <c r="T612" s="18" t="n"/>
    </row>
    <row r="613">
      <c r="A613" s="17" t="n"/>
      <c r="B613" s="18" t="n"/>
      <c r="C613" s="18" t="n"/>
      <c r="D613" s="18" t="n"/>
      <c r="E613" s="18" t="n"/>
      <c r="F613" s="18">
        <f>IF($E613="","",IFERROR(INDEX(Bens!$B$6:$B$305,MATCH($E613,Bens!$A$6:$A$305,0)),"Código não cadastrado"))</f>
        <v/>
      </c>
      <c r="G613" s="19" t="n"/>
      <c r="H613" s="20">
        <f>IF(OR($E613="",G613=""),"",G613*IFERROR(INDEX(Bens!$D$6:$D$305,MATCH($E613,Bens!$A$6:$A$305,0)),0))</f>
        <v/>
      </c>
      <c r="I613" s="18" t="n"/>
      <c r="J613" s="18">
        <f>IF(OR($E613="",D613=""),"",IF(D613=$C$4,"5908","6908"))</f>
        <v/>
      </c>
      <c r="K613" s="17" t="n"/>
      <c r="L613" s="17" t="n"/>
      <c r="M613" s="19" t="n"/>
      <c r="N613" s="18" t="n"/>
      <c r="O613" s="19">
        <f>IF(OR($E613="",G613=""),"",G613-N(M613))</f>
        <v/>
      </c>
      <c r="P613" s="20">
        <f>IF(O613="","",O613*IFERROR(INDEX(Bens!$D$6:$D$305,MATCH($E613,Bens!$A$6:$A$305,0)),0))</f>
        <v/>
      </c>
      <c r="Q613" s="21">
        <f>IF(A613="","",IF(AND(O613&lt;=0,L613&lt;&gt;""),L613-A613,TODAY()-A613))</f>
        <v/>
      </c>
      <c r="R613" s="18">
        <f>IF(O613="","",IF(O613&lt;0,"CONFERIR",IF(O613=0,"DEVOLVIDO",IF(K613="","COM CLIENTE",IF(TODAY()&gt;K613,"VENCIDO",IF(K613-TODAY()&lt;=15,"VENCE EM 15 DIAS","COM CLIENTE"))))))</f>
        <v/>
      </c>
      <c r="S613" s="18">
        <f>IF(OR($E613="",D613=""),"",IF(D613=$C$4,"5909","6909"))</f>
        <v/>
      </c>
      <c r="T613" s="18" t="n"/>
    </row>
    <row r="614">
      <c r="A614" s="17" t="n"/>
      <c r="B614" s="18" t="n"/>
      <c r="C614" s="18" t="n"/>
      <c r="D614" s="18" t="n"/>
      <c r="E614" s="18" t="n"/>
      <c r="F614" s="18">
        <f>IF($E614="","",IFERROR(INDEX(Bens!$B$6:$B$305,MATCH($E614,Bens!$A$6:$A$305,0)),"Código não cadastrado"))</f>
        <v/>
      </c>
      <c r="G614" s="19" t="n"/>
      <c r="H614" s="20">
        <f>IF(OR($E614="",G614=""),"",G614*IFERROR(INDEX(Bens!$D$6:$D$305,MATCH($E614,Bens!$A$6:$A$305,0)),0))</f>
        <v/>
      </c>
      <c r="I614" s="18" t="n"/>
      <c r="J614" s="18">
        <f>IF(OR($E614="",D614=""),"",IF(D614=$C$4,"5908","6908"))</f>
        <v/>
      </c>
      <c r="K614" s="17" t="n"/>
      <c r="L614" s="17" t="n"/>
      <c r="M614" s="19" t="n"/>
      <c r="N614" s="18" t="n"/>
      <c r="O614" s="19">
        <f>IF(OR($E614="",G614=""),"",G614-N(M614))</f>
        <v/>
      </c>
      <c r="P614" s="20">
        <f>IF(O614="","",O614*IFERROR(INDEX(Bens!$D$6:$D$305,MATCH($E614,Bens!$A$6:$A$305,0)),0))</f>
        <v/>
      </c>
      <c r="Q614" s="21">
        <f>IF(A614="","",IF(AND(O614&lt;=0,L614&lt;&gt;""),L614-A614,TODAY()-A614))</f>
        <v/>
      </c>
      <c r="R614" s="18">
        <f>IF(O614="","",IF(O614&lt;0,"CONFERIR",IF(O614=0,"DEVOLVIDO",IF(K614="","COM CLIENTE",IF(TODAY()&gt;K614,"VENCIDO",IF(K614-TODAY()&lt;=15,"VENCE EM 15 DIAS","COM CLIENTE"))))))</f>
        <v/>
      </c>
      <c r="S614" s="18">
        <f>IF(OR($E614="",D614=""),"",IF(D614=$C$4,"5909","6909"))</f>
        <v/>
      </c>
      <c r="T614" s="18" t="n"/>
    </row>
    <row r="615">
      <c r="A615" s="17" t="n"/>
      <c r="B615" s="18" t="n"/>
      <c r="C615" s="18" t="n"/>
      <c r="D615" s="18" t="n"/>
      <c r="E615" s="18" t="n"/>
      <c r="F615" s="18">
        <f>IF($E615="","",IFERROR(INDEX(Bens!$B$6:$B$305,MATCH($E615,Bens!$A$6:$A$305,0)),"Código não cadastrado"))</f>
        <v/>
      </c>
      <c r="G615" s="19" t="n"/>
      <c r="H615" s="20">
        <f>IF(OR($E615="",G615=""),"",G615*IFERROR(INDEX(Bens!$D$6:$D$305,MATCH($E615,Bens!$A$6:$A$305,0)),0))</f>
        <v/>
      </c>
      <c r="I615" s="18" t="n"/>
      <c r="J615" s="18">
        <f>IF(OR($E615="",D615=""),"",IF(D615=$C$4,"5908","6908"))</f>
        <v/>
      </c>
      <c r="K615" s="17" t="n"/>
      <c r="L615" s="17" t="n"/>
      <c r="M615" s="19" t="n"/>
      <c r="N615" s="18" t="n"/>
      <c r="O615" s="19">
        <f>IF(OR($E615="",G615=""),"",G615-N(M615))</f>
        <v/>
      </c>
      <c r="P615" s="20">
        <f>IF(O615="","",O615*IFERROR(INDEX(Bens!$D$6:$D$305,MATCH($E615,Bens!$A$6:$A$305,0)),0))</f>
        <v/>
      </c>
      <c r="Q615" s="21">
        <f>IF(A615="","",IF(AND(O615&lt;=0,L615&lt;&gt;""),L615-A615,TODAY()-A615))</f>
        <v/>
      </c>
      <c r="R615" s="18">
        <f>IF(O615="","",IF(O615&lt;0,"CONFERIR",IF(O615=0,"DEVOLVIDO",IF(K615="","COM CLIENTE",IF(TODAY()&gt;K615,"VENCIDO",IF(K615-TODAY()&lt;=15,"VENCE EM 15 DIAS","COM CLIENTE"))))))</f>
        <v/>
      </c>
      <c r="S615" s="18">
        <f>IF(OR($E615="",D615=""),"",IF(D615=$C$4,"5909","6909"))</f>
        <v/>
      </c>
      <c r="T615" s="18" t="n"/>
    </row>
    <row r="616">
      <c r="A616" s="17" t="n"/>
      <c r="B616" s="18" t="n"/>
      <c r="C616" s="18" t="n"/>
      <c r="D616" s="18" t="n"/>
      <c r="E616" s="18" t="n"/>
      <c r="F616" s="18">
        <f>IF($E616="","",IFERROR(INDEX(Bens!$B$6:$B$305,MATCH($E616,Bens!$A$6:$A$305,0)),"Código não cadastrado"))</f>
        <v/>
      </c>
      <c r="G616" s="19" t="n"/>
      <c r="H616" s="20">
        <f>IF(OR($E616="",G616=""),"",G616*IFERROR(INDEX(Bens!$D$6:$D$305,MATCH($E616,Bens!$A$6:$A$305,0)),0))</f>
        <v/>
      </c>
      <c r="I616" s="18" t="n"/>
      <c r="J616" s="18">
        <f>IF(OR($E616="",D616=""),"",IF(D616=$C$4,"5908","6908"))</f>
        <v/>
      </c>
      <c r="K616" s="17" t="n"/>
      <c r="L616" s="17" t="n"/>
      <c r="M616" s="19" t="n"/>
      <c r="N616" s="18" t="n"/>
      <c r="O616" s="19">
        <f>IF(OR($E616="",G616=""),"",G616-N(M616))</f>
        <v/>
      </c>
      <c r="P616" s="20">
        <f>IF(O616="","",O616*IFERROR(INDEX(Bens!$D$6:$D$305,MATCH($E616,Bens!$A$6:$A$305,0)),0))</f>
        <v/>
      </c>
      <c r="Q616" s="21">
        <f>IF(A616="","",IF(AND(O616&lt;=0,L616&lt;&gt;""),L616-A616,TODAY()-A616))</f>
        <v/>
      </c>
      <c r="R616" s="18">
        <f>IF(O616="","",IF(O616&lt;0,"CONFERIR",IF(O616=0,"DEVOLVIDO",IF(K616="","COM CLIENTE",IF(TODAY()&gt;K616,"VENCIDO",IF(K616-TODAY()&lt;=15,"VENCE EM 15 DIAS","COM CLIENTE"))))))</f>
        <v/>
      </c>
      <c r="S616" s="18">
        <f>IF(OR($E616="",D616=""),"",IF(D616=$C$4,"5909","6909"))</f>
        <v/>
      </c>
      <c r="T616" s="18" t="n"/>
    </row>
    <row r="617">
      <c r="A617" s="17" t="n"/>
      <c r="B617" s="18" t="n"/>
      <c r="C617" s="18" t="n"/>
      <c r="D617" s="18" t="n"/>
      <c r="E617" s="18" t="n"/>
      <c r="F617" s="18">
        <f>IF($E617="","",IFERROR(INDEX(Bens!$B$6:$B$305,MATCH($E617,Bens!$A$6:$A$305,0)),"Código não cadastrado"))</f>
        <v/>
      </c>
      <c r="G617" s="19" t="n"/>
      <c r="H617" s="20">
        <f>IF(OR($E617="",G617=""),"",G617*IFERROR(INDEX(Bens!$D$6:$D$305,MATCH($E617,Bens!$A$6:$A$305,0)),0))</f>
        <v/>
      </c>
      <c r="I617" s="18" t="n"/>
      <c r="J617" s="18">
        <f>IF(OR($E617="",D617=""),"",IF(D617=$C$4,"5908","6908"))</f>
        <v/>
      </c>
      <c r="K617" s="17" t="n"/>
      <c r="L617" s="17" t="n"/>
      <c r="M617" s="19" t="n"/>
      <c r="N617" s="18" t="n"/>
      <c r="O617" s="19">
        <f>IF(OR($E617="",G617=""),"",G617-N(M617))</f>
        <v/>
      </c>
      <c r="P617" s="20">
        <f>IF(O617="","",O617*IFERROR(INDEX(Bens!$D$6:$D$305,MATCH($E617,Bens!$A$6:$A$305,0)),0))</f>
        <v/>
      </c>
      <c r="Q617" s="21">
        <f>IF(A617="","",IF(AND(O617&lt;=0,L617&lt;&gt;""),L617-A617,TODAY()-A617))</f>
        <v/>
      </c>
      <c r="R617" s="18">
        <f>IF(O617="","",IF(O617&lt;0,"CONFERIR",IF(O617=0,"DEVOLVIDO",IF(K617="","COM CLIENTE",IF(TODAY()&gt;K617,"VENCIDO",IF(K617-TODAY()&lt;=15,"VENCE EM 15 DIAS","COM CLIENTE"))))))</f>
        <v/>
      </c>
      <c r="S617" s="18">
        <f>IF(OR($E617="",D617=""),"",IF(D617=$C$4,"5909","6909"))</f>
        <v/>
      </c>
      <c r="T617" s="18" t="n"/>
    </row>
    <row r="618">
      <c r="A618" s="17" t="n"/>
      <c r="B618" s="18" t="n"/>
      <c r="C618" s="18" t="n"/>
      <c r="D618" s="18" t="n"/>
      <c r="E618" s="18" t="n"/>
      <c r="F618" s="18">
        <f>IF($E618="","",IFERROR(INDEX(Bens!$B$6:$B$305,MATCH($E618,Bens!$A$6:$A$305,0)),"Código não cadastrado"))</f>
        <v/>
      </c>
      <c r="G618" s="19" t="n"/>
      <c r="H618" s="20">
        <f>IF(OR($E618="",G618=""),"",G618*IFERROR(INDEX(Bens!$D$6:$D$305,MATCH($E618,Bens!$A$6:$A$305,0)),0))</f>
        <v/>
      </c>
      <c r="I618" s="18" t="n"/>
      <c r="J618" s="18">
        <f>IF(OR($E618="",D618=""),"",IF(D618=$C$4,"5908","6908"))</f>
        <v/>
      </c>
      <c r="K618" s="17" t="n"/>
      <c r="L618" s="17" t="n"/>
      <c r="M618" s="19" t="n"/>
      <c r="N618" s="18" t="n"/>
      <c r="O618" s="19">
        <f>IF(OR($E618="",G618=""),"",G618-N(M618))</f>
        <v/>
      </c>
      <c r="P618" s="20">
        <f>IF(O618="","",O618*IFERROR(INDEX(Bens!$D$6:$D$305,MATCH($E618,Bens!$A$6:$A$305,0)),0))</f>
        <v/>
      </c>
      <c r="Q618" s="21">
        <f>IF(A618="","",IF(AND(O618&lt;=0,L618&lt;&gt;""),L618-A618,TODAY()-A618))</f>
        <v/>
      </c>
      <c r="R618" s="18">
        <f>IF(O618="","",IF(O618&lt;0,"CONFERIR",IF(O618=0,"DEVOLVIDO",IF(K618="","COM CLIENTE",IF(TODAY()&gt;K618,"VENCIDO",IF(K618-TODAY()&lt;=15,"VENCE EM 15 DIAS","COM CLIENTE"))))))</f>
        <v/>
      </c>
      <c r="S618" s="18">
        <f>IF(OR($E618="",D618=""),"",IF(D618=$C$4,"5909","6909"))</f>
        <v/>
      </c>
      <c r="T618" s="18" t="n"/>
    </row>
    <row r="619">
      <c r="A619" s="17" t="n"/>
      <c r="B619" s="18" t="n"/>
      <c r="C619" s="18" t="n"/>
      <c r="D619" s="18" t="n"/>
      <c r="E619" s="18" t="n"/>
      <c r="F619" s="18">
        <f>IF($E619="","",IFERROR(INDEX(Bens!$B$6:$B$305,MATCH($E619,Bens!$A$6:$A$305,0)),"Código não cadastrado"))</f>
        <v/>
      </c>
      <c r="G619" s="19" t="n"/>
      <c r="H619" s="20">
        <f>IF(OR($E619="",G619=""),"",G619*IFERROR(INDEX(Bens!$D$6:$D$305,MATCH($E619,Bens!$A$6:$A$305,0)),0))</f>
        <v/>
      </c>
      <c r="I619" s="18" t="n"/>
      <c r="J619" s="18">
        <f>IF(OR($E619="",D619=""),"",IF(D619=$C$4,"5908","6908"))</f>
        <v/>
      </c>
      <c r="K619" s="17" t="n"/>
      <c r="L619" s="17" t="n"/>
      <c r="M619" s="19" t="n"/>
      <c r="N619" s="18" t="n"/>
      <c r="O619" s="19">
        <f>IF(OR($E619="",G619=""),"",G619-N(M619))</f>
        <v/>
      </c>
      <c r="P619" s="20">
        <f>IF(O619="","",O619*IFERROR(INDEX(Bens!$D$6:$D$305,MATCH($E619,Bens!$A$6:$A$305,0)),0))</f>
        <v/>
      </c>
      <c r="Q619" s="21">
        <f>IF(A619="","",IF(AND(O619&lt;=0,L619&lt;&gt;""),L619-A619,TODAY()-A619))</f>
        <v/>
      </c>
      <c r="R619" s="18">
        <f>IF(O619="","",IF(O619&lt;0,"CONFERIR",IF(O619=0,"DEVOLVIDO",IF(K619="","COM CLIENTE",IF(TODAY()&gt;K619,"VENCIDO",IF(K619-TODAY()&lt;=15,"VENCE EM 15 DIAS","COM CLIENTE"))))))</f>
        <v/>
      </c>
      <c r="S619" s="18">
        <f>IF(OR($E619="",D619=""),"",IF(D619=$C$4,"5909","6909"))</f>
        <v/>
      </c>
      <c r="T619" s="18" t="n"/>
    </row>
    <row r="620">
      <c r="A620" s="17" t="n"/>
      <c r="B620" s="18" t="n"/>
      <c r="C620" s="18" t="n"/>
      <c r="D620" s="18" t="n"/>
      <c r="E620" s="18" t="n"/>
      <c r="F620" s="18">
        <f>IF($E620="","",IFERROR(INDEX(Bens!$B$6:$B$305,MATCH($E620,Bens!$A$6:$A$305,0)),"Código não cadastrado"))</f>
        <v/>
      </c>
      <c r="G620" s="19" t="n"/>
      <c r="H620" s="20">
        <f>IF(OR($E620="",G620=""),"",G620*IFERROR(INDEX(Bens!$D$6:$D$305,MATCH($E620,Bens!$A$6:$A$305,0)),0))</f>
        <v/>
      </c>
      <c r="I620" s="18" t="n"/>
      <c r="J620" s="18">
        <f>IF(OR($E620="",D620=""),"",IF(D620=$C$4,"5908","6908"))</f>
        <v/>
      </c>
      <c r="K620" s="17" t="n"/>
      <c r="L620" s="17" t="n"/>
      <c r="M620" s="19" t="n"/>
      <c r="N620" s="18" t="n"/>
      <c r="O620" s="19">
        <f>IF(OR($E620="",G620=""),"",G620-N(M620))</f>
        <v/>
      </c>
      <c r="P620" s="20">
        <f>IF(O620="","",O620*IFERROR(INDEX(Bens!$D$6:$D$305,MATCH($E620,Bens!$A$6:$A$305,0)),0))</f>
        <v/>
      </c>
      <c r="Q620" s="21">
        <f>IF(A620="","",IF(AND(O620&lt;=0,L620&lt;&gt;""),L620-A620,TODAY()-A620))</f>
        <v/>
      </c>
      <c r="R620" s="18">
        <f>IF(O620="","",IF(O620&lt;0,"CONFERIR",IF(O620=0,"DEVOLVIDO",IF(K620="","COM CLIENTE",IF(TODAY()&gt;K620,"VENCIDO",IF(K620-TODAY()&lt;=15,"VENCE EM 15 DIAS","COM CLIENTE"))))))</f>
        <v/>
      </c>
      <c r="S620" s="18">
        <f>IF(OR($E620="",D620=""),"",IF(D620=$C$4,"5909","6909"))</f>
        <v/>
      </c>
      <c r="T620" s="18" t="n"/>
    </row>
    <row r="621">
      <c r="A621" s="17" t="n"/>
      <c r="B621" s="18" t="n"/>
      <c r="C621" s="18" t="n"/>
      <c r="D621" s="18" t="n"/>
      <c r="E621" s="18" t="n"/>
      <c r="F621" s="18">
        <f>IF($E621="","",IFERROR(INDEX(Bens!$B$6:$B$305,MATCH($E621,Bens!$A$6:$A$305,0)),"Código não cadastrado"))</f>
        <v/>
      </c>
      <c r="G621" s="19" t="n"/>
      <c r="H621" s="20">
        <f>IF(OR($E621="",G621=""),"",G621*IFERROR(INDEX(Bens!$D$6:$D$305,MATCH($E621,Bens!$A$6:$A$305,0)),0))</f>
        <v/>
      </c>
      <c r="I621" s="18" t="n"/>
      <c r="J621" s="18">
        <f>IF(OR($E621="",D621=""),"",IF(D621=$C$4,"5908","6908"))</f>
        <v/>
      </c>
      <c r="K621" s="17" t="n"/>
      <c r="L621" s="17" t="n"/>
      <c r="M621" s="19" t="n"/>
      <c r="N621" s="18" t="n"/>
      <c r="O621" s="19">
        <f>IF(OR($E621="",G621=""),"",G621-N(M621))</f>
        <v/>
      </c>
      <c r="P621" s="20">
        <f>IF(O621="","",O621*IFERROR(INDEX(Bens!$D$6:$D$305,MATCH($E621,Bens!$A$6:$A$305,0)),0))</f>
        <v/>
      </c>
      <c r="Q621" s="21">
        <f>IF(A621="","",IF(AND(O621&lt;=0,L621&lt;&gt;""),L621-A621,TODAY()-A621))</f>
        <v/>
      </c>
      <c r="R621" s="18">
        <f>IF(O621="","",IF(O621&lt;0,"CONFERIR",IF(O621=0,"DEVOLVIDO",IF(K621="","COM CLIENTE",IF(TODAY()&gt;K621,"VENCIDO",IF(K621-TODAY()&lt;=15,"VENCE EM 15 DIAS","COM CLIENTE"))))))</f>
        <v/>
      </c>
      <c r="S621" s="18">
        <f>IF(OR($E621="",D621=""),"",IF(D621=$C$4,"5909","6909"))</f>
        <v/>
      </c>
      <c r="T621" s="18" t="n"/>
    </row>
    <row r="622">
      <c r="A622" s="17" t="n"/>
      <c r="B622" s="18" t="n"/>
      <c r="C622" s="18" t="n"/>
      <c r="D622" s="18" t="n"/>
      <c r="E622" s="18" t="n"/>
      <c r="F622" s="18">
        <f>IF($E622="","",IFERROR(INDEX(Bens!$B$6:$B$305,MATCH($E622,Bens!$A$6:$A$305,0)),"Código não cadastrado"))</f>
        <v/>
      </c>
      <c r="G622" s="19" t="n"/>
      <c r="H622" s="20">
        <f>IF(OR($E622="",G622=""),"",G622*IFERROR(INDEX(Bens!$D$6:$D$305,MATCH($E622,Bens!$A$6:$A$305,0)),0))</f>
        <v/>
      </c>
      <c r="I622" s="18" t="n"/>
      <c r="J622" s="18">
        <f>IF(OR($E622="",D622=""),"",IF(D622=$C$4,"5908","6908"))</f>
        <v/>
      </c>
      <c r="K622" s="17" t="n"/>
      <c r="L622" s="17" t="n"/>
      <c r="M622" s="19" t="n"/>
      <c r="N622" s="18" t="n"/>
      <c r="O622" s="19">
        <f>IF(OR($E622="",G622=""),"",G622-N(M622))</f>
        <v/>
      </c>
      <c r="P622" s="20">
        <f>IF(O622="","",O622*IFERROR(INDEX(Bens!$D$6:$D$305,MATCH($E622,Bens!$A$6:$A$305,0)),0))</f>
        <v/>
      </c>
      <c r="Q622" s="21">
        <f>IF(A622="","",IF(AND(O622&lt;=0,L622&lt;&gt;""),L622-A622,TODAY()-A622))</f>
        <v/>
      </c>
      <c r="R622" s="18">
        <f>IF(O622="","",IF(O622&lt;0,"CONFERIR",IF(O622=0,"DEVOLVIDO",IF(K622="","COM CLIENTE",IF(TODAY()&gt;K622,"VENCIDO",IF(K622-TODAY()&lt;=15,"VENCE EM 15 DIAS","COM CLIENTE"))))))</f>
        <v/>
      </c>
      <c r="S622" s="18">
        <f>IF(OR($E622="",D622=""),"",IF(D622=$C$4,"5909","6909"))</f>
        <v/>
      </c>
      <c r="T622" s="18" t="n"/>
    </row>
    <row r="623">
      <c r="A623" s="17" t="n"/>
      <c r="B623" s="18" t="n"/>
      <c r="C623" s="18" t="n"/>
      <c r="D623" s="18" t="n"/>
      <c r="E623" s="18" t="n"/>
      <c r="F623" s="18">
        <f>IF($E623="","",IFERROR(INDEX(Bens!$B$6:$B$305,MATCH($E623,Bens!$A$6:$A$305,0)),"Código não cadastrado"))</f>
        <v/>
      </c>
      <c r="G623" s="19" t="n"/>
      <c r="H623" s="20">
        <f>IF(OR($E623="",G623=""),"",G623*IFERROR(INDEX(Bens!$D$6:$D$305,MATCH($E623,Bens!$A$6:$A$305,0)),0))</f>
        <v/>
      </c>
      <c r="I623" s="18" t="n"/>
      <c r="J623" s="18">
        <f>IF(OR($E623="",D623=""),"",IF(D623=$C$4,"5908","6908"))</f>
        <v/>
      </c>
      <c r="K623" s="17" t="n"/>
      <c r="L623" s="17" t="n"/>
      <c r="M623" s="19" t="n"/>
      <c r="N623" s="18" t="n"/>
      <c r="O623" s="19">
        <f>IF(OR($E623="",G623=""),"",G623-N(M623))</f>
        <v/>
      </c>
      <c r="P623" s="20">
        <f>IF(O623="","",O623*IFERROR(INDEX(Bens!$D$6:$D$305,MATCH($E623,Bens!$A$6:$A$305,0)),0))</f>
        <v/>
      </c>
      <c r="Q623" s="21">
        <f>IF(A623="","",IF(AND(O623&lt;=0,L623&lt;&gt;""),L623-A623,TODAY()-A623))</f>
        <v/>
      </c>
      <c r="R623" s="18">
        <f>IF(O623="","",IF(O623&lt;0,"CONFERIR",IF(O623=0,"DEVOLVIDO",IF(K623="","COM CLIENTE",IF(TODAY()&gt;K623,"VENCIDO",IF(K623-TODAY()&lt;=15,"VENCE EM 15 DIAS","COM CLIENTE"))))))</f>
        <v/>
      </c>
      <c r="S623" s="18">
        <f>IF(OR($E623="",D623=""),"",IF(D623=$C$4,"5909","6909"))</f>
        <v/>
      </c>
      <c r="T623" s="18" t="n"/>
    </row>
    <row r="624">
      <c r="A624" s="17" t="n"/>
      <c r="B624" s="18" t="n"/>
      <c r="C624" s="18" t="n"/>
      <c r="D624" s="18" t="n"/>
      <c r="E624" s="18" t="n"/>
      <c r="F624" s="18">
        <f>IF($E624="","",IFERROR(INDEX(Bens!$B$6:$B$305,MATCH($E624,Bens!$A$6:$A$305,0)),"Código não cadastrado"))</f>
        <v/>
      </c>
      <c r="G624" s="19" t="n"/>
      <c r="H624" s="20">
        <f>IF(OR($E624="",G624=""),"",G624*IFERROR(INDEX(Bens!$D$6:$D$305,MATCH($E624,Bens!$A$6:$A$305,0)),0))</f>
        <v/>
      </c>
      <c r="I624" s="18" t="n"/>
      <c r="J624" s="18">
        <f>IF(OR($E624="",D624=""),"",IF(D624=$C$4,"5908","6908"))</f>
        <v/>
      </c>
      <c r="K624" s="17" t="n"/>
      <c r="L624" s="17" t="n"/>
      <c r="M624" s="19" t="n"/>
      <c r="N624" s="18" t="n"/>
      <c r="O624" s="19">
        <f>IF(OR($E624="",G624=""),"",G624-N(M624))</f>
        <v/>
      </c>
      <c r="P624" s="20">
        <f>IF(O624="","",O624*IFERROR(INDEX(Bens!$D$6:$D$305,MATCH($E624,Bens!$A$6:$A$305,0)),0))</f>
        <v/>
      </c>
      <c r="Q624" s="21">
        <f>IF(A624="","",IF(AND(O624&lt;=0,L624&lt;&gt;""),L624-A624,TODAY()-A624))</f>
        <v/>
      </c>
      <c r="R624" s="18">
        <f>IF(O624="","",IF(O624&lt;0,"CONFERIR",IF(O624=0,"DEVOLVIDO",IF(K624="","COM CLIENTE",IF(TODAY()&gt;K624,"VENCIDO",IF(K624-TODAY()&lt;=15,"VENCE EM 15 DIAS","COM CLIENTE"))))))</f>
        <v/>
      </c>
      <c r="S624" s="18">
        <f>IF(OR($E624="",D624=""),"",IF(D624=$C$4,"5909","6909"))</f>
        <v/>
      </c>
      <c r="T624" s="18" t="n"/>
    </row>
    <row r="625">
      <c r="A625" s="17" t="n"/>
      <c r="B625" s="18" t="n"/>
      <c r="C625" s="18" t="n"/>
      <c r="D625" s="18" t="n"/>
      <c r="E625" s="18" t="n"/>
      <c r="F625" s="18">
        <f>IF($E625="","",IFERROR(INDEX(Bens!$B$6:$B$305,MATCH($E625,Bens!$A$6:$A$305,0)),"Código não cadastrado"))</f>
        <v/>
      </c>
      <c r="G625" s="19" t="n"/>
      <c r="H625" s="20">
        <f>IF(OR($E625="",G625=""),"",G625*IFERROR(INDEX(Bens!$D$6:$D$305,MATCH($E625,Bens!$A$6:$A$305,0)),0))</f>
        <v/>
      </c>
      <c r="I625" s="18" t="n"/>
      <c r="J625" s="18">
        <f>IF(OR($E625="",D625=""),"",IF(D625=$C$4,"5908","6908"))</f>
        <v/>
      </c>
      <c r="K625" s="17" t="n"/>
      <c r="L625" s="17" t="n"/>
      <c r="M625" s="19" t="n"/>
      <c r="N625" s="18" t="n"/>
      <c r="O625" s="19">
        <f>IF(OR($E625="",G625=""),"",G625-N(M625))</f>
        <v/>
      </c>
      <c r="P625" s="20">
        <f>IF(O625="","",O625*IFERROR(INDEX(Bens!$D$6:$D$305,MATCH($E625,Bens!$A$6:$A$305,0)),0))</f>
        <v/>
      </c>
      <c r="Q625" s="21">
        <f>IF(A625="","",IF(AND(O625&lt;=0,L625&lt;&gt;""),L625-A625,TODAY()-A625))</f>
        <v/>
      </c>
      <c r="R625" s="18">
        <f>IF(O625="","",IF(O625&lt;0,"CONFERIR",IF(O625=0,"DEVOLVIDO",IF(K625="","COM CLIENTE",IF(TODAY()&gt;K625,"VENCIDO",IF(K625-TODAY()&lt;=15,"VENCE EM 15 DIAS","COM CLIENTE"))))))</f>
        <v/>
      </c>
      <c r="S625" s="18">
        <f>IF(OR($E625="",D625=""),"",IF(D625=$C$4,"5909","6909"))</f>
        <v/>
      </c>
      <c r="T625" s="18" t="n"/>
    </row>
    <row r="626">
      <c r="A626" s="17" t="n"/>
      <c r="B626" s="18" t="n"/>
      <c r="C626" s="18" t="n"/>
      <c r="D626" s="18" t="n"/>
      <c r="E626" s="18" t="n"/>
      <c r="F626" s="18">
        <f>IF($E626="","",IFERROR(INDEX(Bens!$B$6:$B$305,MATCH($E626,Bens!$A$6:$A$305,0)),"Código não cadastrado"))</f>
        <v/>
      </c>
      <c r="G626" s="19" t="n"/>
      <c r="H626" s="20">
        <f>IF(OR($E626="",G626=""),"",G626*IFERROR(INDEX(Bens!$D$6:$D$305,MATCH($E626,Bens!$A$6:$A$305,0)),0))</f>
        <v/>
      </c>
      <c r="I626" s="18" t="n"/>
      <c r="J626" s="18">
        <f>IF(OR($E626="",D626=""),"",IF(D626=$C$4,"5908","6908"))</f>
        <v/>
      </c>
      <c r="K626" s="17" t="n"/>
      <c r="L626" s="17" t="n"/>
      <c r="M626" s="19" t="n"/>
      <c r="N626" s="18" t="n"/>
      <c r="O626" s="19">
        <f>IF(OR($E626="",G626=""),"",G626-N(M626))</f>
        <v/>
      </c>
      <c r="P626" s="20">
        <f>IF(O626="","",O626*IFERROR(INDEX(Bens!$D$6:$D$305,MATCH($E626,Bens!$A$6:$A$305,0)),0))</f>
        <v/>
      </c>
      <c r="Q626" s="21">
        <f>IF(A626="","",IF(AND(O626&lt;=0,L626&lt;&gt;""),L626-A626,TODAY()-A626))</f>
        <v/>
      </c>
      <c r="R626" s="18">
        <f>IF(O626="","",IF(O626&lt;0,"CONFERIR",IF(O626=0,"DEVOLVIDO",IF(K626="","COM CLIENTE",IF(TODAY()&gt;K626,"VENCIDO",IF(K626-TODAY()&lt;=15,"VENCE EM 15 DIAS","COM CLIENTE"))))))</f>
        <v/>
      </c>
      <c r="S626" s="18">
        <f>IF(OR($E626="",D626=""),"",IF(D626=$C$4,"5909","6909"))</f>
        <v/>
      </c>
      <c r="T626" s="18" t="n"/>
    </row>
    <row r="627">
      <c r="A627" s="17" t="n"/>
      <c r="B627" s="18" t="n"/>
      <c r="C627" s="18" t="n"/>
      <c r="D627" s="18" t="n"/>
      <c r="E627" s="18" t="n"/>
      <c r="F627" s="18">
        <f>IF($E627="","",IFERROR(INDEX(Bens!$B$6:$B$305,MATCH($E627,Bens!$A$6:$A$305,0)),"Código não cadastrado"))</f>
        <v/>
      </c>
      <c r="G627" s="19" t="n"/>
      <c r="H627" s="20">
        <f>IF(OR($E627="",G627=""),"",G627*IFERROR(INDEX(Bens!$D$6:$D$305,MATCH($E627,Bens!$A$6:$A$305,0)),0))</f>
        <v/>
      </c>
      <c r="I627" s="18" t="n"/>
      <c r="J627" s="18">
        <f>IF(OR($E627="",D627=""),"",IF(D627=$C$4,"5908","6908"))</f>
        <v/>
      </c>
      <c r="K627" s="17" t="n"/>
      <c r="L627" s="17" t="n"/>
      <c r="M627" s="19" t="n"/>
      <c r="N627" s="18" t="n"/>
      <c r="O627" s="19">
        <f>IF(OR($E627="",G627=""),"",G627-N(M627))</f>
        <v/>
      </c>
      <c r="P627" s="20">
        <f>IF(O627="","",O627*IFERROR(INDEX(Bens!$D$6:$D$305,MATCH($E627,Bens!$A$6:$A$305,0)),0))</f>
        <v/>
      </c>
      <c r="Q627" s="21">
        <f>IF(A627="","",IF(AND(O627&lt;=0,L627&lt;&gt;""),L627-A627,TODAY()-A627))</f>
        <v/>
      </c>
      <c r="R627" s="18">
        <f>IF(O627="","",IF(O627&lt;0,"CONFERIR",IF(O627=0,"DEVOLVIDO",IF(K627="","COM CLIENTE",IF(TODAY()&gt;K627,"VENCIDO",IF(K627-TODAY()&lt;=15,"VENCE EM 15 DIAS","COM CLIENTE"))))))</f>
        <v/>
      </c>
      <c r="S627" s="18">
        <f>IF(OR($E627="",D627=""),"",IF(D627=$C$4,"5909","6909"))</f>
        <v/>
      </c>
      <c r="T627" s="18" t="n"/>
    </row>
    <row r="628">
      <c r="A628" s="17" t="n"/>
      <c r="B628" s="18" t="n"/>
      <c r="C628" s="18" t="n"/>
      <c r="D628" s="18" t="n"/>
      <c r="E628" s="18" t="n"/>
      <c r="F628" s="18">
        <f>IF($E628="","",IFERROR(INDEX(Bens!$B$6:$B$305,MATCH($E628,Bens!$A$6:$A$305,0)),"Código não cadastrado"))</f>
        <v/>
      </c>
      <c r="G628" s="19" t="n"/>
      <c r="H628" s="20">
        <f>IF(OR($E628="",G628=""),"",G628*IFERROR(INDEX(Bens!$D$6:$D$305,MATCH($E628,Bens!$A$6:$A$305,0)),0))</f>
        <v/>
      </c>
      <c r="I628" s="18" t="n"/>
      <c r="J628" s="18">
        <f>IF(OR($E628="",D628=""),"",IF(D628=$C$4,"5908","6908"))</f>
        <v/>
      </c>
      <c r="K628" s="17" t="n"/>
      <c r="L628" s="17" t="n"/>
      <c r="M628" s="19" t="n"/>
      <c r="N628" s="18" t="n"/>
      <c r="O628" s="19">
        <f>IF(OR($E628="",G628=""),"",G628-N(M628))</f>
        <v/>
      </c>
      <c r="P628" s="20">
        <f>IF(O628="","",O628*IFERROR(INDEX(Bens!$D$6:$D$305,MATCH($E628,Bens!$A$6:$A$305,0)),0))</f>
        <v/>
      </c>
      <c r="Q628" s="21">
        <f>IF(A628="","",IF(AND(O628&lt;=0,L628&lt;&gt;""),L628-A628,TODAY()-A628))</f>
        <v/>
      </c>
      <c r="R628" s="18">
        <f>IF(O628="","",IF(O628&lt;0,"CONFERIR",IF(O628=0,"DEVOLVIDO",IF(K628="","COM CLIENTE",IF(TODAY()&gt;K628,"VENCIDO",IF(K628-TODAY()&lt;=15,"VENCE EM 15 DIAS","COM CLIENTE"))))))</f>
        <v/>
      </c>
      <c r="S628" s="18">
        <f>IF(OR($E628="",D628=""),"",IF(D628=$C$4,"5909","6909"))</f>
        <v/>
      </c>
      <c r="T628" s="18" t="n"/>
    </row>
    <row r="629">
      <c r="A629" s="17" t="n"/>
      <c r="B629" s="18" t="n"/>
      <c r="C629" s="18" t="n"/>
      <c r="D629" s="18" t="n"/>
      <c r="E629" s="18" t="n"/>
      <c r="F629" s="18">
        <f>IF($E629="","",IFERROR(INDEX(Bens!$B$6:$B$305,MATCH($E629,Bens!$A$6:$A$305,0)),"Código não cadastrado"))</f>
        <v/>
      </c>
      <c r="G629" s="19" t="n"/>
      <c r="H629" s="20">
        <f>IF(OR($E629="",G629=""),"",G629*IFERROR(INDEX(Bens!$D$6:$D$305,MATCH($E629,Bens!$A$6:$A$305,0)),0))</f>
        <v/>
      </c>
      <c r="I629" s="18" t="n"/>
      <c r="J629" s="18">
        <f>IF(OR($E629="",D629=""),"",IF(D629=$C$4,"5908","6908"))</f>
        <v/>
      </c>
      <c r="K629" s="17" t="n"/>
      <c r="L629" s="17" t="n"/>
      <c r="M629" s="19" t="n"/>
      <c r="N629" s="18" t="n"/>
      <c r="O629" s="19">
        <f>IF(OR($E629="",G629=""),"",G629-N(M629))</f>
        <v/>
      </c>
      <c r="P629" s="20">
        <f>IF(O629="","",O629*IFERROR(INDEX(Bens!$D$6:$D$305,MATCH($E629,Bens!$A$6:$A$305,0)),0))</f>
        <v/>
      </c>
      <c r="Q629" s="21">
        <f>IF(A629="","",IF(AND(O629&lt;=0,L629&lt;&gt;""),L629-A629,TODAY()-A629))</f>
        <v/>
      </c>
      <c r="R629" s="18">
        <f>IF(O629="","",IF(O629&lt;0,"CONFERIR",IF(O629=0,"DEVOLVIDO",IF(K629="","COM CLIENTE",IF(TODAY()&gt;K629,"VENCIDO",IF(K629-TODAY()&lt;=15,"VENCE EM 15 DIAS","COM CLIENTE"))))))</f>
        <v/>
      </c>
      <c r="S629" s="18">
        <f>IF(OR($E629="",D629=""),"",IF(D629=$C$4,"5909","6909"))</f>
        <v/>
      </c>
      <c r="T629" s="18" t="n"/>
    </row>
    <row r="630">
      <c r="A630" s="17" t="n"/>
      <c r="B630" s="18" t="n"/>
      <c r="C630" s="18" t="n"/>
      <c r="D630" s="18" t="n"/>
      <c r="E630" s="18" t="n"/>
      <c r="F630" s="18">
        <f>IF($E630="","",IFERROR(INDEX(Bens!$B$6:$B$305,MATCH($E630,Bens!$A$6:$A$305,0)),"Código não cadastrado"))</f>
        <v/>
      </c>
      <c r="G630" s="19" t="n"/>
      <c r="H630" s="20">
        <f>IF(OR($E630="",G630=""),"",G630*IFERROR(INDEX(Bens!$D$6:$D$305,MATCH($E630,Bens!$A$6:$A$305,0)),0))</f>
        <v/>
      </c>
      <c r="I630" s="18" t="n"/>
      <c r="J630" s="18">
        <f>IF(OR($E630="",D630=""),"",IF(D630=$C$4,"5908","6908"))</f>
        <v/>
      </c>
      <c r="K630" s="17" t="n"/>
      <c r="L630" s="17" t="n"/>
      <c r="M630" s="19" t="n"/>
      <c r="N630" s="18" t="n"/>
      <c r="O630" s="19">
        <f>IF(OR($E630="",G630=""),"",G630-N(M630))</f>
        <v/>
      </c>
      <c r="P630" s="20">
        <f>IF(O630="","",O630*IFERROR(INDEX(Bens!$D$6:$D$305,MATCH($E630,Bens!$A$6:$A$305,0)),0))</f>
        <v/>
      </c>
      <c r="Q630" s="21">
        <f>IF(A630="","",IF(AND(O630&lt;=0,L630&lt;&gt;""),L630-A630,TODAY()-A630))</f>
        <v/>
      </c>
      <c r="R630" s="18">
        <f>IF(O630="","",IF(O630&lt;0,"CONFERIR",IF(O630=0,"DEVOLVIDO",IF(K630="","COM CLIENTE",IF(TODAY()&gt;K630,"VENCIDO",IF(K630-TODAY()&lt;=15,"VENCE EM 15 DIAS","COM CLIENTE"))))))</f>
        <v/>
      </c>
      <c r="S630" s="18">
        <f>IF(OR($E630="",D630=""),"",IF(D630=$C$4,"5909","6909"))</f>
        <v/>
      </c>
      <c r="T630" s="18" t="n"/>
    </row>
    <row r="631">
      <c r="A631" s="17" t="n"/>
      <c r="B631" s="18" t="n"/>
      <c r="C631" s="18" t="n"/>
      <c r="D631" s="18" t="n"/>
      <c r="E631" s="18" t="n"/>
      <c r="F631" s="18">
        <f>IF($E631="","",IFERROR(INDEX(Bens!$B$6:$B$305,MATCH($E631,Bens!$A$6:$A$305,0)),"Código não cadastrado"))</f>
        <v/>
      </c>
      <c r="G631" s="19" t="n"/>
      <c r="H631" s="20">
        <f>IF(OR($E631="",G631=""),"",G631*IFERROR(INDEX(Bens!$D$6:$D$305,MATCH($E631,Bens!$A$6:$A$305,0)),0))</f>
        <v/>
      </c>
      <c r="I631" s="18" t="n"/>
      <c r="J631" s="18">
        <f>IF(OR($E631="",D631=""),"",IF(D631=$C$4,"5908","6908"))</f>
        <v/>
      </c>
      <c r="K631" s="17" t="n"/>
      <c r="L631" s="17" t="n"/>
      <c r="M631" s="19" t="n"/>
      <c r="N631" s="18" t="n"/>
      <c r="O631" s="19">
        <f>IF(OR($E631="",G631=""),"",G631-N(M631))</f>
        <v/>
      </c>
      <c r="P631" s="20">
        <f>IF(O631="","",O631*IFERROR(INDEX(Bens!$D$6:$D$305,MATCH($E631,Bens!$A$6:$A$305,0)),0))</f>
        <v/>
      </c>
      <c r="Q631" s="21">
        <f>IF(A631="","",IF(AND(O631&lt;=0,L631&lt;&gt;""),L631-A631,TODAY()-A631))</f>
        <v/>
      </c>
      <c r="R631" s="18">
        <f>IF(O631="","",IF(O631&lt;0,"CONFERIR",IF(O631=0,"DEVOLVIDO",IF(K631="","COM CLIENTE",IF(TODAY()&gt;K631,"VENCIDO",IF(K631-TODAY()&lt;=15,"VENCE EM 15 DIAS","COM CLIENTE"))))))</f>
        <v/>
      </c>
      <c r="S631" s="18">
        <f>IF(OR($E631="",D631=""),"",IF(D631=$C$4,"5909","6909"))</f>
        <v/>
      </c>
      <c r="T631" s="18" t="n"/>
    </row>
    <row r="632">
      <c r="A632" s="17" t="n"/>
      <c r="B632" s="18" t="n"/>
      <c r="C632" s="18" t="n"/>
      <c r="D632" s="18" t="n"/>
      <c r="E632" s="18" t="n"/>
      <c r="F632" s="18">
        <f>IF($E632="","",IFERROR(INDEX(Bens!$B$6:$B$305,MATCH($E632,Bens!$A$6:$A$305,0)),"Código não cadastrado"))</f>
        <v/>
      </c>
      <c r="G632" s="19" t="n"/>
      <c r="H632" s="20">
        <f>IF(OR($E632="",G632=""),"",G632*IFERROR(INDEX(Bens!$D$6:$D$305,MATCH($E632,Bens!$A$6:$A$305,0)),0))</f>
        <v/>
      </c>
      <c r="I632" s="18" t="n"/>
      <c r="J632" s="18">
        <f>IF(OR($E632="",D632=""),"",IF(D632=$C$4,"5908","6908"))</f>
        <v/>
      </c>
      <c r="K632" s="17" t="n"/>
      <c r="L632" s="17" t="n"/>
      <c r="M632" s="19" t="n"/>
      <c r="N632" s="18" t="n"/>
      <c r="O632" s="19">
        <f>IF(OR($E632="",G632=""),"",G632-N(M632))</f>
        <v/>
      </c>
      <c r="P632" s="20">
        <f>IF(O632="","",O632*IFERROR(INDEX(Bens!$D$6:$D$305,MATCH($E632,Bens!$A$6:$A$305,0)),0))</f>
        <v/>
      </c>
      <c r="Q632" s="21">
        <f>IF(A632="","",IF(AND(O632&lt;=0,L632&lt;&gt;""),L632-A632,TODAY()-A632))</f>
        <v/>
      </c>
      <c r="R632" s="18">
        <f>IF(O632="","",IF(O632&lt;0,"CONFERIR",IF(O632=0,"DEVOLVIDO",IF(K632="","COM CLIENTE",IF(TODAY()&gt;K632,"VENCIDO",IF(K632-TODAY()&lt;=15,"VENCE EM 15 DIAS","COM CLIENTE"))))))</f>
        <v/>
      </c>
      <c r="S632" s="18">
        <f>IF(OR($E632="",D632=""),"",IF(D632=$C$4,"5909","6909"))</f>
        <v/>
      </c>
      <c r="T632" s="18" t="n"/>
    </row>
    <row r="633">
      <c r="A633" s="17" t="n"/>
      <c r="B633" s="18" t="n"/>
      <c r="C633" s="18" t="n"/>
      <c r="D633" s="18" t="n"/>
      <c r="E633" s="18" t="n"/>
      <c r="F633" s="18">
        <f>IF($E633="","",IFERROR(INDEX(Bens!$B$6:$B$305,MATCH($E633,Bens!$A$6:$A$305,0)),"Código não cadastrado"))</f>
        <v/>
      </c>
      <c r="G633" s="19" t="n"/>
      <c r="H633" s="20">
        <f>IF(OR($E633="",G633=""),"",G633*IFERROR(INDEX(Bens!$D$6:$D$305,MATCH($E633,Bens!$A$6:$A$305,0)),0))</f>
        <v/>
      </c>
      <c r="I633" s="18" t="n"/>
      <c r="J633" s="18">
        <f>IF(OR($E633="",D633=""),"",IF(D633=$C$4,"5908","6908"))</f>
        <v/>
      </c>
      <c r="K633" s="17" t="n"/>
      <c r="L633" s="17" t="n"/>
      <c r="M633" s="19" t="n"/>
      <c r="N633" s="18" t="n"/>
      <c r="O633" s="19">
        <f>IF(OR($E633="",G633=""),"",G633-N(M633))</f>
        <v/>
      </c>
      <c r="P633" s="20">
        <f>IF(O633="","",O633*IFERROR(INDEX(Bens!$D$6:$D$305,MATCH($E633,Bens!$A$6:$A$305,0)),0))</f>
        <v/>
      </c>
      <c r="Q633" s="21">
        <f>IF(A633="","",IF(AND(O633&lt;=0,L633&lt;&gt;""),L633-A633,TODAY()-A633))</f>
        <v/>
      </c>
      <c r="R633" s="18">
        <f>IF(O633="","",IF(O633&lt;0,"CONFERIR",IF(O633=0,"DEVOLVIDO",IF(K633="","COM CLIENTE",IF(TODAY()&gt;K633,"VENCIDO",IF(K633-TODAY()&lt;=15,"VENCE EM 15 DIAS","COM CLIENTE"))))))</f>
        <v/>
      </c>
      <c r="S633" s="18">
        <f>IF(OR($E633="",D633=""),"",IF(D633=$C$4,"5909","6909"))</f>
        <v/>
      </c>
      <c r="T633" s="18" t="n"/>
    </row>
    <row r="634">
      <c r="A634" s="17" t="n"/>
      <c r="B634" s="18" t="n"/>
      <c r="C634" s="18" t="n"/>
      <c r="D634" s="18" t="n"/>
      <c r="E634" s="18" t="n"/>
      <c r="F634" s="18">
        <f>IF($E634="","",IFERROR(INDEX(Bens!$B$6:$B$305,MATCH($E634,Bens!$A$6:$A$305,0)),"Código não cadastrado"))</f>
        <v/>
      </c>
      <c r="G634" s="19" t="n"/>
      <c r="H634" s="20">
        <f>IF(OR($E634="",G634=""),"",G634*IFERROR(INDEX(Bens!$D$6:$D$305,MATCH($E634,Bens!$A$6:$A$305,0)),0))</f>
        <v/>
      </c>
      <c r="I634" s="18" t="n"/>
      <c r="J634" s="18">
        <f>IF(OR($E634="",D634=""),"",IF(D634=$C$4,"5908","6908"))</f>
        <v/>
      </c>
      <c r="K634" s="17" t="n"/>
      <c r="L634" s="17" t="n"/>
      <c r="M634" s="19" t="n"/>
      <c r="N634" s="18" t="n"/>
      <c r="O634" s="19">
        <f>IF(OR($E634="",G634=""),"",G634-N(M634))</f>
        <v/>
      </c>
      <c r="P634" s="20">
        <f>IF(O634="","",O634*IFERROR(INDEX(Bens!$D$6:$D$305,MATCH($E634,Bens!$A$6:$A$305,0)),0))</f>
        <v/>
      </c>
      <c r="Q634" s="21">
        <f>IF(A634="","",IF(AND(O634&lt;=0,L634&lt;&gt;""),L634-A634,TODAY()-A634))</f>
        <v/>
      </c>
      <c r="R634" s="18">
        <f>IF(O634="","",IF(O634&lt;0,"CONFERIR",IF(O634=0,"DEVOLVIDO",IF(K634="","COM CLIENTE",IF(TODAY()&gt;K634,"VENCIDO",IF(K634-TODAY()&lt;=15,"VENCE EM 15 DIAS","COM CLIENTE"))))))</f>
        <v/>
      </c>
      <c r="S634" s="18">
        <f>IF(OR($E634="",D634=""),"",IF(D634=$C$4,"5909","6909"))</f>
        <v/>
      </c>
      <c r="T634" s="18" t="n"/>
    </row>
    <row r="635">
      <c r="A635" s="17" t="n"/>
      <c r="B635" s="18" t="n"/>
      <c r="C635" s="18" t="n"/>
      <c r="D635" s="18" t="n"/>
      <c r="E635" s="18" t="n"/>
      <c r="F635" s="18">
        <f>IF($E635="","",IFERROR(INDEX(Bens!$B$6:$B$305,MATCH($E635,Bens!$A$6:$A$305,0)),"Código não cadastrado"))</f>
        <v/>
      </c>
      <c r="G635" s="19" t="n"/>
      <c r="H635" s="20">
        <f>IF(OR($E635="",G635=""),"",G635*IFERROR(INDEX(Bens!$D$6:$D$305,MATCH($E635,Bens!$A$6:$A$305,0)),0))</f>
        <v/>
      </c>
      <c r="I635" s="18" t="n"/>
      <c r="J635" s="18">
        <f>IF(OR($E635="",D635=""),"",IF(D635=$C$4,"5908","6908"))</f>
        <v/>
      </c>
      <c r="K635" s="17" t="n"/>
      <c r="L635" s="17" t="n"/>
      <c r="M635" s="19" t="n"/>
      <c r="N635" s="18" t="n"/>
      <c r="O635" s="19">
        <f>IF(OR($E635="",G635=""),"",G635-N(M635))</f>
        <v/>
      </c>
      <c r="P635" s="20">
        <f>IF(O635="","",O635*IFERROR(INDEX(Bens!$D$6:$D$305,MATCH($E635,Bens!$A$6:$A$305,0)),0))</f>
        <v/>
      </c>
      <c r="Q635" s="21">
        <f>IF(A635="","",IF(AND(O635&lt;=0,L635&lt;&gt;""),L635-A635,TODAY()-A635))</f>
        <v/>
      </c>
      <c r="R635" s="18">
        <f>IF(O635="","",IF(O635&lt;0,"CONFERIR",IF(O635=0,"DEVOLVIDO",IF(K635="","COM CLIENTE",IF(TODAY()&gt;K635,"VENCIDO",IF(K635-TODAY()&lt;=15,"VENCE EM 15 DIAS","COM CLIENTE"))))))</f>
        <v/>
      </c>
      <c r="S635" s="18">
        <f>IF(OR($E635="",D635=""),"",IF(D635=$C$4,"5909","6909"))</f>
        <v/>
      </c>
      <c r="T635" s="18" t="n"/>
    </row>
    <row r="636">
      <c r="A636" s="17" t="n"/>
      <c r="B636" s="18" t="n"/>
      <c r="C636" s="18" t="n"/>
      <c r="D636" s="18" t="n"/>
      <c r="E636" s="18" t="n"/>
      <c r="F636" s="18">
        <f>IF($E636="","",IFERROR(INDEX(Bens!$B$6:$B$305,MATCH($E636,Bens!$A$6:$A$305,0)),"Código não cadastrado"))</f>
        <v/>
      </c>
      <c r="G636" s="19" t="n"/>
      <c r="H636" s="20">
        <f>IF(OR($E636="",G636=""),"",G636*IFERROR(INDEX(Bens!$D$6:$D$305,MATCH($E636,Bens!$A$6:$A$305,0)),0))</f>
        <v/>
      </c>
      <c r="I636" s="18" t="n"/>
      <c r="J636" s="18">
        <f>IF(OR($E636="",D636=""),"",IF(D636=$C$4,"5908","6908"))</f>
        <v/>
      </c>
      <c r="K636" s="17" t="n"/>
      <c r="L636" s="17" t="n"/>
      <c r="M636" s="19" t="n"/>
      <c r="N636" s="18" t="n"/>
      <c r="O636" s="19">
        <f>IF(OR($E636="",G636=""),"",G636-N(M636))</f>
        <v/>
      </c>
      <c r="P636" s="20">
        <f>IF(O636="","",O636*IFERROR(INDEX(Bens!$D$6:$D$305,MATCH($E636,Bens!$A$6:$A$305,0)),0))</f>
        <v/>
      </c>
      <c r="Q636" s="21">
        <f>IF(A636="","",IF(AND(O636&lt;=0,L636&lt;&gt;""),L636-A636,TODAY()-A636))</f>
        <v/>
      </c>
      <c r="R636" s="18">
        <f>IF(O636="","",IF(O636&lt;0,"CONFERIR",IF(O636=0,"DEVOLVIDO",IF(K636="","COM CLIENTE",IF(TODAY()&gt;K636,"VENCIDO",IF(K636-TODAY()&lt;=15,"VENCE EM 15 DIAS","COM CLIENTE"))))))</f>
        <v/>
      </c>
      <c r="S636" s="18">
        <f>IF(OR($E636="",D636=""),"",IF(D636=$C$4,"5909","6909"))</f>
        <v/>
      </c>
      <c r="T636" s="18" t="n"/>
    </row>
    <row r="637">
      <c r="A637" s="17" t="n"/>
      <c r="B637" s="18" t="n"/>
      <c r="C637" s="18" t="n"/>
      <c r="D637" s="18" t="n"/>
      <c r="E637" s="18" t="n"/>
      <c r="F637" s="18">
        <f>IF($E637="","",IFERROR(INDEX(Bens!$B$6:$B$305,MATCH($E637,Bens!$A$6:$A$305,0)),"Código não cadastrado"))</f>
        <v/>
      </c>
      <c r="G637" s="19" t="n"/>
      <c r="H637" s="20">
        <f>IF(OR($E637="",G637=""),"",G637*IFERROR(INDEX(Bens!$D$6:$D$305,MATCH($E637,Bens!$A$6:$A$305,0)),0))</f>
        <v/>
      </c>
      <c r="I637" s="18" t="n"/>
      <c r="J637" s="18">
        <f>IF(OR($E637="",D637=""),"",IF(D637=$C$4,"5908","6908"))</f>
        <v/>
      </c>
      <c r="K637" s="17" t="n"/>
      <c r="L637" s="17" t="n"/>
      <c r="M637" s="19" t="n"/>
      <c r="N637" s="18" t="n"/>
      <c r="O637" s="19">
        <f>IF(OR($E637="",G637=""),"",G637-N(M637))</f>
        <v/>
      </c>
      <c r="P637" s="20">
        <f>IF(O637="","",O637*IFERROR(INDEX(Bens!$D$6:$D$305,MATCH($E637,Bens!$A$6:$A$305,0)),0))</f>
        <v/>
      </c>
      <c r="Q637" s="21">
        <f>IF(A637="","",IF(AND(O637&lt;=0,L637&lt;&gt;""),L637-A637,TODAY()-A637))</f>
        <v/>
      </c>
      <c r="R637" s="18">
        <f>IF(O637="","",IF(O637&lt;0,"CONFERIR",IF(O637=0,"DEVOLVIDO",IF(K637="","COM CLIENTE",IF(TODAY()&gt;K637,"VENCIDO",IF(K637-TODAY()&lt;=15,"VENCE EM 15 DIAS","COM CLIENTE"))))))</f>
        <v/>
      </c>
      <c r="S637" s="18">
        <f>IF(OR($E637="",D637=""),"",IF(D637=$C$4,"5909","6909"))</f>
        <v/>
      </c>
      <c r="T637" s="18" t="n"/>
    </row>
    <row r="638">
      <c r="A638" s="17" t="n"/>
      <c r="B638" s="18" t="n"/>
      <c r="C638" s="18" t="n"/>
      <c r="D638" s="18" t="n"/>
      <c r="E638" s="18" t="n"/>
      <c r="F638" s="18">
        <f>IF($E638="","",IFERROR(INDEX(Bens!$B$6:$B$305,MATCH($E638,Bens!$A$6:$A$305,0)),"Código não cadastrado"))</f>
        <v/>
      </c>
      <c r="G638" s="19" t="n"/>
      <c r="H638" s="20">
        <f>IF(OR($E638="",G638=""),"",G638*IFERROR(INDEX(Bens!$D$6:$D$305,MATCH($E638,Bens!$A$6:$A$305,0)),0))</f>
        <v/>
      </c>
      <c r="I638" s="18" t="n"/>
      <c r="J638" s="18">
        <f>IF(OR($E638="",D638=""),"",IF(D638=$C$4,"5908","6908"))</f>
        <v/>
      </c>
      <c r="K638" s="17" t="n"/>
      <c r="L638" s="17" t="n"/>
      <c r="M638" s="19" t="n"/>
      <c r="N638" s="18" t="n"/>
      <c r="O638" s="19">
        <f>IF(OR($E638="",G638=""),"",G638-N(M638))</f>
        <v/>
      </c>
      <c r="P638" s="20">
        <f>IF(O638="","",O638*IFERROR(INDEX(Bens!$D$6:$D$305,MATCH($E638,Bens!$A$6:$A$305,0)),0))</f>
        <v/>
      </c>
      <c r="Q638" s="21">
        <f>IF(A638="","",IF(AND(O638&lt;=0,L638&lt;&gt;""),L638-A638,TODAY()-A638))</f>
        <v/>
      </c>
      <c r="R638" s="18">
        <f>IF(O638="","",IF(O638&lt;0,"CONFERIR",IF(O638=0,"DEVOLVIDO",IF(K638="","COM CLIENTE",IF(TODAY()&gt;K638,"VENCIDO",IF(K638-TODAY()&lt;=15,"VENCE EM 15 DIAS","COM CLIENTE"))))))</f>
        <v/>
      </c>
      <c r="S638" s="18">
        <f>IF(OR($E638="",D638=""),"",IF(D638=$C$4,"5909","6909"))</f>
        <v/>
      </c>
      <c r="T638" s="18" t="n"/>
    </row>
    <row r="639">
      <c r="A639" s="17" t="n"/>
      <c r="B639" s="18" t="n"/>
      <c r="C639" s="18" t="n"/>
      <c r="D639" s="18" t="n"/>
      <c r="E639" s="18" t="n"/>
      <c r="F639" s="18">
        <f>IF($E639="","",IFERROR(INDEX(Bens!$B$6:$B$305,MATCH($E639,Bens!$A$6:$A$305,0)),"Código não cadastrado"))</f>
        <v/>
      </c>
      <c r="G639" s="19" t="n"/>
      <c r="H639" s="20">
        <f>IF(OR($E639="",G639=""),"",G639*IFERROR(INDEX(Bens!$D$6:$D$305,MATCH($E639,Bens!$A$6:$A$305,0)),0))</f>
        <v/>
      </c>
      <c r="I639" s="18" t="n"/>
      <c r="J639" s="18">
        <f>IF(OR($E639="",D639=""),"",IF(D639=$C$4,"5908","6908"))</f>
        <v/>
      </c>
      <c r="K639" s="17" t="n"/>
      <c r="L639" s="17" t="n"/>
      <c r="M639" s="19" t="n"/>
      <c r="N639" s="18" t="n"/>
      <c r="O639" s="19">
        <f>IF(OR($E639="",G639=""),"",G639-N(M639))</f>
        <v/>
      </c>
      <c r="P639" s="20">
        <f>IF(O639="","",O639*IFERROR(INDEX(Bens!$D$6:$D$305,MATCH($E639,Bens!$A$6:$A$305,0)),0))</f>
        <v/>
      </c>
      <c r="Q639" s="21">
        <f>IF(A639="","",IF(AND(O639&lt;=0,L639&lt;&gt;""),L639-A639,TODAY()-A639))</f>
        <v/>
      </c>
      <c r="R639" s="18">
        <f>IF(O639="","",IF(O639&lt;0,"CONFERIR",IF(O639=0,"DEVOLVIDO",IF(K639="","COM CLIENTE",IF(TODAY()&gt;K639,"VENCIDO",IF(K639-TODAY()&lt;=15,"VENCE EM 15 DIAS","COM CLIENTE"))))))</f>
        <v/>
      </c>
      <c r="S639" s="18">
        <f>IF(OR($E639="",D639=""),"",IF(D639=$C$4,"5909","6909"))</f>
        <v/>
      </c>
      <c r="T639" s="18" t="n"/>
    </row>
    <row r="640">
      <c r="A640" s="17" t="n"/>
      <c r="B640" s="18" t="n"/>
      <c r="C640" s="18" t="n"/>
      <c r="D640" s="18" t="n"/>
      <c r="E640" s="18" t="n"/>
      <c r="F640" s="18">
        <f>IF($E640="","",IFERROR(INDEX(Bens!$B$6:$B$305,MATCH($E640,Bens!$A$6:$A$305,0)),"Código não cadastrado"))</f>
        <v/>
      </c>
      <c r="G640" s="19" t="n"/>
      <c r="H640" s="20">
        <f>IF(OR($E640="",G640=""),"",G640*IFERROR(INDEX(Bens!$D$6:$D$305,MATCH($E640,Bens!$A$6:$A$305,0)),0))</f>
        <v/>
      </c>
      <c r="I640" s="18" t="n"/>
      <c r="J640" s="18">
        <f>IF(OR($E640="",D640=""),"",IF(D640=$C$4,"5908","6908"))</f>
        <v/>
      </c>
      <c r="K640" s="17" t="n"/>
      <c r="L640" s="17" t="n"/>
      <c r="M640" s="19" t="n"/>
      <c r="N640" s="18" t="n"/>
      <c r="O640" s="19">
        <f>IF(OR($E640="",G640=""),"",G640-N(M640))</f>
        <v/>
      </c>
      <c r="P640" s="20">
        <f>IF(O640="","",O640*IFERROR(INDEX(Bens!$D$6:$D$305,MATCH($E640,Bens!$A$6:$A$305,0)),0))</f>
        <v/>
      </c>
      <c r="Q640" s="21">
        <f>IF(A640="","",IF(AND(O640&lt;=0,L640&lt;&gt;""),L640-A640,TODAY()-A640))</f>
        <v/>
      </c>
      <c r="R640" s="18">
        <f>IF(O640="","",IF(O640&lt;0,"CONFERIR",IF(O640=0,"DEVOLVIDO",IF(K640="","COM CLIENTE",IF(TODAY()&gt;K640,"VENCIDO",IF(K640-TODAY()&lt;=15,"VENCE EM 15 DIAS","COM CLIENTE"))))))</f>
        <v/>
      </c>
      <c r="S640" s="18">
        <f>IF(OR($E640="",D640=""),"",IF(D640=$C$4,"5909","6909"))</f>
        <v/>
      </c>
      <c r="T640" s="18" t="n"/>
    </row>
    <row r="641">
      <c r="A641" s="17" t="n"/>
      <c r="B641" s="18" t="n"/>
      <c r="C641" s="18" t="n"/>
      <c r="D641" s="18" t="n"/>
      <c r="E641" s="18" t="n"/>
      <c r="F641" s="18">
        <f>IF($E641="","",IFERROR(INDEX(Bens!$B$6:$B$305,MATCH($E641,Bens!$A$6:$A$305,0)),"Código não cadastrado"))</f>
        <v/>
      </c>
      <c r="G641" s="19" t="n"/>
      <c r="H641" s="20">
        <f>IF(OR($E641="",G641=""),"",G641*IFERROR(INDEX(Bens!$D$6:$D$305,MATCH($E641,Bens!$A$6:$A$305,0)),0))</f>
        <v/>
      </c>
      <c r="I641" s="18" t="n"/>
      <c r="J641" s="18">
        <f>IF(OR($E641="",D641=""),"",IF(D641=$C$4,"5908","6908"))</f>
        <v/>
      </c>
      <c r="K641" s="17" t="n"/>
      <c r="L641" s="17" t="n"/>
      <c r="M641" s="19" t="n"/>
      <c r="N641" s="18" t="n"/>
      <c r="O641" s="19">
        <f>IF(OR($E641="",G641=""),"",G641-N(M641))</f>
        <v/>
      </c>
      <c r="P641" s="20">
        <f>IF(O641="","",O641*IFERROR(INDEX(Bens!$D$6:$D$305,MATCH($E641,Bens!$A$6:$A$305,0)),0))</f>
        <v/>
      </c>
      <c r="Q641" s="21">
        <f>IF(A641="","",IF(AND(O641&lt;=0,L641&lt;&gt;""),L641-A641,TODAY()-A641))</f>
        <v/>
      </c>
      <c r="R641" s="18">
        <f>IF(O641="","",IF(O641&lt;0,"CONFERIR",IF(O641=0,"DEVOLVIDO",IF(K641="","COM CLIENTE",IF(TODAY()&gt;K641,"VENCIDO",IF(K641-TODAY()&lt;=15,"VENCE EM 15 DIAS","COM CLIENTE"))))))</f>
        <v/>
      </c>
      <c r="S641" s="18">
        <f>IF(OR($E641="",D641=""),"",IF(D641=$C$4,"5909","6909"))</f>
        <v/>
      </c>
      <c r="T641" s="18" t="n"/>
    </row>
    <row r="642">
      <c r="A642" s="17" t="n"/>
      <c r="B642" s="18" t="n"/>
      <c r="C642" s="18" t="n"/>
      <c r="D642" s="18" t="n"/>
      <c r="E642" s="18" t="n"/>
      <c r="F642" s="18">
        <f>IF($E642="","",IFERROR(INDEX(Bens!$B$6:$B$305,MATCH($E642,Bens!$A$6:$A$305,0)),"Código não cadastrado"))</f>
        <v/>
      </c>
      <c r="G642" s="19" t="n"/>
      <c r="H642" s="20">
        <f>IF(OR($E642="",G642=""),"",G642*IFERROR(INDEX(Bens!$D$6:$D$305,MATCH($E642,Bens!$A$6:$A$305,0)),0))</f>
        <v/>
      </c>
      <c r="I642" s="18" t="n"/>
      <c r="J642" s="18">
        <f>IF(OR($E642="",D642=""),"",IF(D642=$C$4,"5908","6908"))</f>
        <v/>
      </c>
      <c r="K642" s="17" t="n"/>
      <c r="L642" s="17" t="n"/>
      <c r="M642" s="19" t="n"/>
      <c r="N642" s="18" t="n"/>
      <c r="O642" s="19">
        <f>IF(OR($E642="",G642=""),"",G642-N(M642))</f>
        <v/>
      </c>
      <c r="P642" s="20">
        <f>IF(O642="","",O642*IFERROR(INDEX(Bens!$D$6:$D$305,MATCH($E642,Bens!$A$6:$A$305,0)),0))</f>
        <v/>
      </c>
      <c r="Q642" s="21">
        <f>IF(A642="","",IF(AND(O642&lt;=0,L642&lt;&gt;""),L642-A642,TODAY()-A642))</f>
        <v/>
      </c>
      <c r="R642" s="18">
        <f>IF(O642="","",IF(O642&lt;0,"CONFERIR",IF(O642=0,"DEVOLVIDO",IF(K642="","COM CLIENTE",IF(TODAY()&gt;K642,"VENCIDO",IF(K642-TODAY()&lt;=15,"VENCE EM 15 DIAS","COM CLIENTE"))))))</f>
        <v/>
      </c>
      <c r="S642" s="18">
        <f>IF(OR($E642="",D642=""),"",IF(D642=$C$4,"5909","6909"))</f>
        <v/>
      </c>
      <c r="T642" s="18" t="n"/>
    </row>
    <row r="643">
      <c r="A643" s="17" t="n"/>
      <c r="B643" s="18" t="n"/>
      <c r="C643" s="18" t="n"/>
      <c r="D643" s="18" t="n"/>
      <c r="E643" s="18" t="n"/>
      <c r="F643" s="18">
        <f>IF($E643="","",IFERROR(INDEX(Bens!$B$6:$B$305,MATCH($E643,Bens!$A$6:$A$305,0)),"Código não cadastrado"))</f>
        <v/>
      </c>
      <c r="G643" s="19" t="n"/>
      <c r="H643" s="20">
        <f>IF(OR($E643="",G643=""),"",G643*IFERROR(INDEX(Bens!$D$6:$D$305,MATCH($E643,Bens!$A$6:$A$305,0)),0))</f>
        <v/>
      </c>
      <c r="I643" s="18" t="n"/>
      <c r="J643" s="18">
        <f>IF(OR($E643="",D643=""),"",IF(D643=$C$4,"5908","6908"))</f>
        <v/>
      </c>
      <c r="K643" s="17" t="n"/>
      <c r="L643" s="17" t="n"/>
      <c r="M643" s="19" t="n"/>
      <c r="N643" s="18" t="n"/>
      <c r="O643" s="19">
        <f>IF(OR($E643="",G643=""),"",G643-N(M643))</f>
        <v/>
      </c>
      <c r="P643" s="20">
        <f>IF(O643="","",O643*IFERROR(INDEX(Bens!$D$6:$D$305,MATCH($E643,Bens!$A$6:$A$305,0)),0))</f>
        <v/>
      </c>
      <c r="Q643" s="21">
        <f>IF(A643="","",IF(AND(O643&lt;=0,L643&lt;&gt;""),L643-A643,TODAY()-A643))</f>
        <v/>
      </c>
      <c r="R643" s="18">
        <f>IF(O643="","",IF(O643&lt;0,"CONFERIR",IF(O643=0,"DEVOLVIDO",IF(K643="","COM CLIENTE",IF(TODAY()&gt;K643,"VENCIDO",IF(K643-TODAY()&lt;=15,"VENCE EM 15 DIAS","COM CLIENTE"))))))</f>
        <v/>
      </c>
      <c r="S643" s="18">
        <f>IF(OR($E643="",D643=""),"",IF(D643=$C$4,"5909","6909"))</f>
        <v/>
      </c>
      <c r="T643" s="18" t="n"/>
    </row>
    <row r="644">
      <c r="A644" s="17" t="n"/>
      <c r="B644" s="18" t="n"/>
      <c r="C644" s="18" t="n"/>
      <c r="D644" s="18" t="n"/>
      <c r="E644" s="18" t="n"/>
      <c r="F644" s="18">
        <f>IF($E644="","",IFERROR(INDEX(Bens!$B$6:$B$305,MATCH($E644,Bens!$A$6:$A$305,0)),"Código não cadastrado"))</f>
        <v/>
      </c>
      <c r="G644" s="19" t="n"/>
      <c r="H644" s="20">
        <f>IF(OR($E644="",G644=""),"",G644*IFERROR(INDEX(Bens!$D$6:$D$305,MATCH($E644,Bens!$A$6:$A$305,0)),0))</f>
        <v/>
      </c>
      <c r="I644" s="18" t="n"/>
      <c r="J644" s="18">
        <f>IF(OR($E644="",D644=""),"",IF(D644=$C$4,"5908","6908"))</f>
        <v/>
      </c>
      <c r="K644" s="17" t="n"/>
      <c r="L644" s="17" t="n"/>
      <c r="M644" s="19" t="n"/>
      <c r="N644" s="18" t="n"/>
      <c r="O644" s="19">
        <f>IF(OR($E644="",G644=""),"",G644-N(M644))</f>
        <v/>
      </c>
      <c r="P644" s="20">
        <f>IF(O644="","",O644*IFERROR(INDEX(Bens!$D$6:$D$305,MATCH($E644,Bens!$A$6:$A$305,0)),0))</f>
        <v/>
      </c>
      <c r="Q644" s="21">
        <f>IF(A644="","",IF(AND(O644&lt;=0,L644&lt;&gt;""),L644-A644,TODAY()-A644))</f>
        <v/>
      </c>
      <c r="R644" s="18">
        <f>IF(O644="","",IF(O644&lt;0,"CONFERIR",IF(O644=0,"DEVOLVIDO",IF(K644="","COM CLIENTE",IF(TODAY()&gt;K644,"VENCIDO",IF(K644-TODAY()&lt;=15,"VENCE EM 15 DIAS","COM CLIENTE"))))))</f>
        <v/>
      </c>
      <c r="S644" s="18">
        <f>IF(OR($E644="",D644=""),"",IF(D644=$C$4,"5909","6909"))</f>
        <v/>
      </c>
      <c r="T644" s="18" t="n"/>
    </row>
    <row r="645">
      <c r="A645" s="17" t="n"/>
      <c r="B645" s="18" t="n"/>
      <c r="C645" s="18" t="n"/>
      <c r="D645" s="18" t="n"/>
      <c r="E645" s="18" t="n"/>
      <c r="F645" s="18">
        <f>IF($E645="","",IFERROR(INDEX(Bens!$B$6:$B$305,MATCH($E645,Bens!$A$6:$A$305,0)),"Código não cadastrado"))</f>
        <v/>
      </c>
      <c r="G645" s="19" t="n"/>
      <c r="H645" s="20">
        <f>IF(OR($E645="",G645=""),"",G645*IFERROR(INDEX(Bens!$D$6:$D$305,MATCH($E645,Bens!$A$6:$A$305,0)),0))</f>
        <v/>
      </c>
      <c r="I645" s="18" t="n"/>
      <c r="J645" s="18">
        <f>IF(OR($E645="",D645=""),"",IF(D645=$C$4,"5908","6908"))</f>
        <v/>
      </c>
      <c r="K645" s="17" t="n"/>
      <c r="L645" s="17" t="n"/>
      <c r="M645" s="19" t="n"/>
      <c r="N645" s="18" t="n"/>
      <c r="O645" s="19">
        <f>IF(OR($E645="",G645=""),"",G645-N(M645))</f>
        <v/>
      </c>
      <c r="P645" s="20">
        <f>IF(O645="","",O645*IFERROR(INDEX(Bens!$D$6:$D$305,MATCH($E645,Bens!$A$6:$A$305,0)),0))</f>
        <v/>
      </c>
      <c r="Q645" s="21">
        <f>IF(A645="","",IF(AND(O645&lt;=0,L645&lt;&gt;""),L645-A645,TODAY()-A645))</f>
        <v/>
      </c>
      <c r="R645" s="18">
        <f>IF(O645="","",IF(O645&lt;0,"CONFERIR",IF(O645=0,"DEVOLVIDO",IF(K645="","COM CLIENTE",IF(TODAY()&gt;K645,"VENCIDO",IF(K645-TODAY()&lt;=15,"VENCE EM 15 DIAS","COM CLIENTE"))))))</f>
        <v/>
      </c>
      <c r="S645" s="18">
        <f>IF(OR($E645="",D645=""),"",IF(D645=$C$4,"5909","6909"))</f>
        <v/>
      </c>
      <c r="T645" s="18" t="n"/>
    </row>
    <row r="646">
      <c r="A646" s="17" t="n"/>
      <c r="B646" s="18" t="n"/>
      <c r="C646" s="18" t="n"/>
      <c r="D646" s="18" t="n"/>
      <c r="E646" s="18" t="n"/>
      <c r="F646" s="18">
        <f>IF($E646="","",IFERROR(INDEX(Bens!$B$6:$B$305,MATCH($E646,Bens!$A$6:$A$305,0)),"Código não cadastrado"))</f>
        <v/>
      </c>
      <c r="G646" s="19" t="n"/>
      <c r="H646" s="20">
        <f>IF(OR($E646="",G646=""),"",G646*IFERROR(INDEX(Bens!$D$6:$D$305,MATCH($E646,Bens!$A$6:$A$305,0)),0))</f>
        <v/>
      </c>
      <c r="I646" s="18" t="n"/>
      <c r="J646" s="18">
        <f>IF(OR($E646="",D646=""),"",IF(D646=$C$4,"5908","6908"))</f>
        <v/>
      </c>
      <c r="K646" s="17" t="n"/>
      <c r="L646" s="17" t="n"/>
      <c r="M646" s="19" t="n"/>
      <c r="N646" s="18" t="n"/>
      <c r="O646" s="19">
        <f>IF(OR($E646="",G646=""),"",G646-N(M646))</f>
        <v/>
      </c>
      <c r="P646" s="20">
        <f>IF(O646="","",O646*IFERROR(INDEX(Bens!$D$6:$D$305,MATCH($E646,Bens!$A$6:$A$305,0)),0))</f>
        <v/>
      </c>
      <c r="Q646" s="21">
        <f>IF(A646="","",IF(AND(O646&lt;=0,L646&lt;&gt;""),L646-A646,TODAY()-A646))</f>
        <v/>
      </c>
      <c r="R646" s="18">
        <f>IF(O646="","",IF(O646&lt;0,"CONFERIR",IF(O646=0,"DEVOLVIDO",IF(K646="","COM CLIENTE",IF(TODAY()&gt;K646,"VENCIDO",IF(K646-TODAY()&lt;=15,"VENCE EM 15 DIAS","COM CLIENTE"))))))</f>
        <v/>
      </c>
      <c r="S646" s="18">
        <f>IF(OR($E646="",D646=""),"",IF(D646=$C$4,"5909","6909"))</f>
        <v/>
      </c>
      <c r="T646" s="18" t="n"/>
    </row>
    <row r="647">
      <c r="A647" s="17" t="n"/>
      <c r="B647" s="18" t="n"/>
      <c r="C647" s="18" t="n"/>
      <c r="D647" s="18" t="n"/>
      <c r="E647" s="18" t="n"/>
      <c r="F647" s="18">
        <f>IF($E647="","",IFERROR(INDEX(Bens!$B$6:$B$305,MATCH($E647,Bens!$A$6:$A$305,0)),"Código não cadastrado"))</f>
        <v/>
      </c>
      <c r="G647" s="19" t="n"/>
      <c r="H647" s="20">
        <f>IF(OR($E647="",G647=""),"",G647*IFERROR(INDEX(Bens!$D$6:$D$305,MATCH($E647,Bens!$A$6:$A$305,0)),0))</f>
        <v/>
      </c>
      <c r="I647" s="18" t="n"/>
      <c r="J647" s="18">
        <f>IF(OR($E647="",D647=""),"",IF(D647=$C$4,"5908","6908"))</f>
        <v/>
      </c>
      <c r="K647" s="17" t="n"/>
      <c r="L647" s="17" t="n"/>
      <c r="M647" s="19" t="n"/>
      <c r="N647" s="18" t="n"/>
      <c r="O647" s="19">
        <f>IF(OR($E647="",G647=""),"",G647-N(M647))</f>
        <v/>
      </c>
      <c r="P647" s="20">
        <f>IF(O647="","",O647*IFERROR(INDEX(Bens!$D$6:$D$305,MATCH($E647,Bens!$A$6:$A$305,0)),0))</f>
        <v/>
      </c>
      <c r="Q647" s="21">
        <f>IF(A647="","",IF(AND(O647&lt;=0,L647&lt;&gt;""),L647-A647,TODAY()-A647))</f>
        <v/>
      </c>
      <c r="R647" s="18">
        <f>IF(O647="","",IF(O647&lt;0,"CONFERIR",IF(O647=0,"DEVOLVIDO",IF(K647="","COM CLIENTE",IF(TODAY()&gt;K647,"VENCIDO",IF(K647-TODAY()&lt;=15,"VENCE EM 15 DIAS","COM CLIENTE"))))))</f>
        <v/>
      </c>
      <c r="S647" s="18">
        <f>IF(OR($E647="",D647=""),"",IF(D647=$C$4,"5909","6909"))</f>
        <v/>
      </c>
      <c r="T647" s="18" t="n"/>
    </row>
    <row r="648">
      <c r="A648" s="17" t="n"/>
      <c r="B648" s="18" t="n"/>
      <c r="C648" s="18" t="n"/>
      <c r="D648" s="18" t="n"/>
      <c r="E648" s="18" t="n"/>
      <c r="F648" s="18">
        <f>IF($E648="","",IFERROR(INDEX(Bens!$B$6:$B$305,MATCH($E648,Bens!$A$6:$A$305,0)),"Código não cadastrado"))</f>
        <v/>
      </c>
      <c r="G648" s="19" t="n"/>
      <c r="H648" s="20">
        <f>IF(OR($E648="",G648=""),"",G648*IFERROR(INDEX(Bens!$D$6:$D$305,MATCH($E648,Bens!$A$6:$A$305,0)),0))</f>
        <v/>
      </c>
      <c r="I648" s="18" t="n"/>
      <c r="J648" s="18">
        <f>IF(OR($E648="",D648=""),"",IF(D648=$C$4,"5908","6908"))</f>
        <v/>
      </c>
      <c r="K648" s="17" t="n"/>
      <c r="L648" s="17" t="n"/>
      <c r="M648" s="19" t="n"/>
      <c r="N648" s="18" t="n"/>
      <c r="O648" s="19">
        <f>IF(OR($E648="",G648=""),"",G648-N(M648))</f>
        <v/>
      </c>
      <c r="P648" s="20">
        <f>IF(O648="","",O648*IFERROR(INDEX(Bens!$D$6:$D$305,MATCH($E648,Bens!$A$6:$A$305,0)),0))</f>
        <v/>
      </c>
      <c r="Q648" s="21">
        <f>IF(A648="","",IF(AND(O648&lt;=0,L648&lt;&gt;""),L648-A648,TODAY()-A648))</f>
        <v/>
      </c>
      <c r="R648" s="18">
        <f>IF(O648="","",IF(O648&lt;0,"CONFERIR",IF(O648=0,"DEVOLVIDO",IF(K648="","COM CLIENTE",IF(TODAY()&gt;K648,"VENCIDO",IF(K648-TODAY()&lt;=15,"VENCE EM 15 DIAS","COM CLIENTE"))))))</f>
        <v/>
      </c>
      <c r="S648" s="18">
        <f>IF(OR($E648="",D648=""),"",IF(D648=$C$4,"5909","6909"))</f>
        <v/>
      </c>
      <c r="T648" s="18" t="n"/>
    </row>
    <row r="649">
      <c r="A649" s="17" t="n"/>
      <c r="B649" s="18" t="n"/>
      <c r="C649" s="18" t="n"/>
      <c r="D649" s="18" t="n"/>
      <c r="E649" s="18" t="n"/>
      <c r="F649" s="18">
        <f>IF($E649="","",IFERROR(INDEX(Bens!$B$6:$B$305,MATCH($E649,Bens!$A$6:$A$305,0)),"Código não cadastrado"))</f>
        <v/>
      </c>
      <c r="G649" s="19" t="n"/>
      <c r="H649" s="20">
        <f>IF(OR($E649="",G649=""),"",G649*IFERROR(INDEX(Bens!$D$6:$D$305,MATCH($E649,Bens!$A$6:$A$305,0)),0))</f>
        <v/>
      </c>
      <c r="I649" s="18" t="n"/>
      <c r="J649" s="18">
        <f>IF(OR($E649="",D649=""),"",IF(D649=$C$4,"5908","6908"))</f>
        <v/>
      </c>
      <c r="K649" s="17" t="n"/>
      <c r="L649" s="17" t="n"/>
      <c r="M649" s="19" t="n"/>
      <c r="N649" s="18" t="n"/>
      <c r="O649" s="19">
        <f>IF(OR($E649="",G649=""),"",G649-N(M649))</f>
        <v/>
      </c>
      <c r="P649" s="20">
        <f>IF(O649="","",O649*IFERROR(INDEX(Bens!$D$6:$D$305,MATCH($E649,Bens!$A$6:$A$305,0)),0))</f>
        <v/>
      </c>
      <c r="Q649" s="21">
        <f>IF(A649="","",IF(AND(O649&lt;=0,L649&lt;&gt;""),L649-A649,TODAY()-A649))</f>
        <v/>
      </c>
      <c r="R649" s="18">
        <f>IF(O649="","",IF(O649&lt;0,"CONFERIR",IF(O649=0,"DEVOLVIDO",IF(K649="","COM CLIENTE",IF(TODAY()&gt;K649,"VENCIDO",IF(K649-TODAY()&lt;=15,"VENCE EM 15 DIAS","COM CLIENTE"))))))</f>
        <v/>
      </c>
      <c r="S649" s="18">
        <f>IF(OR($E649="",D649=""),"",IF(D649=$C$4,"5909","6909"))</f>
        <v/>
      </c>
      <c r="T649" s="18" t="n"/>
    </row>
    <row r="650">
      <c r="A650" s="17" t="n"/>
      <c r="B650" s="18" t="n"/>
      <c r="C650" s="18" t="n"/>
      <c r="D650" s="18" t="n"/>
      <c r="E650" s="18" t="n"/>
      <c r="F650" s="18">
        <f>IF($E650="","",IFERROR(INDEX(Bens!$B$6:$B$305,MATCH($E650,Bens!$A$6:$A$305,0)),"Código não cadastrado"))</f>
        <v/>
      </c>
      <c r="G650" s="19" t="n"/>
      <c r="H650" s="20">
        <f>IF(OR($E650="",G650=""),"",G650*IFERROR(INDEX(Bens!$D$6:$D$305,MATCH($E650,Bens!$A$6:$A$305,0)),0))</f>
        <v/>
      </c>
      <c r="I650" s="18" t="n"/>
      <c r="J650" s="18">
        <f>IF(OR($E650="",D650=""),"",IF(D650=$C$4,"5908","6908"))</f>
        <v/>
      </c>
      <c r="K650" s="17" t="n"/>
      <c r="L650" s="17" t="n"/>
      <c r="M650" s="19" t="n"/>
      <c r="N650" s="18" t="n"/>
      <c r="O650" s="19">
        <f>IF(OR($E650="",G650=""),"",G650-N(M650))</f>
        <v/>
      </c>
      <c r="P650" s="20">
        <f>IF(O650="","",O650*IFERROR(INDEX(Bens!$D$6:$D$305,MATCH($E650,Bens!$A$6:$A$305,0)),0))</f>
        <v/>
      </c>
      <c r="Q650" s="21">
        <f>IF(A650="","",IF(AND(O650&lt;=0,L650&lt;&gt;""),L650-A650,TODAY()-A650))</f>
        <v/>
      </c>
      <c r="R650" s="18">
        <f>IF(O650="","",IF(O650&lt;0,"CONFERIR",IF(O650=0,"DEVOLVIDO",IF(K650="","COM CLIENTE",IF(TODAY()&gt;K650,"VENCIDO",IF(K650-TODAY()&lt;=15,"VENCE EM 15 DIAS","COM CLIENTE"))))))</f>
        <v/>
      </c>
      <c r="S650" s="18">
        <f>IF(OR($E650="",D650=""),"",IF(D650=$C$4,"5909","6909"))</f>
        <v/>
      </c>
      <c r="T650" s="18" t="n"/>
    </row>
    <row r="651">
      <c r="A651" s="17" t="n"/>
      <c r="B651" s="18" t="n"/>
      <c r="C651" s="18" t="n"/>
      <c r="D651" s="18" t="n"/>
      <c r="E651" s="18" t="n"/>
      <c r="F651" s="18">
        <f>IF($E651="","",IFERROR(INDEX(Bens!$B$6:$B$305,MATCH($E651,Bens!$A$6:$A$305,0)),"Código não cadastrado"))</f>
        <v/>
      </c>
      <c r="G651" s="19" t="n"/>
      <c r="H651" s="20">
        <f>IF(OR($E651="",G651=""),"",G651*IFERROR(INDEX(Bens!$D$6:$D$305,MATCH($E651,Bens!$A$6:$A$305,0)),0))</f>
        <v/>
      </c>
      <c r="I651" s="18" t="n"/>
      <c r="J651" s="18">
        <f>IF(OR($E651="",D651=""),"",IF(D651=$C$4,"5908","6908"))</f>
        <v/>
      </c>
      <c r="K651" s="17" t="n"/>
      <c r="L651" s="17" t="n"/>
      <c r="M651" s="19" t="n"/>
      <c r="N651" s="18" t="n"/>
      <c r="O651" s="19">
        <f>IF(OR($E651="",G651=""),"",G651-N(M651))</f>
        <v/>
      </c>
      <c r="P651" s="20">
        <f>IF(O651="","",O651*IFERROR(INDEX(Bens!$D$6:$D$305,MATCH($E651,Bens!$A$6:$A$305,0)),0))</f>
        <v/>
      </c>
      <c r="Q651" s="21">
        <f>IF(A651="","",IF(AND(O651&lt;=0,L651&lt;&gt;""),L651-A651,TODAY()-A651))</f>
        <v/>
      </c>
      <c r="R651" s="18">
        <f>IF(O651="","",IF(O651&lt;0,"CONFERIR",IF(O651=0,"DEVOLVIDO",IF(K651="","COM CLIENTE",IF(TODAY()&gt;K651,"VENCIDO",IF(K651-TODAY()&lt;=15,"VENCE EM 15 DIAS","COM CLIENTE"))))))</f>
        <v/>
      </c>
      <c r="S651" s="18">
        <f>IF(OR($E651="",D651=""),"",IF(D651=$C$4,"5909","6909"))</f>
        <v/>
      </c>
      <c r="T651" s="18" t="n"/>
    </row>
    <row r="652">
      <c r="A652" s="17" t="n"/>
      <c r="B652" s="18" t="n"/>
      <c r="C652" s="18" t="n"/>
      <c r="D652" s="18" t="n"/>
      <c r="E652" s="18" t="n"/>
      <c r="F652" s="18">
        <f>IF($E652="","",IFERROR(INDEX(Bens!$B$6:$B$305,MATCH($E652,Bens!$A$6:$A$305,0)),"Código não cadastrado"))</f>
        <v/>
      </c>
      <c r="G652" s="19" t="n"/>
      <c r="H652" s="20">
        <f>IF(OR($E652="",G652=""),"",G652*IFERROR(INDEX(Bens!$D$6:$D$305,MATCH($E652,Bens!$A$6:$A$305,0)),0))</f>
        <v/>
      </c>
      <c r="I652" s="18" t="n"/>
      <c r="J652" s="18">
        <f>IF(OR($E652="",D652=""),"",IF(D652=$C$4,"5908","6908"))</f>
        <v/>
      </c>
      <c r="K652" s="17" t="n"/>
      <c r="L652" s="17" t="n"/>
      <c r="M652" s="19" t="n"/>
      <c r="N652" s="18" t="n"/>
      <c r="O652" s="19">
        <f>IF(OR($E652="",G652=""),"",G652-N(M652))</f>
        <v/>
      </c>
      <c r="P652" s="20">
        <f>IF(O652="","",O652*IFERROR(INDEX(Bens!$D$6:$D$305,MATCH($E652,Bens!$A$6:$A$305,0)),0))</f>
        <v/>
      </c>
      <c r="Q652" s="21">
        <f>IF(A652="","",IF(AND(O652&lt;=0,L652&lt;&gt;""),L652-A652,TODAY()-A652))</f>
        <v/>
      </c>
      <c r="R652" s="18">
        <f>IF(O652="","",IF(O652&lt;0,"CONFERIR",IF(O652=0,"DEVOLVIDO",IF(K652="","COM CLIENTE",IF(TODAY()&gt;K652,"VENCIDO",IF(K652-TODAY()&lt;=15,"VENCE EM 15 DIAS","COM CLIENTE"))))))</f>
        <v/>
      </c>
      <c r="S652" s="18">
        <f>IF(OR($E652="",D652=""),"",IF(D652=$C$4,"5909","6909"))</f>
        <v/>
      </c>
      <c r="T652" s="18" t="n"/>
    </row>
    <row r="653">
      <c r="A653" s="17" t="n"/>
      <c r="B653" s="18" t="n"/>
      <c r="C653" s="18" t="n"/>
      <c r="D653" s="18" t="n"/>
      <c r="E653" s="18" t="n"/>
      <c r="F653" s="18">
        <f>IF($E653="","",IFERROR(INDEX(Bens!$B$6:$B$305,MATCH($E653,Bens!$A$6:$A$305,0)),"Código não cadastrado"))</f>
        <v/>
      </c>
      <c r="G653" s="19" t="n"/>
      <c r="H653" s="20">
        <f>IF(OR($E653="",G653=""),"",G653*IFERROR(INDEX(Bens!$D$6:$D$305,MATCH($E653,Bens!$A$6:$A$305,0)),0))</f>
        <v/>
      </c>
      <c r="I653" s="18" t="n"/>
      <c r="J653" s="18">
        <f>IF(OR($E653="",D653=""),"",IF(D653=$C$4,"5908","6908"))</f>
        <v/>
      </c>
      <c r="K653" s="17" t="n"/>
      <c r="L653" s="17" t="n"/>
      <c r="M653" s="19" t="n"/>
      <c r="N653" s="18" t="n"/>
      <c r="O653" s="19">
        <f>IF(OR($E653="",G653=""),"",G653-N(M653))</f>
        <v/>
      </c>
      <c r="P653" s="20">
        <f>IF(O653="","",O653*IFERROR(INDEX(Bens!$D$6:$D$305,MATCH($E653,Bens!$A$6:$A$305,0)),0))</f>
        <v/>
      </c>
      <c r="Q653" s="21">
        <f>IF(A653="","",IF(AND(O653&lt;=0,L653&lt;&gt;""),L653-A653,TODAY()-A653))</f>
        <v/>
      </c>
      <c r="R653" s="18">
        <f>IF(O653="","",IF(O653&lt;0,"CONFERIR",IF(O653=0,"DEVOLVIDO",IF(K653="","COM CLIENTE",IF(TODAY()&gt;K653,"VENCIDO",IF(K653-TODAY()&lt;=15,"VENCE EM 15 DIAS","COM CLIENTE"))))))</f>
        <v/>
      </c>
      <c r="S653" s="18">
        <f>IF(OR($E653="",D653=""),"",IF(D653=$C$4,"5909","6909"))</f>
        <v/>
      </c>
      <c r="T653" s="18" t="n"/>
    </row>
    <row r="654">
      <c r="A654" s="17" t="n"/>
      <c r="B654" s="18" t="n"/>
      <c r="C654" s="18" t="n"/>
      <c r="D654" s="18" t="n"/>
      <c r="E654" s="18" t="n"/>
      <c r="F654" s="18">
        <f>IF($E654="","",IFERROR(INDEX(Bens!$B$6:$B$305,MATCH($E654,Bens!$A$6:$A$305,0)),"Código não cadastrado"))</f>
        <v/>
      </c>
      <c r="G654" s="19" t="n"/>
      <c r="H654" s="20">
        <f>IF(OR($E654="",G654=""),"",G654*IFERROR(INDEX(Bens!$D$6:$D$305,MATCH($E654,Bens!$A$6:$A$305,0)),0))</f>
        <v/>
      </c>
      <c r="I654" s="18" t="n"/>
      <c r="J654" s="18">
        <f>IF(OR($E654="",D654=""),"",IF(D654=$C$4,"5908","6908"))</f>
        <v/>
      </c>
      <c r="K654" s="17" t="n"/>
      <c r="L654" s="17" t="n"/>
      <c r="M654" s="19" t="n"/>
      <c r="N654" s="18" t="n"/>
      <c r="O654" s="19">
        <f>IF(OR($E654="",G654=""),"",G654-N(M654))</f>
        <v/>
      </c>
      <c r="P654" s="20">
        <f>IF(O654="","",O654*IFERROR(INDEX(Bens!$D$6:$D$305,MATCH($E654,Bens!$A$6:$A$305,0)),0))</f>
        <v/>
      </c>
      <c r="Q654" s="21">
        <f>IF(A654="","",IF(AND(O654&lt;=0,L654&lt;&gt;""),L654-A654,TODAY()-A654))</f>
        <v/>
      </c>
      <c r="R654" s="18">
        <f>IF(O654="","",IF(O654&lt;0,"CONFERIR",IF(O654=0,"DEVOLVIDO",IF(K654="","COM CLIENTE",IF(TODAY()&gt;K654,"VENCIDO",IF(K654-TODAY()&lt;=15,"VENCE EM 15 DIAS","COM CLIENTE"))))))</f>
        <v/>
      </c>
      <c r="S654" s="18">
        <f>IF(OR($E654="",D654=""),"",IF(D654=$C$4,"5909","6909"))</f>
        <v/>
      </c>
      <c r="T654" s="18" t="n"/>
    </row>
    <row r="655">
      <c r="A655" s="17" t="n"/>
      <c r="B655" s="18" t="n"/>
      <c r="C655" s="18" t="n"/>
      <c r="D655" s="18" t="n"/>
      <c r="E655" s="18" t="n"/>
      <c r="F655" s="18">
        <f>IF($E655="","",IFERROR(INDEX(Bens!$B$6:$B$305,MATCH($E655,Bens!$A$6:$A$305,0)),"Código não cadastrado"))</f>
        <v/>
      </c>
      <c r="G655" s="19" t="n"/>
      <c r="H655" s="20">
        <f>IF(OR($E655="",G655=""),"",G655*IFERROR(INDEX(Bens!$D$6:$D$305,MATCH($E655,Bens!$A$6:$A$305,0)),0))</f>
        <v/>
      </c>
      <c r="I655" s="18" t="n"/>
      <c r="J655" s="18">
        <f>IF(OR($E655="",D655=""),"",IF(D655=$C$4,"5908","6908"))</f>
        <v/>
      </c>
      <c r="K655" s="17" t="n"/>
      <c r="L655" s="17" t="n"/>
      <c r="M655" s="19" t="n"/>
      <c r="N655" s="18" t="n"/>
      <c r="O655" s="19">
        <f>IF(OR($E655="",G655=""),"",G655-N(M655))</f>
        <v/>
      </c>
      <c r="P655" s="20">
        <f>IF(O655="","",O655*IFERROR(INDEX(Bens!$D$6:$D$305,MATCH($E655,Bens!$A$6:$A$305,0)),0))</f>
        <v/>
      </c>
      <c r="Q655" s="21">
        <f>IF(A655="","",IF(AND(O655&lt;=0,L655&lt;&gt;""),L655-A655,TODAY()-A655))</f>
        <v/>
      </c>
      <c r="R655" s="18">
        <f>IF(O655="","",IF(O655&lt;0,"CONFERIR",IF(O655=0,"DEVOLVIDO",IF(K655="","COM CLIENTE",IF(TODAY()&gt;K655,"VENCIDO",IF(K655-TODAY()&lt;=15,"VENCE EM 15 DIAS","COM CLIENTE"))))))</f>
        <v/>
      </c>
      <c r="S655" s="18">
        <f>IF(OR($E655="",D655=""),"",IF(D655=$C$4,"5909","6909"))</f>
        <v/>
      </c>
      <c r="T655" s="18" t="n"/>
    </row>
    <row r="656">
      <c r="A656" s="17" t="n"/>
      <c r="B656" s="18" t="n"/>
      <c r="C656" s="18" t="n"/>
      <c r="D656" s="18" t="n"/>
      <c r="E656" s="18" t="n"/>
      <c r="F656" s="18">
        <f>IF($E656="","",IFERROR(INDEX(Bens!$B$6:$B$305,MATCH($E656,Bens!$A$6:$A$305,0)),"Código não cadastrado"))</f>
        <v/>
      </c>
      <c r="G656" s="19" t="n"/>
      <c r="H656" s="20">
        <f>IF(OR($E656="",G656=""),"",G656*IFERROR(INDEX(Bens!$D$6:$D$305,MATCH($E656,Bens!$A$6:$A$305,0)),0))</f>
        <v/>
      </c>
      <c r="I656" s="18" t="n"/>
      <c r="J656" s="18">
        <f>IF(OR($E656="",D656=""),"",IF(D656=$C$4,"5908","6908"))</f>
        <v/>
      </c>
      <c r="K656" s="17" t="n"/>
      <c r="L656" s="17" t="n"/>
      <c r="M656" s="19" t="n"/>
      <c r="N656" s="18" t="n"/>
      <c r="O656" s="19">
        <f>IF(OR($E656="",G656=""),"",G656-N(M656))</f>
        <v/>
      </c>
      <c r="P656" s="20">
        <f>IF(O656="","",O656*IFERROR(INDEX(Bens!$D$6:$D$305,MATCH($E656,Bens!$A$6:$A$305,0)),0))</f>
        <v/>
      </c>
      <c r="Q656" s="21">
        <f>IF(A656="","",IF(AND(O656&lt;=0,L656&lt;&gt;""),L656-A656,TODAY()-A656))</f>
        <v/>
      </c>
      <c r="R656" s="18">
        <f>IF(O656="","",IF(O656&lt;0,"CONFERIR",IF(O656=0,"DEVOLVIDO",IF(K656="","COM CLIENTE",IF(TODAY()&gt;K656,"VENCIDO",IF(K656-TODAY()&lt;=15,"VENCE EM 15 DIAS","COM CLIENTE"))))))</f>
        <v/>
      </c>
      <c r="S656" s="18">
        <f>IF(OR($E656="",D656=""),"",IF(D656=$C$4,"5909","6909"))</f>
        <v/>
      </c>
      <c r="T656" s="18" t="n"/>
    </row>
    <row r="657">
      <c r="A657" s="17" t="n"/>
      <c r="B657" s="18" t="n"/>
      <c r="C657" s="18" t="n"/>
      <c r="D657" s="18" t="n"/>
      <c r="E657" s="18" t="n"/>
      <c r="F657" s="18">
        <f>IF($E657="","",IFERROR(INDEX(Bens!$B$6:$B$305,MATCH($E657,Bens!$A$6:$A$305,0)),"Código não cadastrado"))</f>
        <v/>
      </c>
      <c r="G657" s="19" t="n"/>
      <c r="H657" s="20">
        <f>IF(OR($E657="",G657=""),"",G657*IFERROR(INDEX(Bens!$D$6:$D$305,MATCH($E657,Bens!$A$6:$A$305,0)),0))</f>
        <v/>
      </c>
      <c r="I657" s="18" t="n"/>
      <c r="J657" s="18">
        <f>IF(OR($E657="",D657=""),"",IF(D657=$C$4,"5908","6908"))</f>
        <v/>
      </c>
      <c r="K657" s="17" t="n"/>
      <c r="L657" s="17" t="n"/>
      <c r="M657" s="19" t="n"/>
      <c r="N657" s="18" t="n"/>
      <c r="O657" s="19">
        <f>IF(OR($E657="",G657=""),"",G657-N(M657))</f>
        <v/>
      </c>
      <c r="P657" s="20">
        <f>IF(O657="","",O657*IFERROR(INDEX(Bens!$D$6:$D$305,MATCH($E657,Bens!$A$6:$A$305,0)),0))</f>
        <v/>
      </c>
      <c r="Q657" s="21">
        <f>IF(A657="","",IF(AND(O657&lt;=0,L657&lt;&gt;""),L657-A657,TODAY()-A657))</f>
        <v/>
      </c>
      <c r="R657" s="18">
        <f>IF(O657="","",IF(O657&lt;0,"CONFERIR",IF(O657=0,"DEVOLVIDO",IF(K657="","COM CLIENTE",IF(TODAY()&gt;K657,"VENCIDO",IF(K657-TODAY()&lt;=15,"VENCE EM 15 DIAS","COM CLIENTE"))))))</f>
        <v/>
      </c>
      <c r="S657" s="18">
        <f>IF(OR($E657="",D657=""),"",IF(D657=$C$4,"5909","6909"))</f>
        <v/>
      </c>
      <c r="T657" s="18" t="n"/>
    </row>
    <row r="658">
      <c r="A658" s="17" t="n"/>
      <c r="B658" s="18" t="n"/>
      <c r="C658" s="18" t="n"/>
      <c r="D658" s="18" t="n"/>
      <c r="E658" s="18" t="n"/>
      <c r="F658" s="18">
        <f>IF($E658="","",IFERROR(INDEX(Bens!$B$6:$B$305,MATCH($E658,Bens!$A$6:$A$305,0)),"Código não cadastrado"))</f>
        <v/>
      </c>
      <c r="G658" s="19" t="n"/>
      <c r="H658" s="20">
        <f>IF(OR($E658="",G658=""),"",G658*IFERROR(INDEX(Bens!$D$6:$D$305,MATCH($E658,Bens!$A$6:$A$305,0)),0))</f>
        <v/>
      </c>
      <c r="I658" s="18" t="n"/>
      <c r="J658" s="18">
        <f>IF(OR($E658="",D658=""),"",IF(D658=$C$4,"5908","6908"))</f>
        <v/>
      </c>
      <c r="K658" s="17" t="n"/>
      <c r="L658" s="17" t="n"/>
      <c r="M658" s="19" t="n"/>
      <c r="N658" s="18" t="n"/>
      <c r="O658" s="19">
        <f>IF(OR($E658="",G658=""),"",G658-N(M658))</f>
        <v/>
      </c>
      <c r="P658" s="20">
        <f>IF(O658="","",O658*IFERROR(INDEX(Bens!$D$6:$D$305,MATCH($E658,Bens!$A$6:$A$305,0)),0))</f>
        <v/>
      </c>
      <c r="Q658" s="21">
        <f>IF(A658="","",IF(AND(O658&lt;=0,L658&lt;&gt;""),L658-A658,TODAY()-A658))</f>
        <v/>
      </c>
      <c r="R658" s="18">
        <f>IF(O658="","",IF(O658&lt;0,"CONFERIR",IF(O658=0,"DEVOLVIDO",IF(K658="","COM CLIENTE",IF(TODAY()&gt;K658,"VENCIDO",IF(K658-TODAY()&lt;=15,"VENCE EM 15 DIAS","COM CLIENTE"))))))</f>
        <v/>
      </c>
      <c r="S658" s="18">
        <f>IF(OR($E658="",D658=""),"",IF(D658=$C$4,"5909","6909"))</f>
        <v/>
      </c>
      <c r="T658" s="18" t="n"/>
    </row>
    <row r="659">
      <c r="A659" s="17" t="n"/>
      <c r="B659" s="18" t="n"/>
      <c r="C659" s="18" t="n"/>
      <c r="D659" s="18" t="n"/>
      <c r="E659" s="18" t="n"/>
      <c r="F659" s="18">
        <f>IF($E659="","",IFERROR(INDEX(Bens!$B$6:$B$305,MATCH($E659,Bens!$A$6:$A$305,0)),"Código não cadastrado"))</f>
        <v/>
      </c>
      <c r="G659" s="19" t="n"/>
      <c r="H659" s="20">
        <f>IF(OR($E659="",G659=""),"",G659*IFERROR(INDEX(Bens!$D$6:$D$305,MATCH($E659,Bens!$A$6:$A$305,0)),0))</f>
        <v/>
      </c>
      <c r="I659" s="18" t="n"/>
      <c r="J659" s="18">
        <f>IF(OR($E659="",D659=""),"",IF(D659=$C$4,"5908","6908"))</f>
        <v/>
      </c>
      <c r="K659" s="17" t="n"/>
      <c r="L659" s="17" t="n"/>
      <c r="M659" s="19" t="n"/>
      <c r="N659" s="18" t="n"/>
      <c r="O659" s="19">
        <f>IF(OR($E659="",G659=""),"",G659-N(M659))</f>
        <v/>
      </c>
      <c r="P659" s="20">
        <f>IF(O659="","",O659*IFERROR(INDEX(Bens!$D$6:$D$305,MATCH($E659,Bens!$A$6:$A$305,0)),0))</f>
        <v/>
      </c>
      <c r="Q659" s="21">
        <f>IF(A659="","",IF(AND(O659&lt;=0,L659&lt;&gt;""),L659-A659,TODAY()-A659))</f>
        <v/>
      </c>
      <c r="R659" s="18">
        <f>IF(O659="","",IF(O659&lt;0,"CONFERIR",IF(O659=0,"DEVOLVIDO",IF(K659="","COM CLIENTE",IF(TODAY()&gt;K659,"VENCIDO",IF(K659-TODAY()&lt;=15,"VENCE EM 15 DIAS","COM CLIENTE"))))))</f>
        <v/>
      </c>
      <c r="S659" s="18">
        <f>IF(OR($E659="",D659=""),"",IF(D659=$C$4,"5909","6909"))</f>
        <v/>
      </c>
      <c r="T659" s="18" t="n"/>
    </row>
    <row r="660">
      <c r="A660" s="17" t="n"/>
      <c r="B660" s="18" t="n"/>
      <c r="C660" s="18" t="n"/>
      <c r="D660" s="18" t="n"/>
      <c r="E660" s="18" t="n"/>
      <c r="F660" s="18">
        <f>IF($E660="","",IFERROR(INDEX(Bens!$B$6:$B$305,MATCH($E660,Bens!$A$6:$A$305,0)),"Código não cadastrado"))</f>
        <v/>
      </c>
      <c r="G660" s="19" t="n"/>
      <c r="H660" s="20">
        <f>IF(OR($E660="",G660=""),"",G660*IFERROR(INDEX(Bens!$D$6:$D$305,MATCH($E660,Bens!$A$6:$A$305,0)),0))</f>
        <v/>
      </c>
      <c r="I660" s="18" t="n"/>
      <c r="J660" s="18">
        <f>IF(OR($E660="",D660=""),"",IF(D660=$C$4,"5908","6908"))</f>
        <v/>
      </c>
      <c r="K660" s="17" t="n"/>
      <c r="L660" s="17" t="n"/>
      <c r="M660" s="19" t="n"/>
      <c r="N660" s="18" t="n"/>
      <c r="O660" s="19">
        <f>IF(OR($E660="",G660=""),"",G660-N(M660))</f>
        <v/>
      </c>
      <c r="P660" s="20">
        <f>IF(O660="","",O660*IFERROR(INDEX(Bens!$D$6:$D$305,MATCH($E660,Bens!$A$6:$A$305,0)),0))</f>
        <v/>
      </c>
      <c r="Q660" s="21">
        <f>IF(A660="","",IF(AND(O660&lt;=0,L660&lt;&gt;""),L660-A660,TODAY()-A660))</f>
        <v/>
      </c>
      <c r="R660" s="18">
        <f>IF(O660="","",IF(O660&lt;0,"CONFERIR",IF(O660=0,"DEVOLVIDO",IF(K660="","COM CLIENTE",IF(TODAY()&gt;K660,"VENCIDO",IF(K660-TODAY()&lt;=15,"VENCE EM 15 DIAS","COM CLIENTE"))))))</f>
        <v/>
      </c>
      <c r="S660" s="18">
        <f>IF(OR($E660="",D660=""),"",IF(D660=$C$4,"5909","6909"))</f>
        <v/>
      </c>
      <c r="T660" s="18" t="n"/>
    </row>
    <row r="661">
      <c r="A661" s="17" t="n"/>
      <c r="B661" s="18" t="n"/>
      <c r="C661" s="18" t="n"/>
      <c r="D661" s="18" t="n"/>
      <c r="E661" s="18" t="n"/>
      <c r="F661" s="18">
        <f>IF($E661="","",IFERROR(INDEX(Bens!$B$6:$B$305,MATCH($E661,Bens!$A$6:$A$305,0)),"Código não cadastrado"))</f>
        <v/>
      </c>
      <c r="G661" s="19" t="n"/>
      <c r="H661" s="20">
        <f>IF(OR($E661="",G661=""),"",G661*IFERROR(INDEX(Bens!$D$6:$D$305,MATCH($E661,Bens!$A$6:$A$305,0)),0))</f>
        <v/>
      </c>
      <c r="I661" s="18" t="n"/>
      <c r="J661" s="18">
        <f>IF(OR($E661="",D661=""),"",IF(D661=$C$4,"5908","6908"))</f>
        <v/>
      </c>
      <c r="K661" s="17" t="n"/>
      <c r="L661" s="17" t="n"/>
      <c r="M661" s="19" t="n"/>
      <c r="N661" s="18" t="n"/>
      <c r="O661" s="19">
        <f>IF(OR($E661="",G661=""),"",G661-N(M661))</f>
        <v/>
      </c>
      <c r="P661" s="20">
        <f>IF(O661="","",O661*IFERROR(INDEX(Bens!$D$6:$D$305,MATCH($E661,Bens!$A$6:$A$305,0)),0))</f>
        <v/>
      </c>
      <c r="Q661" s="21">
        <f>IF(A661="","",IF(AND(O661&lt;=0,L661&lt;&gt;""),L661-A661,TODAY()-A661))</f>
        <v/>
      </c>
      <c r="R661" s="18">
        <f>IF(O661="","",IF(O661&lt;0,"CONFERIR",IF(O661=0,"DEVOLVIDO",IF(K661="","COM CLIENTE",IF(TODAY()&gt;K661,"VENCIDO",IF(K661-TODAY()&lt;=15,"VENCE EM 15 DIAS","COM CLIENTE"))))))</f>
        <v/>
      </c>
      <c r="S661" s="18">
        <f>IF(OR($E661="",D661=""),"",IF(D661=$C$4,"5909","6909"))</f>
        <v/>
      </c>
      <c r="T661" s="18" t="n"/>
    </row>
    <row r="662">
      <c r="A662" s="17" t="n"/>
      <c r="B662" s="18" t="n"/>
      <c r="C662" s="18" t="n"/>
      <c r="D662" s="18" t="n"/>
      <c r="E662" s="18" t="n"/>
      <c r="F662" s="18">
        <f>IF($E662="","",IFERROR(INDEX(Bens!$B$6:$B$305,MATCH($E662,Bens!$A$6:$A$305,0)),"Código não cadastrado"))</f>
        <v/>
      </c>
      <c r="G662" s="19" t="n"/>
      <c r="H662" s="20">
        <f>IF(OR($E662="",G662=""),"",G662*IFERROR(INDEX(Bens!$D$6:$D$305,MATCH($E662,Bens!$A$6:$A$305,0)),0))</f>
        <v/>
      </c>
      <c r="I662" s="18" t="n"/>
      <c r="J662" s="18">
        <f>IF(OR($E662="",D662=""),"",IF(D662=$C$4,"5908","6908"))</f>
        <v/>
      </c>
      <c r="K662" s="17" t="n"/>
      <c r="L662" s="17" t="n"/>
      <c r="M662" s="19" t="n"/>
      <c r="N662" s="18" t="n"/>
      <c r="O662" s="19">
        <f>IF(OR($E662="",G662=""),"",G662-N(M662))</f>
        <v/>
      </c>
      <c r="P662" s="20">
        <f>IF(O662="","",O662*IFERROR(INDEX(Bens!$D$6:$D$305,MATCH($E662,Bens!$A$6:$A$305,0)),0))</f>
        <v/>
      </c>
      <c r="Q662" s="21">
        <f>IF(A662="","",IF(AND(O662&lt;=0,L662&lt;&gt;""),L662-A662,TODAY()-A662))</f>
        <v/>
      </c>
      <c r="R662" s="18">
        <f>IF(O662="","",IF(O662&lt;0,"CONFERIR",IF(O662=0,"DEVOLVIDO",IF(K662="","COM CLIENTE",IF(TODAY()&gt;K662,"VENCIDO",IF(K662-TODAY()&lt;=15,"VENCE EM 15 DIAS","COM CLIENTE"))))))</f>
        <v/>
      </c>
      <c r="S662" s="18">
        <f>IF(OR($E662="",D662=""),"",IF(D662=$C$4,"5909","6909"))</f>
        <v/>
      </c>
      <c r="T662" s="18" t="n"/>
    </row>
    <row r="663">
      <c r="A663" s="17" t="n"/>
      <c r="B663" s="18" t="n"/>
      <c r="C663" s="18" t="n"/>
      <c r="D663" s="18" t="n"/>
      <c r="E663" s="18" t="n"/>
      <c r="F663" s="18">
        <f>IF($E663="","",IFERROR(INDEX(Bens!$B$6:$B$305,MATCH($E663,Bens!$A$6:$A$305,0)),"Código não cadastrado"))</f>
        <v/>
      </c>
      <c r="G663" s="19" t="n"/>
      <c r="H663" s="20">
        <f>IF(OR($E663="",G663=""),"",G663*IFERROR(INDEX(Bens!$D$6:$D$305,MATCH($E663,Bens!$A$6:$A$305,0)),0))</f>
        <v/>
      </c>
      <c r="I663" s="18" t="n"/>
      <c r="J663" s="18">
        <f>IF(OR($E663="",D663=""),"",IF(D663=$C$4,"5908","6908"))</f>
        <v/>
      </c>
      <c r="K663" s="17" t="n"/>
      <c r="L663" s="17" t="n"/>
      <c r="M663" s="19" t="n"/>
      <c r="N663" s="18" t="n"/>
      <c r="O663" s="19">
        <f>IF(OR($E663="",G663=""),"",G663-N(M663))</f>
        <v/>
      </c>
      <c r="P663" s="20">
        <f>IF(O663="","",O663*IFERROR(INDEX(Bens!$D$6:$D$305,MATCH($E663,Bens!$A$6:$A$305,0)),0))</f>
        <v/>
      </c>
      <c r="Q663" s="21">
        <f>IF(A663="","",IF(AND(O663&lt;=0,L663&lt;&gt;""),L663-A663,TODAY()-A663))</f>
        <v/>
      </c>
      <c r="R663" s="18">
        <f>IF(O663="","",IF(O663&lt;0,"CONFERIR",IF(O663=0,"DEVOLVIDO",IF(K663="","COM CLIENTE",IF(TODAY()&gt;K663,"VENCIDO",IF(K663-TODAY()&lt;=15,"VENCE EM 15 DIAS","COM CLIENTE"))))))</f>
        <v/>
      </c>
      <c r="S663" s="18">
        <f>IF(OR($E663="",D663=""),"",IF(D663=$C$4,"5909","6909"))</f>
        <v/>
      </c>
      <c r="T663" s="18" t="n"/>
    </row>
    <row r="664">
      <c r="A664" s="17" t="n"/>
      <c r="B664" s="18" t="n"/>
      <c r="C664" s="18" t="n"/>
      <c r="D664" s="18" t="n"/>
      <c r="E664" s="18" t="n"/>
      <c r="F664" s="18">
        <f>IF($E664="","",IFERROR(INDEX(Bens!$B$6:$B$305,MATCH($E664,Bens!$A$6:$A$305,0)),"Código não cadastrado"))</f>
        <v/>
      </c>
      <c r="G664" s="19" t="n"/>
      <c r="H664" s="20">
        <f>IF(OR($E664="",G664=""),"",G664*IFERROR(INDEX(Bens!$D$6:$D$305,MATCH($E664,Bens!$A$6:$A$305,0)),0))</f>
        <v/>
      </c>
      <c r="I664" s="18" t="n"/>
      <c r="J664" s="18">
        <f>IF(OR($E664="",D664=""),"",IF(D664=$C$4,"5908","6908"))</f>
        <v/>
      </c>
      <c r="K664" s="17" t="n"/>
      <c r="L664" s="17" t="n"/>
      <c r="M664" s="19" t="n"/>
      <c r="N664" s="18" t="n"/>
      <c r="O664" s="19">
        <f>IF(OR($E664="",G664=""),"",G664-N(M664))</f>
        <v/>
      </c>
      <c r="P664" s="20">
        <f>IF(O664="","",O664*IFERROR(INDEX(Bens!$D$6:$D$305,MATCH($E664,Bens!$A$6:$A$305,0)),0))</f>
        <v/>
      </c>
      <c r="Q664" s="21">
        <f>IF(A664="","",IF(AND(O664&lt;=0,L664&lt;&gt;""),L664-A664,TODAY()-A664))</f>
        <v/>
      </c>
      <c r="R664" s="18">
        <f>IF(O664="","",IF(O664&lt;0,"CONFERIR",IF(O664=0,"DEVOLVIDO",IF(K664="","COM CLIENTE",IF(TODAY()&gt;K664,"VENCIDO",IF(K664-TODAY()&lt;=15,"VENCE EM 15 DIAS","COM CLIENTE"))))))</f>
        <v/>
      </c>
      <c r="S664" s="18">
        <f>IF(OR($E664="",D664=""),"",IF(D664=$C$4,"5909","6909"))</f>
        <v/>
      </c>
      <c r="T664" s="18" t="n"/>
    </row>
    <row r="665">
      <c r="A665" s="17" t="n"/>
      <c r="B665" s="18" t="n"/>
      <c r="C665" s="18" t="n"/>
      <c r="D665" s="18" t="n"/>
      <c r="E665" s="18" t="n"/>
      <c r="F665" s="18">
        <f>IF($E665="","",IFERROR(INDEX(Bens!$B$6:$B$305,MATCH($E665,Bens!$A$6:$A$305,0)),"Código não cadastrado"))</f>
        <v/>
      </c>
      <c r="G665" s="19" t="n"/>
      <c r="H665" s="20">
        <f>IF(OR($E665="",G665=""),"",G665*IFERROR(INDEX(Bens!$D$6:$D$305,MATCH($E665,Bens!$A$6:$A$305,0)),0))</f>
        <v/>
      </c>
      <c r="I665" s="18" t="n"/>
      <c r="J665" s="18">
        <f>IF(OR($E665="",D665=""),"",IF(D665=$C$4,"5908","6908"))</f>
        <v/>
      </c>
      <c r="K665" s="17" t="n"/>
      <c r="L665" s="17" t="n"/>
      <c r="M665" s="19" t="n"/>
      <c r="N665" s="18" t="n"/>
      <c r="O665" s="19">
        <f>IF(OR($E665="",G665=""),"",G665-N(M665))</f>
        <v/>
      </c>
      <c r="P665" s="20">
        <f>IF(O665="","",O665*IFERROR(INDEX(Bens!$D$6:$D$305,MATCH($E665,Bens!$A$6:$A$305,0)),0))</f>
        <v/>
      </c>
      <c r="Q665" s="21">
        <f>IF(A665="","",IF(AND(O665&lt;=0,L665&lt;&gt;""),L665-A665,TODAY()-A665))</f>
        <v/>
      </c>
      <c r="R665" s="18">
        <f>IF(O665="","",IF(O665&lt;0,"CONFERIR",IF(O665=0,"DEVOLVIDO",IF(K665="","COM CLIENTE",IF(TODAY()&gt;K665,"VENCIDO",IF(K665-TODAY()&lt;=15,"VENCE EM 15 DIAS","COM CLIENTE"))))))</f>
        <v/>
      </c>
      <c r="S665" s="18">
        <f>IF(OR($E665="",D665=""),"",IF(D665=$C$4,"5909","6909"))</f>
        <v/>
      </c>
      <c r="T665" s="18" t="n"/>
    </row>
    <row r="666">
      <c r="A666" s="17" t="n"/>
      <c r="B666" s="18" t="n"/>
      <c r="C666" s="18" t="n"/>
      <c r="D666" s="18" t="n"/>
      <c r="E666" s="18" t="n"/>
      <c r="F666" s="18">
        <f>IF($E666="","",IFERROR(INDEX(Bens!$B$6:$B$305,MATCH($E666,Bens!$A$6:$A$305,0)),"Código não cadastrado"))</f>
        <v/>
      </c>
      <c r="G666" s="19" t="n"/>
      <c r="H666" s="20">
        <f>IF(OR($E666="",G666=""),"",G666*IFERROR(INDEX(Bens!$D$6:$D$305,MATCH($E666,Bens!$A$6:$A$305,0)),0))</f>
        <v/>
      </c>
      <c r="I666" s="18" t="n"/>
      <c r="J666" s="18">
        <f>IF(OR($E666="",D666=""),"",IF(D666=$C$4,"5908","6908"))</f>
        <v/>
      </c>
      <c r="K666" s="17" t="n"/>
      <c r="L666" s="17" t="n"/>
      <c r="M666" s="19" t="n"/>
      <c r="N666" s="18" t="n"/>
      <c r="O666" s="19">
        <f>IF(OR($E666="",G666=""),"",G666-N(M666))</f>
        <v/>
      </c>
      <c r="P666" s="20">
        <f>IF(O666="","",O666*IFERROR(INDEX(Bens!$D$6:$D$305,MATCH($E666,Bens!$A$6:$A$305,0)),0))</f>
        <v/>
      </c>
      <c r="Q666" s="21">
        <f>IF(A666="","",IF(AND(O666&lt;=0,L666&lt;&gt;""),L666-A666,TODAY()-A666))</f>
        <v/>
      </c>
      <c r="R666" s="18">
        <f>IF(O666="","",IF(O666&lt;0,"CONFERIR",IF(O666=0,"DEVOLVIDO",IF(K666="","COM CLIENTE",IF(TODAY()&gt;K666,"VENCIDO",IF(K666-TODAY()&lt;=15,"VENCE EM 15 DIAS","COM CLIENTE"))))))</f>
        <v/>
      </c>
      <c r="S666" s="18">
        <f>IF(OR($E666="",D666=""),"",IF(D666=$C$4,"5909","6909"))</f>
        <v/>
      </c>
      <c r="T666" s="18" t="n"/>
    </row>
    <row r="667">
      <c r="A667" s="17" t="n"/>
      <c r="B667" s="18" t="n"/>
      <c r="C667" s="18" t="n"/>
      <c r="D667" s="18" t="n"/>
      <c r="E667" s="18" t="n"/>
      <c r="F667" s="18">
        <f>IF($E667="","",IFERROR(INDEX(Bens!$B$6:$B$305,MATCH($E667,Bens!$A$6:$A$305,0)),"Código não cadastrado"))</f>
        <v/>
      </c>
      <c r="G667" s="19" t="n"/>
      <c r="H667" s="20">
        <f>IF(OR($E667="",G667=""),"",G667*IFERROR(INDEX(Bens!$D$6:$D$305,MATCH($E667,Bens!$A$6:$A$305,0)),0))</f>
        <v/>
      </c>
      <c r="I667" s="18" t="n"/>
      <c r="J667" s="18">
        <f>IF(OR($E667="",D667=""),"",IF(D667=$C$4,"5908","6908"))</f>
        <v/>
      </c>
      <c r="K667" s="17" t="n"/>
      <c r="L667" s="17" t="n"/>
      <c r="M667" s="19" t="n"/>
      <c r="N667" s="18" t="n"/>
      <c r="O667" s="19">
        <f>IF(OR($E667="",G667=""),"",G667-N(M667))</f>
        <v/>
      </c>
      <c r="P667" s="20">
        <f>IF(O667="","",O667*IFERROR(INDEX(Bens!$D$6:$D$305,MATCH($E667,Bens!$A$6:$A$305,0)),0))</f>
        <v/>
      </c>
      <c r="Q667" s="21">
        <f>IF(A667="","",IF(AND(O667&lt;=0,L667&lt;&gt;""),L667-A667,TODAY()-A667))</f>
        <v/>
      </c>
      <c r="R667" s="18">
        <f>IF(O667="","",IF(O667&lt;0,"CONFERIR",IF(O667=0,"DEVOLVIDO",IF(K667="","COM CLIENTE",IF(TODAY()&gt;K667,"VENCIDO",IF(K667-TODAY()&lt;=15,"VENCE EM 15 DIAS","COM CLIENTE"))))))</f>
        <v/>
      </c>
      <c r="S667" s="18">
        <f>IF(OR($E667="",D667=""),"",IF(D667=$C$4,"5909","6909"))</f>
        <v/>
      </c>
      <c r="T667" s="18" t="n"/>
    </row>
    <row r="668">
      <c r="A668" s="17" t="n"/>
      <c r="B668" s="18" t="n"/>
      <c r="C668" s="18" t="n"/>
      <c r="D668" s="18" t="n"/>
      <c r="E668" s="18" t="n"/>
      <c r="F668" s="18">
        <f>IF($E668="","",IFERROR(INDEX(Bens!$B$6:$B$305,MATCH($E668,Bens!$A$6:$A$305,0)),"Código não cadastrado"))</f>
        <v/>
      </c>
      <c r="G668" s="19" t="n"/>
      <c r="H668" s="20">
        <f>IF(OR($E668="",G668=""),"",G668*IFERROR(INDEX(Bens!$D$6:$D$305,MATCH($E668,Bens!$A$6:$A$305,0)),0))</f>
        <v/>
      </c>
      <c r="I668" s="18" t="n"/>
      <c r="J668" s="18">
        <f>IF(OR($E668="",D668=""),"",IF(D668=$C$4,"5908","6908"))</f>
        <v/>
      </c>
      <c r="K668" s="17" t="n"/>
      <c r="L668" s="17" t="n"/>
      <c r="M668" s="19" t="n"/>
      <c r="N668" s="18" t="n"/>
      <c r="O668" s="19">
        <f>IF(OR($E668="",G668=""),"",G668-N(M668))</f>
        <v/>
      </c>
      <c r="P668" s="20">
        <f>IF(O668="","",O668*IFERROR(INDEX(Bens!$D$6:$D$305,MATCH($E668,Bens!$A$6:$A$305,0)),0))</f>
        <v/>
      </c>
      <c r="Q668" s="21">
        <f>IF(A668="","",IF(AND(O668&lt;=0,L668&lt;&gt;""),L668-A668,TODAY()-A668))</f>
        <v/>
      </c>
      <c r="R668" s="18">
        <f>IF(O668="","",IF(O668&lt;0,"CONFERIR",IF(O668=0,"DEVOLVIDO",IF(K668="","COM CLIENTE",IF(TODAY()&gt;K668,"VENCIDO",IF(K668-TODAY()&lt;=15,"VENCE EM 15 DIAS","COM CLIENTE"))))))</f>
        <v/>
      </c>
      <c r="S668" s="18">
        <f>IF(OR($E668="",D668=""),"",IF(D668=$C$4,"5909","6909"))</f>
        <v/>
      </c>
      <c r="T668" s="18" t="n"/>
    </row>
    <row r="669">
      <c r="A669" s="17" t="n"/>
      <c r="B669" s="18" t="n"/>
      <c r="C669" s="18" t="n"/>
      <c r="D669" s="18" t="n"/>
      <c r="E669" s="18" t="n"/>
      <c r="F669" s="18">
        <f>IF($E669="","",IFERROR(INDEX(Bens!$B$6:$B$305,MATCH($E669,Bens!$A$6:$A$305,0)),"Código não cadastrado"))</f>
        <v/>
      </c>
      <c r="G669" s="19" t="n"/>
      <c r="H669" s="20">
        <f>IF(OR($E669="",G669=""),"",G669*IFERROR(INDEX(Bens!$D$6:$D$305,MATCH($E669,Bens!$A$6:$A$305,0)),0))</f>
        <v/>
      </c>
      <c r="I669" s="18" t="n"/>
      <c r="J669" s="18">
        <f>IF(OR($E669="",D669=""),"",IF(D669=$C$4,"5908","6908"))</f>
        <v/>
      </c>
      <c r="K669" s="17" t="n"/>
      <c r="L669" s="17" t="n"/>
      <c r="M669" s="19" t="n"/>
      <c r="N669" s="18" t="n"/>
      <c r="O669" s="19">
        <f>IF(OR($E669="",G669=""),"",G669-N(M669))</f>
        <v/>
      </c>
      <c r="P669" s="20">
        <f>IF(O669="","",O669*IFERROR(INDEX(Bens!$D$6:$D$305,MATCH($E669,Bens!$A$6:$A$305,0)),0))</f>
        <v/>
      </c>
      <c r="Q669" s="21">
        <f>IF(A669="","",IF(AND(O669&lt;=0,L669&lt;&gt;""),L669-A669,TODAY()-A669))</f>
        <v/>
      </c>
      <c r="R669" s="18">
        <f>IF(O669="","",IF(O669&lt;0,"CONFERIR",IF(O669=0,"DEVOLVIDO",IF(K669="","COM CLIENTE",IF(TODAY()&gt;K669,"VENCIDO",IF(K669-TODAY()&lt;=15,"VENCE EM 15 DIAS","COM CLIENTE"))))))</f>
        <v/>
      </c>
      <c r="S669" s="18">
        <f>IF(OR($E669="",D669=""),"",IF(D669=$C$4,"5909","6909"))</f>
        <v/>
      </c>
      <c r="T669" s="18" t="n"/>
    </row>
    <row r="670">
      <c r="A670" s="17" t="n"/>
      <c r="B670" s="18" t="n"/>
      <c r="C670" s="18" t="n"/>
      <c r="D670" s="18" t="n"/>
      <c r="E670" s="18" t="n"/>
      <c r="F670" s="18">
        <f>IF($E670="","",IFERROR(INDEX(Bens!$B$6:$B$305,MATCH($E670,Bens!$A$6:$A$305,0)),"Código não cadastrado"))</f>
        <v/>
      </c>
      <c r="G670" s="19" t="n"/>
      <c r="H670" s="20">
        <f>IF(OR($E670="",G670=""),"",G670*IFERROR(INDEX(Bens!$D$6:$D$305,MATCH($E670,Bens!$A$6:$A$305,0)),0))</f>
        <v/>
      </c>
      <c r="I670" s="18" t="n"/>
      <c r="J670" s="18">
        <f>IF(OR($E670="",D670=""),"",IF(D670=$C$4,"5908","6908"))</f>
        <v/>
      </c>
      <c r="K670" s="17" t="n"/>
      <c r="L670" s="17" t="n"/>
      <c r="M670" s="19" t="n"/>
      <c r="N670" s="18" t="n"/>
      <c r="O670" s="19">
        <f>IF(OR($E670="",G670=""),"",G670-N(M670))</f>
        <v/>
      </c>
      <c r="P670" s="20">
        <f>IF(O670="","",O670*IFERROR(INDEX(Bens!$D$6:$D$305,MATCH($E670,Bens!$A$6:$A$305,0)),0))</f>
        <v/>
      </c>
      <c r="Q670" s="21">
        <f>IF(A670="","",IF(AND(O670&lt;=0,L670&lt;&gt;""),L670-A670,TODAY()-A670))</f>
        <v/>
      </c>
      <c r="R670" s="18">
        <f>IF(O670="","",IF(O670&lt;0,"CONFERIR",IF(O670=0,"DEVOLVIDO",IF(K670="","COM CLIENTE",IF(TODAY()&gt;K670,"VENCIDO",IF(K670-TODAY()&lt;=15,"VENCE EM 15 DIAS","COM CLIENTE"))))))</f>
        <v/>
      </c>
      <c r="S670" s="18">
        <f>IF(OR($E670="",D670=""),"",IF(D670=$C$4,"5909","6909"))</f>
        <v/>
      </c>
      <c r="T670" s="18" t="n"/>
    </row>
    <row r="671">
      <c r="A671" s="17" t="n"/>
      <c r="B671" s="18" t="n"/>
      <c r="C671" s="18" t="n"/>
      <c r="D671" s="18" t="n"/>
      <c r="E671" s="18" t="n"/>
      <c r="F671" s="18">
        <f>IF($E671="","",IFERROR(INDEX(Bens!$B$6:$B$305,MATCH($E671,Bens!$A$6:$A$305,0)),"Código não cadastrado"))</f>
        <v/>
      </c>
      <c r="G671" s="19" t="n"/>
      <c r="H671" s="20">
        <f>IF(OR($E671="",G671=""),"",G671*IFERROR(INDEX(Bens!$D$6:$D$305,MATCH($E671,Bens!$A$6:$A$305,0)),0))</f>
        <v/>
      </c>
      <c r="I671" s="18" t="n"/>
      <c r="J671" s="18">
        <f>IF(OR($E671="",D671=""),"",IF(D671=$C$4,"5908","6908"))</f>
        <v/>
      </c>
      <c r="K671" s="17" t="n"/>
      <c r="L671" s="17" t="n"/>
      <c r="M671" s="19" t="n"/>
      <c r="N671" s="18" t="n"/>
      <c r="O671" s="19">
        <f>IF(OR($E671="",G671=""),"",G671-N(M671))</f>
        <v/>
      </c>
      <c r="P671" s="20">
        <f>IF(O671="","",O671*IFERROR(INDEX(Bens!$D$6:$D$305,MATCH($E671,Bens!$A$6:$A$305,0)),0))</f>
        <v/>
      </c>
      <c r="Q671" s="21">
        <f>IF(A671="","",IF(AND(O671&lt;=0,L671&lt;&gt;""),L671-A671,TODAY()-A671))</f>
        <v/>
      </c>
      <c r="R671" s="18">
        <f>IF(O671="","",IF(O671&lt;0,"CONFERIR",IF(O671=0,"DEVOLVIDO",IF(K671="","COM CLIENTE",IF(TODAY()&gt;K671,"VENCIDO",IF(K671-TODAY()&lt;=15,"VENCE EM 15 DIAS","COM CLIENTE"))))))</f>
        <v/>
      </c>
      <c r="S671" s="18">
        <f>IF(OR($E671="",D671=""),"",IF(D671=$C$4,"5909","6909"))</f>
        <v/>
      </c>
      <c r="T671" s="18" t="n"/>
    </row>
    <row r="672">
      <c r="A672" s="17" t="n"/>
      <c r="B672" s="18" t="n"/>
      <c r="C672" s="18" t="n"/>
      <c r="D672" s="18" t="n"/>
      <c r="E672" s="18" t="n"/>
      <c r="F672" s="18">
        <f>IF($E672="","",IFERROR(INDEX(Bens!$B$6:$B$305,MATCH($E672,Bens!$A$6:$A$305,0)),"Código não cadastrado"))</f>
        <v/>
      </c>
      <c r="G672" s="19" t="n"/>
      <c r="H672" s="20">
        <f>IF(OR($E672="",G672=""),"",G672*IFERROR(INDEX(Bens!$D$6:$D$305,MATCH($E672,Bens!$A$6:$A$305,0)),0))</f>
        <v/>
      </c>
      <c r="I672" s="18" t="n"/>
      <c r="J672" s="18">
        <f>IF(OR($E672="",D672=""),"",IF(D672=$C$4,"5908","6908"))</f>
        <v/>
      </c>
      <c r="K672" s="17" t="n"/>
      <c r="L672" s="17" t="n"/>
      <c r="M672" s="19" t="n"/>
      <c r="N672" s="18" t="n"/>
      <c r="O672" s="19">
        <f>IF(OR($E672="",G672=""),"",G672-N(M672))</f>
        <v/>
      </c>
      <c r="P672" s="20">
        <f>IF(O672="","",O672*IFERROR(INDEX(Bens!$D$6:$D$305,MATCH($E672,Bens!$A$6:$A$305,0)),0))</f>
        <v/>
      </c>
      <c r="Q672" s="21">
        <f>IF(A672="","",IF(AND(O672&lt;=0,L672&lt;&gt;""),L672-A672,TODAY()-A672))</f>
        <v/>
      </c>
      <c r="R672" s="18">
        <f>IF(O672="","",IF(O672&lt;0,"CONFERIR",IF(O672=0,"DEVOLVIDO",IF(K672="","COM CLIENTE",IF(TODAY()&gt;K672,"VENCIDO",IF(K672-TODAY()&lt;=15,"VENCE EM 15 DIAS","COM CLIENTE"))))))</f>
        <v/>
      </c>
      <c r="S672" s="18">
        <f>IF(OR($E672="",D672=""),"",IF(D672=$C$4,"5909","6909"))</f>
        <v/>
      </c>
      <c r="T672" s="18" t="n"/>
    </row>
    <row r="673">
      <c r="A673" s="17" t="n"/>
      <c r="B673" s="18" t="n"/>
      <c r="C673" s="18" t="n"/>
      <c r="D673" s="18" t="n"/>
      <c r="E673" s="18" t="n"/>
      <c r="F673" s="18">
        <f>IF($E673="","",IFERROR(INDEX(Bens!$B$6:$B$305,MATCH($E673,Bens!$A$6:$A$305,0)),"Código não cadastrado"))</f>
        <v/>
      </c>
      <c r="G673" s="19" t="n"/>
      <c r="H673" s="20">
        <f>IF(OR($E673="",G673=""),"",G673*IFERROR(INDEX(Bens!$D$6:$D$305,MATCH($E673,Bens!$A$6:$A$305,0)),0))</f>
        <v/>
      </c>
      <c r="I673" s="18" t="n"/>
      <c r="J673" s="18">
        <f>IF(OR($E673="",D673=""),"",IF(D673=$C$4,"5908","6908"))</f>
        <v/>
      </c>
      <c r="K673" s="17" t="n"/>
      <c r="L673" s="17" t="n"/>
      <c r="M673" s="19" t="n"/>
      <c r="N673" s="18" t="n"/>
      <c r="O673" s="19">
        <f>IF(OR($E673="",G673=""),"",G673-N(M673))</f>
        <v/>
      </c>
      <c r="P673" s="20">
        <f>IF(O673="","",O673*IFERROR(INDEX(Bens!$D$6:$D$305,MATCH($E673,Bens!$A$6:$A$305,0)),0))</f>
        <v/>
      </c>
      <c r="Q673" s="21">
        <f>IF(A673="","",IF(AND(O673&lt;=0,L673&lt;&gt;""),L673-A673,TODAY()-A673))</f>
        <v/>
      </c>
      <c r="R673" s="18">
        <f>IF(O673="","",IF(O673&lt;0,"CONFERIR",IF(O673=0,"DEVOLVIDO",IF(K673="","COM CLIENTE",IF(TODAY()&gt;K673,"VENCIDO",IF(K673-TODAY()&lt;=15,"VENCE EM 15 DIAS","COM CLIENTE"))))))</f>
        <v/>
      </c>
      <c r="S673" s="18">
        <f>IF(OR($E673="",D673=""),"",IF(D673=$C$4,"5909","6909"))</f>
        <v/>
      </c>
      <c r="T673" s="18" t="n"/>
    </row>
    <row r="674">
      <c r="A674" s="17" t="n"/>
      <c r="B674" s="18" t="n"/>
      <c r="C674" s="18" t="n"/>
      <c r="D674" s="18" t="n"/>
      <c r="E674" s="18" t="n"/>
      <c r="F674" s="18">
        <f>IF($E674="","",IFERROR(INDEX(Bens!$B$6:$B$305,MATCH($E674,Bens!$A$6:$A$305,0)),"Código não cadastrado"))</f>
        <v/>
      </c>
      <c r="G674" s="19" t="n"/>
      <c r="H674" s="20">
        <f>IF(OR($E674="",G674=""),"",G674*IFERROR(INDEX(Bens!$D$6:$D$305,MATCH($E674,Bens!$A$6:$A$305,0)),0))</f>
        <v/>
      </c>
      <c r="I674" s="18" t="n"/>
      <c r="J674" s="18">
        <f>IF(OR($E674="",D674=""),"",IF(D674=$C$4,"5908","6908"))</f>
        <v/>
      </c>
      <c r="K674" s="17" t="n"/>
      <c r="L674" s="17" t="n"/>
      <c r="M674" s="19" t="n"/>
      <c r="N674" s="18" t="n"/>
      <c r="O674" s="19">
        <f>IF(OR($E674="",G674=""),"",G674-N(M674))</f>
        <v/>
      </c>
      <c r="P674" s="20">
        <f>IF(O674="","",O674*IFERROR(INDEX(Bens!$D$6:$D$305,MATCH($E674,Bens!$A$6:$A$305,0)),0))</f>
        <v/>
      </c>
      <c r="Q674" s="21">
        <f>IF(A674="","",IF(AND(O674&lt;=0,L674&lt;&gt;""),L674-A674,TODAY()-A674))</f>
        <v/>
      </c>
      <c r="R674" s="18">
        <f>IF(O674="","",IF(O674&lt;0,"CONFERIR",IF(O674=0,"DEVOLVIDO",IF(K674="","COM CLIENTE",IF(TODAY()&gt;K674,"VENCIDO",IF(K674-TODAY()&lt;=15,"VENCE EM 15 DIAS","COM CLIENTE"))))))</f>
        <v/>
      </c>
      <c r="S674" s="18">
        <f>IF(OR($E674="",D674=""),"",IF(D674=$C$4,"5909","6909"))</f>
        <v/>
      </c>
      <c r="T674" s="18" t="n"/>
    </row>
    <row r="675">
      <c r="A675" s="17" t="n"/>
      <c r="B675" s="18" t="n"/>
      <c r="C675" s="18" t="n"/>
      <c r="D675" s="18" t="n"/>
      <c r="E675" s="18" t="n"/>
      <c r="F675" s="18">
        <f>IF($E675="","",IFERROR(INDEX(Bens!$B$6:$B$305,MATCH($E675,Bens!$A$6:$A$305,0)),"Código não cadastrado"))</f>
        <v/>
      </c>
      <c r="G675" s="19" t="n"/>
      <c r="H675" s="20">
        <f>IF(OR($E675="",G675=""),"",G675*IFERROR(INDEX(Bens!$D$6:$D$305,MATCH($E675,Bens!$A$6:$A$305,0)),0))</f>
        <v/>
      </c>
      <c r="I675" s="18" t="n"/>
      <c r="J675" s="18">
        <f>IF(OR($E675="",D675=""),"",IF(D675=$C$4,"5908","6908"))</f>
        <v/>
      </c>
      <c r="K675" s="17" t="n"/>
      <c r="L675" s="17" t="n"/>
      <c r="M675" s="19" t="n"/>
      <c r="N675" s="18" t="n"/>
      <c r="O675" s="19">
        <f>IF(OR($E675="",G675=""),"",G675-N(M675))</f>
        <v/>
      </c>
      <c r="P675" s="20">
        <f>IF(O675="","",O675*IFERROR(INDEX(Bens!$D$6:$D$305,MATCH($E675,Bens!$A$6:$A$305,0)),0))</f>
        <v/>
      </c>
      <c r="Q675" s="21">
        <f>IF(A675="","",IF(AND(O675&lt;=0,L675&lt;&gt;""),L675-A675,TODAY()-A675))</f>
        <v/>
      </c>
      <c r="R675" s="18">
        <f>IF(O675="","",IF(O675&lt;0,"CONFERIR",IF(O675=0,"DEVOLVIDO",IF(K675="","COM CLIENTE",IF(TODAY()&gt;K675,"VENCIDO",IF(K675-TODAY()&lt;=15,"VENCE EM 15 DIAS","COM CLIENTE"))))))</f>
        <v/>
      </c>
      <c r="S675" s="18">
        <f>IF(OR($E675="",D675=""),"",IF(D675=$C$4,"5909","6909"))</f>
        <v/>
      </c>
      <c r="T675" s="18" t="n"/>
    </row>
    <row r="676">
      <c r="A676" s="17" t="n"/>
      <c r="B676" s="18" t="n"/>
      <c r="C676" s="18" t="n"/>
      <c r="D676" s="18" t="n"/>
      <c r="E676" s="18" t="n"/>
      <c r="F676" s="18">
        <f>IF($E676="","",IFERROR(INDEX(Bens!$B$6:$B$305,MATCH($E676,Bens!$A$6:$A$305,0)),"Código não cadastrado"))</f>
        <v/>
      </c>
      <c r="G676" s="19" t="n"/>
      <c r="H676" s="20">
        <f>IF(OR($E676="",G676=""),"",G676*IFERROR(INDEX(Bens!$D$6:$D$305,MATCH($E676,Bens!$A$6:$A$305,0)),0))</f>
        <v/>
      </c>
      <c r="I676" s="18" t="n"/>
      <c r="J676" s="18">
        <f>IF(OR($E676="",D676=""),"",IF(D676=$C$4,"5908","6908"))</f>
        <v/>
      </c>
      <c r="K676" s="17" t="n"/>
      <c r="L676" s="17" t="n"/>
      <c r="M676" s="19" t="n"/>
      <c r="N676" s="18" t="n"/>
      <c r="O676" s="19">
        <f>IF(OR($E676="",G676=""),"",G676-N(M676))</f>
        <v/>
      </c>
      <c r="P676" s="20">
        <f>IF(O676="","",O676*IFERROR(INDEX(Bens!$D$6:$D$305,MATCH($E676,Bens!$A$6:$A$305,0)),0))</f>
        <v/>
      </c>
      <c r="Q676" s="21">
        <f>IF(A676="","",IF(AND(O676&lt;=0,L676&lt;&gt;""),L676-A676,TODAY()-A676))</f>
        <v/>
      </c>
      <c r="R676" s="18">
        <f>IF(O676="","",IF(O676&lt;0,"CONFERIR",IF(O676=0,"DEVOLVIDO",IF(K676="","COM CLIENTE",IF(TODAY()&gt;K676,"VENCIDO",IF(K676-TODAY()&lt;=15,"VENCE EM 15 DIAS","COM CLIENTE"))))))</f>
        <v/>
      </c>
      <c r="S676" s="18">
        <f>IF(OR($E676="",D676=""),"",IF(D676=$C$4,"5909","6909"))</f>
        <v/>
      </c>
      <c r="T676" s="18" t="n"/>
    </row>
    <row r="677">
      <c r="A677" s="17" t="n"/>
      <c r="B677" s="18" t="n"/>
      <c r="C677" s="18" t="n"/>
      <c r="D677" s="18" t="n"/>
      <c r="E677" s="18" t="n"/>
      <c r="F677" s="18">
        <f>IF($E677="","",IFERROR(INDEX(Bens!$B$6:$B$305,MATCH($E677,Bens!$A$6:$A$305,0)),"Código não cadastrado"))</f>
        <v/>
      </c>
      <c r="G677" s="19" t="n"/>
      <c r="H677" s="20">
        <f>IF(OR($E677="",G677=""),"",G677*IFERROR(INDEX(Bens!$D$6:$D$305,MATCH($E677,Bens!$A$6:$A$305,0)),0))</f>
        <v/>
      </c>
      <c r="I677" s="18" t="n"/>
      <c r="J677" s="18">
        <f>IF(OR($E677="",D677=""),"",IF(D677=$C$4,"5908","6908"))</f>
        <v/>
      </c>
      <c r="K677" s="17" t="n"/>
      <c r="L677" s="17" t="n"/>
      <c r="M677" s="19" t="n"/>
      <c r="N677" s="18" t="n"/>
      <c r="O677" s="19">
        <f>IF(OR($E677="",G677=""),"",G677-N(M677))</f>
        <v/>
      </c>
      <c r="P677" s="20">
        <f>IF(O677="","",O677*IFERROR(INDEX(Bens!$D$6:$D$305,MATCH($E677,Bens!$A$6:$A$305,0)),0))</f>
        <v/>
      </c>
      <c r="Q677" s="21">
        <f>IF(A677="","",IF(AND(O677&lt;=0,L677&lt;&gt;""),L677-A677,TODAY()-A677))</f>
        <v/>
      </c>
      <c r="R677" s="18">
        <f>IF(O677="","",IF(O677&lt;0,"CONFERIR",IF(O677=0,"DEVOLVIDO",IF(K677="","COM CLIENTE",IF(TODAY()&gt;K677,"VENCIDO",IF(K677-TODAY()&lt;=15,"VENCE EM 15 DIAS","COM CLIENTE"))))))</f>
        <v/>
      </c>
      <c r="S677" s="18">
        <f>IF(OR($E677="",D677=""),"",IF(D677=$C$4,"5909","6909"))</f>
        <v/>
      </c>
      <c r="T677" s="18" t="n"/>
    </row>
    <row r="678">
      <c r="A678" s="17" t="n"/>
      <c r="B678" s="18" t="n"/>
      <c r="C678" s="18" t="n"/>
      <c r="D678" s="18" t="n"/>
      <c r="E678" s="18" t="n"/>
      <c r="F678" s="18">
        <f>IF($E678="","",IFERROR(INDEX(Bens!$B$6:$B$305,MATCH($E678,Bens!$A$6:$A$305,0)),"Código não cadastrado"))</f>
        <v/>
      </c>
      <c r="G678" s="19" t="n"/>
      <c r="H678" s="20">
        <f>IF(OR($E678="",G678=""),"",G678*IFERROR(INDEX(Bens!$D$6:$D$305,MATCH($E678,Bens!$A$6:$A$305,0)),0))</f>
        <v/>
      </c>
      <c r="I678" s="18" t="n"/>
      <c r="J678" s="18">
        <f>IF(OR($E678="",D678=""),"",IF(D678=$C$4,"5908","6908"))</f>
        <v/>
      </c>
      <c r="K678" s="17" t="n"/>
      <c r="L678" s="17" t="n"/>
      <c r="M678" s="19" t="n"/>
      <c r="N678" s="18" t="n"/>
      <c r="O678" s="19">
        <f>IF(OR($E678="",G678=""),"",G678-N(M678))</f>
        <v/>
      </c>
      <c r="P678" s="20">
        <f>IF(O678="","",O678*IFERROR(INDEX(Bens!$D$6:$D$305,MATCH($E678,Bens!$A$6:$A$305,0)),0))</f>
        <v/>
      </c>
      <c r="Q678" s="21">
        <f>IF(A678="","",IF(AND(O678&lt;=0,L678&lt;&gt;""),L678-A678,TODAY()-A678))</f>
        <v/>
      </c>
      <c r="R678" s="18">
        <f>IF(O678="","",IF(O678&lt;0,"CONFERIR",IF(O678=0,"DEVOLVIDO",IF(K678="","COM CLIENTE",IF(TODAY()&gt;K678,"VENCIDO",IF(K678-TODAY()&lt;=15,"VENCE EM 15 DIAS","COM CLIENTE"))))))</f>
        <v/>
      </c>
      <c r="S678" s="18">
        <f>IF(OR($E678="",D678=""),"",IF(D678=$C$4,"5909","6909"))</f>
        <v/>
      </c>
      <c r="T678" s="18" t="n"/>
    </row>
    <row r="679">
      <c r="A679" s="17" t="n"/>
      <c r="B679" s="18" t="n"/>
      <c r="C679" s="18" t="n"/>
      <c r="D679" s="18" t="n"/>
      <c r="E679" s="18" t="n"/>
      <c r="F679" s="18">
        <f>IF($E679="","",IFERROR(INDEX(Bens!$B$6:$B$305,MATCH($E679,Bens!$A$6:$A$305,0)),"Código não cadastrado"))</f>
        <v/>
      </c>
      <c r="G679" s="19" t="n"/>
      <c r="H679" s="20">
        <f>IF(OR($E679="",G679=""),"",G679*IFERROR(INDEX(Bens!$D$6:$D$305,MATCH($E679,Bens!$A$6:$A$305,0)),0))</f>
        <v/>
      </c>
      <c r="I679" s="18" t="n"/>
      <c r="J679" s="18">
        <f>IF(OR($E679="",D679=""),"",IF(D679=$C$4,"5908","6908"))</f>
        <v/>
      </c>
      <c r="K679" s="17" t="n"/>
      <c r="L679" s="17" t="n"/>
      <c r="M679" s="19" t="n"/>
      <c r="N679" s="18" t="n"/>
      <c r="O679" s="19">
        <f>IF(OR($E679="",G679=""),"",G679-N(M679))</f>
        <v/>
      </c>
      <c r="P679" s="20">
        <f>IF(O679="","",O679*IFERROR(INDEX(Bens!$D$6:$D$305,MATCH($E679,Bens!$A$6:$A$305,0)),0))</f>
        <v/>
      </c>
      <c r="Q679" s="21">
        <f>IF(A679="","",IF(AND(O679&lt;=0,L679&lt;&gt;""),L679-A679,TODAY()-A679))</f>
        <v/>
      </c>
      <c r="R679" s="18">
        <f>IF(O679="","",IF(O679&lt;0,"CONFERIR",IF(O679=0,"DEVOLVIDO",IF(K679="","COM CLIENTE",IF(TODAY()&gt;K679,"VENCIDO",IF(K679-TODAY()&lt;=15,"VENCE EM 15 DIAS","COM CLIENTE"))))))</f>
        <v/>
      </c>
      <c r="S679" s="18">
        <f>IF(OR($E679="",D679=""),"",IF(D679=$C$4,"5909","6909"))</f>
        <v/>
      </c>
      <c r="T679" s="18" t="n"/>
    </row>
    <row r="680">
      <c r="A680" s="17" t="n"/>
      <c r="B680" s="18" t="n"/>
      <c r="C680" s="18" t="n"/>
      <c r="D680" s="18" t="n"/>
      <c r="E680" s="18" t="n"/>
      <c r="F680" s="18">
        <f>IF($E680="","",IFERROR(INDEX(Bens!$B$6:$B$305,MATCH($E680,Bens!$A$6:$A$305,0)),"Código não cadastrado"))</f>
        <v/>
      </c>
      <c r="G680" s="19" t="n"/>
      <c r="H680" s="20">
        <f>IF(OR($E680="",G680=""),"",G680*IFERROR(INDEX(Bens!$D$6:$D$305,MATCH($E680,Bens!$A$6:$A$305,0)),0))</f>
        <v/>
      </c>
      <c r="I680" s="18" t="n"/>
      <c r="J680" s="18">
        <f>IF(OR($E680="",D680=""),"",IF(D680=$C$4,"5908","6908"))</f>
        <v/>
      </c>
      <c r="K680" s="17" t="n"/>
      <c r="L680" s="17" t="n"/>
      <c r="M680" s="19" t="n"/>
      <c r="N680" s="18" t="n"/>
      <c r="O680" s="19">
        <f>IF(OR($E680="",G680=""),"",G680-N(M680))</f>
        <v/>
      </c>
      <c r="P680" s="20">
        <f>IF(O680="","",O680*IFERROR(INDEX(Bens!$D$6:$D$305,MATCH($E680,Bens!$A$6:$A$305,0)),0))</f>
        <v/>
      </c>
      <c r="Q680" s="21">
        <f>IF(A680="","",IF(AND(O680&lt;=0,L680&lt;&gt;""),L680-A680,TODAY()-A680))</f>
        <v/>
      </c>
      <c r="R680" s="18">
        <f>IF(O680="","",IF(O680&lt;0,"CONFERIR",IF(O680=0,"DEVOLVIDO",IF(K680="","COM CLIENTE",IF(TODAY()&gt;K680,"VENCIDO",IF(K680-TODAY()&lt;=15,"VENCE EM 15 DIAS","COM CLIENTE"))))))</f>
        <v/>
      </c>
      <c r="S680" s="18">
        <f>IF(OR($E680="",D680=""),"",IF(D680=$C$4,"5909","6909"))</f>
        <v/>
      </c>
      <c r="T680" s="18" t="n"/>
    </row>
    <row r="681">
      <c r="A681" s="17" t="n"/>
      <c r="B681" s="18" t="n"/>
      <c r="C681" s="18" t="n"/>
      <c r="D681" s="18" t="n"/>
      <c r="E681" s="18" t="n"/>
      <c r="F681" s="18">
        <f>IF($E681="","",IFERROR(INDEX(Bens!$B$6:$B$305,MATCH($E681,Bens!$A$6:$A$305,0)),"Código não cadastrado"))</f>
        <v/>
      </c>
      <c r="G681" s="19" t="n"/>
      <c r="H681" s="20">
        <f>IF(OR($E681="",G681=""),"",G681*IFERROR(INDEX(Bens!$D$6:$D$305,MATCH($E681,Bens!$A$6:$A$305,0)),0))</f>
        <v/>
      </c>
      <c r="I681" s="18" t="n"/>
      <c r="J681" s="18">
        <f>IF(OR($E681="",D681=""),"",IF(D681=$C$4,"5908","6908"))</f>
        <v/>
      </c>
      <c r="K681" s="17" t="n"/>
      <c r="L681" s="17" t="n"/>
      <c r="M681" s="19" t="n"/>
      <c r="N681" s="18" t="n"/>
      <c r="O681" s="19">
        <f>IF(OR($E681="",G681=""),"",G681-N(M681))</f>
        <v/>
      </c>
      <c r="P681" s="20">
        <f>IF(O681="","",O681*IFERROR(INDEX(Bens!$D$6:$D$305,MATCH($E681,Bens!$A$6:$A$305,0)),0))</f>
        <v/>
      </c>
      <c r="Q681" s="21">
        <f>IF(A681="","",IF(AND(O681&lt;=0,L681&lt;&gt;""),L681-A681,TODAY()-A681))</f>
        <v/>
      </c>
      <c r="R681" s="18">
        <f>IF(O681="","",IF(O681&lt;0,"CONFERIR",IF(O681=0,"DEVOLVIDO",IF(K681="","COM CLIENTE",IF(TODAY()&gt;K681,"VENCIDO",IF(K681-TODAY()&lt;=15,"VENCE EM 15 DIAS","COM CLIENTE"))))))</f>
        <v/>
      </c>
      <c r="S681" s="18">
        <f>IF(OR($E681="",D681=""),"",IF(D681=$C$4,"5909","6909"))</f>
        <v/>
      </c>
      <c r="T681" s="18" t="n"/>
    </row>
    <row r="682">
      <c r="A682" s="17" t="n"/>
      <c r="B682" s="18" t="n"/>
      <c r="C682" s="18" t="n"/>
      <c r="D682" s="18" t="n"/>
      <c r="E682" s="18" t="n"/>
      <c r="F682" s="18">
        <f>IF($E682="","",IFERROR(INDEX(Bens!$B$6:$B$305,MATCH($E682,Bens!$A$6:$A$305,0)),"Código não cadastrado"))</f>
        <v/>
      </c>
      <c r="G682" s="19" t="n"/>
      <c r="H682" s="20">
        <f>IF(OR($E682="",G682=""),"",G682*IFERROR(INDEX(Bens!$D$6:$D$305,MATCH($E682,Bens!$A$6:$A$305,0)),0))</f>
        <v/>
      </c>
      <c r="I682" s="18" t="n"/>
      <c r="J682" s="18">
        <f>IF(OR($E682="",D682=""),"",IF(D682=$C$4,"5908","6908"))</f>
        <v/>
      </c>
      <c r="K682" s="17" t="n"/>
      <c r="L682" s="17" t="n"/>
      <c r="M682" s="19" t="n"/>
      <c r="N682" s="18" t="n"/>
      <c r="O682" s="19">
        <f>IF(OR($E682="",G682=""),"",G682-N(M682))</f>
        <v/>
      </c>
      <c r="P682" s="20">
        <f>IF(O682="","",O682*IFERROR(INDEX(Bens!$D$6:$D$305,MATCH($E682,Bens!$A$6:$A$305,0)),0))</f>
        <v/>
      </c>
      <c r="Q682" s="21">
        <f>IF(A682="","",IF(AND(O682&lt;=0,L682&lt;&gt;""),L682-A682,TODAY()-A682))</f>
        <v/>
      </c>
      <c r="R682" s="18">
        <f>IF(O682="","",IF(O682&lt;0,"CONFERIR",IF(O682=0,"DEVOLVIDO",IF(K682="","COM CLIENTE",IF(TODAY()&gt;K682,"VENCIDO",IF(K682-TODAY()&lt;=15,"VENCE EM 15 DIAS","COM CLIENTE"))))))</f>
        <v/>
      </c>
      <c r="S682" s="18">
        <f>IF(OR($E682="",D682=""),"",IF(D682=$C$4,"5909","6909"))</f>
        <v/>
      </c>
      <c r="T682" s="18" t="n"/>
    </row>
    <row r="683">
      <c r="A683" s="17" t="n"/>
      <c r="B683" s="18" t="n"/>
      <c r="C683" s="18" t="n"/>
      <c r="D683" s="18" t="n"/>
      <c r="E683" s="18" t="n"/>
      <c r="F683" s="18">
        <f>IF($E683="","",IFERROR(INDEX(Bens!$B$6:$B$305,MATCH($E683,Bens!$A$6:$A$305,0)),"Código não cadastrado"))</f>
        <v/>
      </c>
      <c r="G683" s="19" t="n"/>
      <c r="H683" s="20">
        <f>IF(OR($E683="",G683=""),"",G683*IFERROR(INDEX(Bens!$D$6:$D$305,MATCH($E683,Bens!$A$6:$A$305,0)),0))</f>
        <v/>
      </c>
      <c r="I683" s="18" t="n"/>
      <c r="J683" s="18">
        <f>IF(OR($E683="",D683=""),"",IF(D683=$C$4,"5908","6908"))</f>
        <v/>
      </c>
      <c r="K683" s="17" t="n"/>
      <c r="L683" s="17" t="n"/>
      <c r="M683" s="19" t="n"/>
      <c r="N683" s="18" t="n"/>
      <c r="O683" s="19">
        <f>IF(OR($E683="",G683=""),"",G683-N(M683))</f>
        <v/>
      </c>
      <c r="P683" s="20">
        <f>IF(O683="","",O683*IFERROR(INDEX(Bens!$D$6:$D$305,MATCH($E683,Bens!$A$6:$A$305,0)),0))</f>
        <v/>
      </c>
      <c r="Q683" s="21">
        <f>IF(A683="","",IF(AND(O683&lt;=0,L683&lt;&gt;""),L683-A683,TODAY()-A683))</f>
        <v/>
      </c>
      <c r="R683" s="18">
        <f>IF(O683="","",IF(O683&lt;0,"CONFERIR",IF(O683=0,"DEVOLVIDO",IF(K683="","COM CLIENTE",IF(TODAY()&gt;K683,"VENCIDO",IF(K683-TODAY()&lt;=15,"VENCE EM 15 DIAS","COM CLIENTE"))))))</f>
        <v/>
      </c>
      <c r="S683" s="18">
        <f>IF(OR($E683="",D683=""),"",IF(D683=$C$4,"5909","6909"))</f>
        <v/>
      </c>
      <c r="T683" s="18" t="n"/>
    </row>
    <row r="684">
      <c r="A684" s="17" t="n"/>
      <c r="B684" s="18" t="n"/>
      <c r="C684" s="18" t="n"/>
      <c r="D684" s="18" t="n"/>
      <c r="E684" s="18" t="n"/>
      <c r="F684" s="18">
        <f>IF($E684="","",IFERROR(INDEX(Bens!$B$6:$B$305,MATCH($E684,Bens!$A$6:$A$305,0)),"Código não cadastrado"))</f>
        <v/>
      </c>
      <c r="G684" s="19" t="n"/>
      <c r="H684" s="20">
        <f>IF(OR($E684="",G684=""),"",G684*IFERROR(INDEX(Bens!$D$6:$D$305,MATCH($E684,Bens!$A$6:$A$305,0)),0))</f>
        <v/>
      </c>
      <c r="I684" s="18" t="n"/>
      <c r="J684" s="18">
        <f>IF(OR($E684="",D684=""),"",IF(D684=$C$4,"5908","6908"))</f>
        <v/>
      </c>
      <c r="K684" s="17" t="n"/>
      <c r="L684" s="17" t="n"/>
      <c r="M684" s="19" t="n"/>
      <c r="N684" s="18" t="n"/>
      <c r="O684" s="19">
        <f>IF(OR($E684="",G684=""),"",G684-N(M684))</f>
        <v/>
      </c>
      <c r="P684" s="20">
        <f>IF(O684="","",O684*IFERROR(INDEX(Bens!$D$6:$D$305,MATCH($E684,Bens!$A$6:$A$305,0)),0))</f>
        <v/>
      </c>
      <c r="Q684" s="21">
        <f>IF(A684="","",IF(AND(O684&lt;=0,L684&lt;&gt;""),L684-A684,TODAY()-A684))</f>
        <v/>
      </c>
      <c r="R684" s="18">
        <f>IF(O684="","",IF(O684&lt;0,"CONFERIR",IF(O684=0,"DEVOLVIDO",IF(K684="","COM CLIENTE",IF(TODAY()&gt;K684,"VENCIDO",IF(K684-TODAY()&lt;=15,"VENCE EM 15 DIAS","COM CLIENTE"))))))</f>
        <v/>
      </c>
      <c r="S684" s="18">
        <f>IF(OR($E684="",D684=""),"",IF(D684=$C$4,"5909","6909"))</f>
        <v/>
      </c>
      <c r="T684" s="18" t="n"/>
    </row>
    <row r="685">
      <c r="A685" s="17" t="n"/>
      <c r="B685" s="18" t="n"/>
      <c r="C685" s="18" t="n"/>
      <c r="D685" s="18" t="n"/>
      <c r="E685" s="18" t="n"/>
      <c r="F685" s="18">
        <f>IF($E685="","",IFERROR(INDEX(Bens!$B$6:$B$305,MATCH($E685,Bens!$A$6:$A$305,0)),"Código não cadastrado"))</f>
        <v/>
      </c>
      <c r="G685" s="19" t="n"/>
      <c r="H685" s="20">
        <f>IF(OR($E685="",G685=""),"",G685*IFERROR(INDEX(Bens!$D$6:$D$305,MATCH($E685,Bens!$A$6:$A$305,0)),0))</f>
        <v/>
      </c>
      <c r="I685" s="18" t="n"/>
      <c r="J685" s="18">
        <f>IF(OR($E685="",D685=""),"",IF(D685=$C$4,"5908","6908"))</f>
        <v/>
      </c>
      <c r="K685" s="17" t="n"/>
      <c r="L685" s="17" t="n"/>
      <c r="M685" s="19" t="n"/>
      <c r="N685" s="18" t="n"/>
      <c r="O685" s="19">
        <f>IF(OR($E685="",G685=""),"",G685-N(M685))</f>
        <v/>
      </c>
      <c r="P685" s="20">
        <f>IF(O685="","",O685*IFERROR(INDEX(Bens!$D$6:$D$305,MATCH($E685,Bens!$A$6:$A$305,0)),0))</f>
        <v/>
      </c>
      <c r="Q685" s="21">
        <f>IF(A685="","",IF(AND(O685&lt;=0,L685&lt;&gt;""),L685-A685,TODAY()-A685))</f>
        <v/>
      </c>
      <c r="R685" s="18">
        <f>IF(O685="","",IF(O685&lt;0,"CONFERIR",IF(O685=0,"DEVOLVIDO",IF(K685="","COM CLIENTE",IF(TODAY()&gt;K685,"VENCIDO",IF(K685-TODAY()&lt;=15,"VENCE EM 15 DIAS","COM CLIENTE"))))))</f>
        <v/>
      </c>
      <c r="S685" s="18">
        <f>IF(OR($E685="",D685=""),"",IF(D685=$C$4,"5909","6909"))</f>
        <v/>
      </c>
      <c r="T685" s="18" t="n"/>
    </row>
    <row r="686">
      <c r="A686" s="17" t="n"/>
      <c r="B686" s="18" t="n"/>
      <c r="C686" s="18" t="n"/>
      <c r="D686" s="18" t="n"/>
      <c r="E686" s="18" t="n"/>
      <c r="F686" s="18">
        <f>IF($E686="","",IFERROR(INDEX(Bens!$B$6:$B$305,MATCH($E686,Bens!$A$6:$A$305,0)),"Código não cadastrado"))</f>
        <v/>
      </c>
      <c r="G686" s="19" t="n"/>
      <c r="H686" s="20">
        <f>IF(OR($E686="",G686=""),"",G686*IFERROR(INDEX(Bens!$D$6:$D$305,MATCH($E686,Bens!$A$6:$A$305,0)),0))</f>
        <v/>
      </c>
      <c r="I686" s="18" t="n"/>
      <c r="J686" s="18">
        <f>IF(OR($E686="",D686=""),"",IF(D686=$C$4,"5908","6908"))</f>
        <v/>
      </c>
      <c r="K686" s="17" t="n"/>
      <c r="L686" s="17" t="n"/>
      <c r="M686" s="19" t="n"/>
      <c r="N686" s="18" t="n"/>
      <c r="O686" s="19">
        <f>IF(OR($E686="",G686=""),"",G686-N(M686))</f>
        <v/>
      </c>
      <c r="P686" s="20">
        <f>IF(O686="","",O686*IFERROR(INDEX(Bens!$D$6:$D$305,MATCH($E686,Bens!$A$6:$A$305,0)),0))</f>
        <v/>
      </c>
      <c r="Q686" s="21">
        <f>IF(A686="","",IF(AND(O686&lt;=0,L686&lt;&gt;""),L686-A686,TODAY()-A686))</f>
        <v/>
      </c>
      <c r="R686" s="18">
        <f>IF(O686="","",IF(O686&lt;0,"CONFERIR",IF(O686=0,"DEVOLVIDO",IF(K686="","COM CLIENTE",IF(TODAY()&gt;K686,"VENCIDO",IF(K686-TODAY()&lt;=15,"VENCE EM 15 DIAS","COM CLIENTE"))))))</f>
        <v/>
      </c>
      <c r="S686" s="18">
        <f>IF(OR($E686="",D686=""),"",IF(D686=$C$4,"5909","6909"))</f>
        <v/>
      </c>
      <c r="T686" s="18" t="n"/>
    </row>
    <row r="687">
      <c r="A687" s="17" t="n"/>
      <c r="B687" s="18" t="n"/>
      <c r="C687" s="18" t="n"/>
      <c r="D687" s="18" t="n"/>
      <c r="E687" s="18" t="n"/>
      <c r="F687" s="18">
        <f>IF($E687="","",IFERROR(INDEX(Bens!$B$6:$B$305,MATCH($E687,Bens!$A$6:$A$305,0)),"Código não cadastrado"))</f>
        <v/>
      </c>
      <c r="G687" s="19" t="n"/>
      <c r="H687" s="20">
        <f>IF(OR($E687="",G687=""),"",G687*IFERROR(INDEX(Bens!$D$6:$D$305,MATCH($E687,Bens!$A$6:$A$305,0)),0))</f>
        <v/>
      </c>
      <c r="I687" s="18" t="n"/>
      <c r="J687" s="18">
        <f>IF(OR($E687="",D687=""),"",IF(D687=$C$4,"5908","6908"))</f>
        <v/>
      </c>
      <c r="K687" s="17" t="n"/>
      <c r="L687" s="17" t="n"/>
      <c r="M687" s="19" t="n"/>
      <c r="N687" s="18" t="n"/>
      <c r="O687" s="19">
        <f>IF(OR($E687="",G687=""),"",G687-N(M687))</f>
        <v/>
      </c>
      <c r="P687" s="20">
        <f>IF(O687="","",O687*IFERROR(INDEX(Bens!$D$6:$D$305,MATCH($E687,Bens!$A$6:$A$305,0)),0))</f>
        <v/>
      </c>
      <c r="Q687" s="21">
        <f>IF(A687="","",IF(AND(O687&lt;=0,L687&lt;&gt;""),L687-A687,TODAY()-A687))</f>
        <v/>
      </c>
      <c r="R687" s="18">
        <f>IF(O687="","",IF(O687&lt;0,"CONFERIR",IF(O687=0,"DEVOLVIDO",IF(K687="","COM CLIENTE",IF(TODAY()&gt;K687,"VENCIDO",IF(K687-TODAY()&lt;=15,"VENCE EM 15 DIAS","COM CLIENTE"))))))</f>
        <v/>
      </c>
      <c r="S687" s="18">
        <f>IF(OR($E687="",D687=""),"",IF(D687=$C$4,"5909","6909"))</f>
        <v/>
      </c>
      <c r="T687" s="18" t="n"/>
    </row>
    <row r="688">
      <c r="A688" s="17" t="n"/>
      <c r="B688" s="18" t="n"/>
      <c r="C688" s="18" t="n"/>
      <c r="D688" s="18" t="n"/>
      <c r="E688" s="18" t="n"/>
      <c r="F688" s="18">
        <f>IF($E688="","",IFERROR(INDEX(Bens!$B$6:$B$305,MATCH($E688,Bens!$A$6:$A$305,0)),"Código não cadastrado"))</f>
        <v/>
      </c>
      <c r="G688" s="19" t="n"/>
      <c r="H688" s="20">
        <f>IF(OR($E688="",G688=""),"",G688*IFERROR(INDEX(Bens!$D$6:$D$305,MATCH($E688,Bens!$A$6:$A$305,0)),0))</f>
        <v/>
      </c>
      <c r="I688" s="18" t="n"/>
      <c r="J688" s="18">
        <f>IF(OR($E688="",D688=""),"",IF(D688=$C$4,"5908","6908"))</f>
        <v/>
      </c>
      <c r="K688" s="17" t="n"/>
      <c r="L688" s="17" t="n"/>
      <c r="M688" s="19" t="n"/>
      <c r="N688" s="18" t="n"/>
      <c r="O688" s="19">
        <f>IF(OR($E688="",G688=""),"",G688-N(M688))</f>
        <v/>
      </c>
      <c r="P688" s="20">
        <f>IF(O688="","",O688*IFERROR(INDEX(Bens!$D$6:$D$305,MATCH($E688,Bens!$A$6:$A$305,0)),0))</f>
        <v/>
      </c>
      <c r="Q688" s="21">
        <f>IF(A688="","",IF(AND(O688&lt;=0,L688&lt;&gt;""),L688-A688,TODAY()-A688))</f>
        <v/>
      </c>
      <c r="R688" s="18">
        <f>IF(O688="","",IF(O688&lt;0,"CONFERIR",IF(O688=0,"DEVOLVIDO",IF(K688="","COM CLIENTE",IF(TODAY()&gt;K688,"VENCIDO",IF(K688-TODAY()&lt;=15,"VENCE EM 15 DIAS","COM CLIENTE"))))))</f>
        <v/>
      </c>
      <c r="S688" s="18">
        <f>IF(OR($E688="",D688=""),"",IF(D688=$C$4,"5909","6909"))</f>
        <v/>
      </c>
      <c r="T688" s="18" t="n"/>
    </row>
    <row r="689">
      <c r="A689" s="17" t="n"/>
      <c r="B689" s="18" t="n"/>
      <c r="C689" s="18" t="n"/>
      <c r="D689" s="18" t="n"/>
      <c r="E689" s="18" t="n"/>
      <c r="F689" s="18">
        <f>IF($E689="","",IFERROR(INDEX(Bens!$B$6:$B$305,MATCH($E689,Bens!$A$6:$A$305,0)),"Código não cadastrado"))</f>
        <v/>
      </c>
      <c r="G689" s="19" t="n"/>
      <c r="H689" s="20">
        <f>IF(OR($E689="",G689=""),"",G689*IFERROR(INDEX(Bens!$D$6:$D$305,MATCH($E689,Bens!$A$6:$A$305,0)),0))</f>
        <v/>
      </c>
      <c r="I689" s="18" t="n"/>
      <c r="J689" s="18">
        <f>IF(OR($E689="",D689=""),"",IF(D689=$C$4,"5908","6908"))</f>
        <v/>
      </c>
      <c r="K689" s="17" t="n"/>
      <c r="L689" s="17" t="n"/>
      <c r="M689" s="19" t="n"/>
      <c r="N689" s="18" t="n"/>
      <c r="O689" s="19">
        <f>IF(OR($E689="",G689=""),"",G689-N(M689))</f>
        <v/>
      </c>
      <c r="P689" s="20">
        <f>IF(O689="","",O689*IFERROR(INDEX(Bens!$D$6:$D$305,MATCH($E689,Bens!$A$6:$A$305,0)),0))</f>
        <v/>
      </c>
      <c r="Q689" s="21">
        <f>IF(A689="","",IF(AND(O689&lt;=0,L689&lt;&gt;""),L689-A689,TODAY()-A689))</f>
        <v/>
      </c>
      <c r="R689" s="18">
        <f>IF(O689="","",IF(O689&lt;0,"CONFERIR",IF(O689=0,"DEVOLVIDO",IF(K689="","COM CLIENTE",IF(TODAY()&gt;K689,"VENCIDO",IF(K689-TODAY()&lt;=15,"VENCE EM 15 DIAS","COM CLIENTE"))))))</f>
        <v/>
      </c>
      <c r="S689" s="18">
        <f>IF(OR($E689="",D689=""),"",IF(D689=$C$4,"5909","6909"))</f>
        <v/>
      </c>
      <c r="T689" s="18" t="n"/>
    </row>
    <row r="690">
      <c r="A690" s="17" t="n"/>
      <c r="B690" s="18" t="n"/>
      <c r="C690" s="18" t="n"/>
      <c r="D690" s="18" t="n"/>
      <c r="E690" s="18" t="n"/>
      <c r="F690" s="18">
        <f>IF($E690="","",IFERROR(INDEX(Bens!$B$6:$B$305,MATCH($E690,Bens!$A$6:$A$305,0)),"Código não cadastrado"))</f>
        <v/>
      </c>
      <c r="G690" s="19" t="n"/>
      <c r="H690" s="20">
        <f>IF(OR($E690="",G690=""),"",G690*IFERROR(INDEX(Bens!$D$6:$D$305,MATCH($E690,Bens!$A$6:$A$305,0)),0))</f>
        <v/>
      </c>
      <c r="I690" s="18" t="n"/>
      <c r="J690" s="18">
        <f>IF(OR($E690="",D690=""),"",IF(D690=$C$4,"5908","6908"))</f>
        <v/>
      </c>
      <c r="K690" s="17" t="n"/>
      <c r="L690" s="17" t="n"/>
      <c r="M690" s="19" t="n"/>
      <c r="N690" s="18" t="n"/>
      <c r="O690" s="19">
        <f>IF(OR($E690="",G690=""),"",G690-N(M690))</f>
        <v/>
      </c>
      <c r="P690" s="20">
        <f>IF(O690="","",O690*IFERROR(INDEX(Bens!$D$6:$D$305,MATCH($E690,Bens!$A$6:$A$305,0)),0))</f>
        <v/>
      </c>
      <c r="Q690" s="21">
        <f>IF(A690="","",IF(AND(O690&lt;=0,L690&lt;&gt;""),L690-A690,TODAY()-A690))</f>
        <v/>
      </c>
      <c r="R690" s="18">
        <f>IF(O690="","",IF(O690&lt;0,"CONFERIR",IF(O690=0,"DEVOLVIDO",IF(K690="","COM CLIENTE",IF(TODAY()&gt;K690,"VENCIDO",IF(K690-TODAY()&lt;=15,"VENCE EM 15 DIAS","COM CLIENTE"))))))</f>
        <v/>
      </c>
      <c r="S690" s="18">
        <f>IF(OR($E690="",D690=""),"",IF(D690=$C$4,"5909","6909"))</f>
        <v/>
      </c>
      <c r="T690" s="18" t="n"/>
    </row>
    <row r="691">
      <c r="A691" s="17" t="n"/>
      <c r="B691" s="18" t="n"/>
      <c r="C691" s="18" t="n"/>
      <c r="D691" s="18" t="n"/>
      <c r="E691" s="18" t="n"/>
      <c r="F691" s="18">
        <f>IF($E691="","",IFERROR(INDEX(Bens!$B$6:$B$305,MATCH($E691,Bens!$A$6:$A$305,0)),"Código não cadastrado"))</f>
        <v/>
      </c>
      <c r="G691" s="19" t="n"/>
      <c r="H691" s="20">
        <f>IF(OR($E691="",G691=""),"",G691*IFERROR(INDEX(Bens!$D$6:$D$305,MATCH($E691,Bens!$A$6:$A$305,0)),0))</f>
        <v/>
      </c>
      <c r="I691" s="18" t="n"/>
      <c r="J691" s="18">
        <f>IF(OR($E691="",D691=""),"",IF(D691=$C$4,"5908","6908"))</f>
        <v/>
      </c>
      <c r="K691" s="17" t="n"/>
      <c r="L691" s="17" t="n"/>
      <c r="M691" s="19" t="n"/>
      <c r="N691" s="18" t="n"/>
      <c r="O691" s="19">
        <f>IF(OR($E691="",G691=""),"",G691-N(M691))</f>
        <v/>
      </c>
      <c r="P691" s="20">
        <f>IF(O691="","",O691*IFERROR(INDEX(Bens!$D$6:$D$305,MATCH($E691,Bens!$A$6:$A$305,0)),0))</f>
        <v/>
      </c>
      <c r="Q691" s="21">
        <f>IF(A691="","",IF(AND(O691&lt;=0,L691&lt;&gt;""),L691-A691,TODAY()-A691))</f>
        <v/>
      </c>
      <c r="R691" s="18">
        <f>IF(O691="","",IF(O691&lt;0,"CONFERIR",IF(O691=0,"DEVOLVIDO",IF(K691="","COM CLIENTE",IF(TODAY()&gt;K691,"VENCIDO",IF(K691-TODAY()&lt;=15,"VENCE EM 15 DIAS","COM CLIENTE"))))))</f>
        <v/>
      </c>
      <c r="S691" s="18">
        <f>IF(OR($E691="",D691=""),"",IF(D691=$C$4,"5909","6909"))</f>
        <v/>
      </c>
      <c r="T691" s="18" t="n"/>
    </row>
    <row r="692">
      <c r="A692" s="17" t="n"/>
      <c r="B692" s="18" t="n"/>
      <c r="C692" s="18" t="n"/>
      <c r="D692" s="18" t="n"/>
      <c r="E692" s="18" t="n"/>
      <c r="F692" s="18">
        <f>IF($E692="","",IFERROR(INDEX(Bens!$B$6:$B$305,MATCH($E692,Bens!$A$6:$A$305,0)),"Código não cadastrado"))</f>
        <v/>
      </c>
      <c r="G692" s="19" t="n"/>
      <c r="H692" s="20">
        <f>IF(OR($E692="",G692=""),"",G692*IFERROR(INDEX(Bens!$D$6:$D$305,MATCH($E692,Bens!$A$6:$A$305,0)),0))</f>
        <v/>
      </c>
      <c r="I692" s="18" t="n"/>
      <c r="J692" s="18">
        <f>IF(OR($E692="",D692=""),"",IF(D692=$C$4,"5908","6908"))</f>
        <v/>
      </c>
      <c r="K692" s="17" t="n"/>
      <c r="L692" s="17" t="n"/>
      <c r="M692" s="19" t="n"/>
      <c r="N692" s="18" t="n"/>
      <c r="O692" s="19">
        <f>IF(OR($E692="",G692=""),"",G692-N(M692))</f>
        <v/>
      </c>
      <c r="P692" s="20">
        <f>IF(O692="","",O692*IFERROR(INDEX(Bens!$D$6:$D$305,MATCH($E692,Bens!$A$6:$A$305,0)),0))</f>
        <v/>
      </c>
      <c r="Q692" s="21">
        <f>IF(A692="","",IF(AND(O692&lt;=0,L692&lt;&gt;""),L692-A692,TODAY()-A692))</f>
        <v/>
      </c>
      <c r="R692" s="18">
        <f>IF(O692="","",IF(O692&lt;0,"CONFERIR",IF(O692=0,"DEVOLVIDO",IF(K692="","COM CLIENTE",IF(TODAY()&gt;K692,"VENCIDO",IF(K692-TODAY()&lt;=15,"VENCE EM 15 DIAS","COM CLIENTE"))))))</f>
        <v/>
      </c>
      <c r="S692" s="18">
        <f>IF(OR($E692="",D692=""),"",IF(D692=$C$4,"5909","6909"))</f>
        <v/>
      </c>
      <c r="T692" s="18" t="n"/>
    </row>
    <row r="693">
      <c r="A693" s="17" t="n"/>
      <c r="B693" s="18" t="n"/>
      <c r="C693" s="18" t="n"/>
      <c r="D693" s="18" t="n"/>
      <c r="E693" s="18" t="n"/>
      <c r="F693" s="18">
        <f>IF($E693="","",IFERROR(INDEX(Bens!$B$6:$B$305,MATCH($E693,Bens!$A$6:$A$305,0)),"Código não cadastrado"))</f>
        <v/>
      </c>
      <c r="G693" s="19" t="n"/>
      <c r="H693" s="20">
        <f>IF(OR($E693="",G693=""),"",G693*IFERROR(INDEX(Bens!$D$6:$D$305,MATCH($E693,Bens!$A$6:$A$305,0)),0))</f>
        <v/>
      </c>
      <c r="I693" s="18" t="n"/>
      <c r="J693" s="18">
        <f>IF(OR($E693="",D693=""),"",IF(D693=$C$4,"5908","6908"))</f>
        <v/>
      </c>
      <c r="K693" s="17" t="n"/>
      <c r="L693" s="17" t="n"/>
      <c r="M693" s="19" t="n"/>
      <c r="N693" s="18" t="n"/>
      <c r="O693" s="19">
        <f>IF(OR($E693="",G693=""),"",G693-N(M693))</f>
        <v/>
      </c>
      <c r="P693" s="20">
        <f>IF(O693="","",O693*IFERROR(INDEX(Bens!$D$6:$D$305,MATCH($E693,Bens!$A$6:$A$305,0)),0))</f>
        <v/>
      </c>
      <c r="Q693" s="21">
        <f>IF(A693="","",IF(AND(O693&lt;=0,L693&lt;&gt;""),L693-A693,TODAY()-A693))</f>
        <v/>
      </c>
      <c r="R693" s="18">
        <f>IF(O693="","",IF(O693&lt;0,"CONFERIR",IF(O693=0,"DEVOLVIDO",IF(K693="","COM CLIENTE",IF(TODAY()&gt;K693,"VENCIDO",IF(K693-TODAY()&lt;=15,"VENCE EM 15 DIAS","COM CLIENTE"))))))</f>
        <v/>
      </c>
      <c r="S693" s="18">
        <f>IF(OR($E693="",D693=""),"",IF(D693=$C$4,"5909","6909"))</f>
        <v/>
      </c>
      <c r="T693" s="18" t="n"/>
    </row>
    <row r="694">
      <c r="A694" s="17" t="n"/>
      <c r="B694" s="18" t="n"/>
      <c r="C694" s="18" t="n"/>
      <c r="D694" s="18" t="n"/>
      <c r="E694" s="18" t="n"/>
      <c r="F694" s="18">
        <f>IF($E694="","",IFERROR(INDEX(Bens!$B$6:$B$305,MATCH($E694,Bens!$A$6:$A$305,0)),"Código não cadastrado"))</f>
        <v/>
      </c>
      <c r="G694" s="19" t="n"/>
      <c r="H694" s="20">
        <f>IF(OR($E694="",G694=""),"",G694*IFERROR(INDEX(Bens!$D$6:$D$305,MATCH($E694,Bens!$A$6:$A$305,0)),0))</f>
        <v/>
      </c>
      <c r="I694" s="18" t="n"/>
      <c r="J694" s="18">
        <f>IF(OR($E694="",D694=""),"",IF(D694=$C$4,"5908","6908"))</f>
        <v/>
      </c>
      <c r="K694" s="17" t="n"/>
      <c r="L694" s="17" t="n"/>
      <c r="M694" s="19" t="n"/>
      <c r="N694" s="18" t="n"/>
      <c r="O694" s="19">
        <f>IF(OR($E694="",G694=""),"",G694-N(M694))</f>
        <v/>
      </c>
      <c r="P694" s="20">
        <f>IF(O694="","",O694*IFERROR(INDEX(Bens!$D$6:$D$305,MATCH($E694,Bens!$A$6:$A$305,0)),0))</f>
        <v/>
      </c>
      <c r="Q694" s="21">
        <f>IF(A694="","",IF(AND(O694&lt;=0,L694&lt;&gt;""),L694-A694,TODAY()-A694))</f>
        <v/>
      </c>
      <c r="R694" s="18">
        <f>IF(O694="","",IF(O694&lt;0,"CONFERIR",IF(O694=0,"DEVOLVIDO",IF(K694="","COM CLIENTE",IF(TODAY()&gt;K694,"VENCIDO",IF(K694-TODAY()&lt;=15,"VENCE EM 15 DIAS","COM CLIENTE"))))))</f>
        <v/>
      </c>
      <c r="S694" s="18">
        <f>IF(OR($E694="",D694=""),"",IF(D694=$C$4,"5909","6909"))</f>
        <v/>
      </c>
      <c r="T694" s="18" t="n"/>
    </row>
    <row r="695">
      <c r="A695" s="17" t="n"/>
      <c r="B695" s="18" t="n"/>
      <c r="C695" s="18" t="n"/>
      <c r="D695" s="18" t="n"/>
      <c r="E695" s="18" t="n"/>
      <c r="F695" s="18">
        <f>IF($E695="","",IFERROR(INDEX(Bens!$B$6:$B$305,MATCH($E695,Bens!$A$6:$A$305,0)),"Código não cadastrado"))</f>
        <v/>
      </c>
      <c r="G695" s="19" t="n"/>
      <c r="H695" s="20">
        <f>IF(OR($E695="",G695=""),"",G695*IFERROR(INDEX(Bens!$D$6:$D$305,MATCH($E695,Bens!$A$6:$A$305,0)),0))</f>
        <v/>
      </c>
      <c r="I695" s="18" t="n"/>
      <c r="J695" s="18">
        <f>IF(OR($E695="",D695=""),"",IF(D695=$C$4,"5908","6908"))</f>
        <v/>
      </c>
      <c r="K695" s="17" t="n"/>
      <c r="L695" s="17" t="n"/>
      <c r="M695" s="19" t="n"/>
      <c r="N695" s="18" t="n"/>
      <c r="O695" s="19">
        <f>IF(OR($E695="",G695=""),"",G695-N(M695))</f>
        <v/>
      </c>
      <c r="P695" s="20">
        <f>IF(O695="","",O695*IFERROR(INDEX(Bens!$D$6:$D$305,MATCH($E695,Bens!$A$6:$A$305,0)),0))</f>
        <v/>
      </c>
      <c r="Q695" s="21">
        <f>IF(A695="","",IF(AND(O695&lt;=0,L695&lt;&gt;""),L695-A695,TODAY()-A695))</f>
        <v/>
      </c>
      <c r="R695" s="18">
        <f>IF(O695="","",IF(O695&lt;0,"CONFERIR",IF(O695=0,"DEVOLVIDO",IF(K695="","COM CLIENTE",IF(TODAY()&gt;K695,"VENCIDO",IF(K695-TODAY()&lt;=15,"VENCE EM 15 DIAS","COM CLIENTE"))))))</f>
        <v/>
      </c>
      <c r="S695" s="18">
        <f>IF(OR($E695="",D695=""),"",IF(D695=$C$4,"5909","6909"))</f>
        <v/>
      </c>
      <c r="T695" s="18" t="n"/>
    </row>
    <row r="696">
      <c r="A696" s="17" t="n"/>
      <c r="B696" s="18" t="n"/>
      <c r="C696" s="18" t="n"/>
      <c r="D696" s="18" t="n"/>
      <c r="E696" s="18" t="n"/>
      <c r="F696" s="18">
        <f>IF($E696="","",IFERROR(INDEX(Bens!$B$6:$B$305,MATCH($E696,Bens!$A$6:$A$305,0)),"Código não cadastrado"))</f>
        <v/>
      </c>
      <c r="G696" s="19" t="n"/>
      <c r="H696" s="20">
        <f>IF(OR($E696="",G696=""),"",G696*IFERROR(INDEX(Bens!$D$6:$D$305,MATCH($E696,Bens!$A$6:$A$305,0)),0))</f>
        <v/>
      </c>
      <c r="I696" s="18" t="n"/>
      <c r="J696" s="18">
        <f>IF(OR($E696="",D696=""),"",IF(D696=$C$4,"5908","6908"))</f>
        <v/>
      </c>
      <c r="K696" s="17" t="n"/>
      <c r="L696" s="17" t="n"/>
      <c r="M696" s="19" t="n"/>
      <c r="N696" s="18" t="n"/>
      <c r="O696" s="19">
        <f>IF(OR($E696="",G696=""),"",G696-N(M696))</f>
        <v/>
      </c>
      <c r="P696" s="20">
        <f>IF(O696="","",O696*IFERROR(INDEX(Bens!$D$6:$D$305,MATCH($E696,Bens!$A$6:$A$305,0)),0))</f>
        <v/>
      </c>
      <c r="Q696" s="21">
        <f>IF(A696="","",IF(AND(O696&lt;=0,L696&lt;&gt;""),L696-A696,TODAY()-A696))</f>
        <v/>
      </c>
      <c r="R696" s="18">
        <f>IF(O696="","",IF(O696&lt;0,"CONFERIR",IF(O696=0,"DEVOLVIDO",IF(K696="","COM CLIENTE",IF(TODAY()&gt;K696,"VENCIDO",IF(K696-TODAY()&lt;=15,"VENCE EM 15 DIAS","COM CLIENTE"))))))</f>
        <v/>
      </c>
      <c r="S696" s="18">
        <f>IF(OR($E696="",D696=""),"",IF(D696=$C$4,"5909","6909"))</f>
        <v/>
      </c>
      <c r="T696" s="18" t="n"/>
    </row>
    <row r="697">
      <c r="A697" s="17" t="n"/>
      <c r="B697" s="18" t="n"/>
      <c r="C697" s="18" t="n"/>
      <c r="D697" s="18" t="n"/>
      <c r="E697" s="18" t="n"/>
      <c r="F697" s="18">
        <f>IF($E697="","",IFERROR(INDEX(Bens!$B$6:$B$305,MATCH($E697,Bens!$A$6:$A$305,0)),"Código não cadastrado"))</f>
        <v/>
      </c>
      <c r="G697" s="19" t="n"/>
      <c r="H697" s="20">
        <f>IF(OR($E697="",G697=""),"",G697*IFERROR(INDEX(Bens!$D$6:$D$305,MATCH($E697,Bens!$A$6:$A$305,0)),0))</f>
        <v/>
      </c>
      <c r="I697" s="18" t="n"/>
      <c r="J697" s="18">
        <f>IF(OR($E697="",D697=""),"",IF(D697=$C$4,"5908","6908"))</f>
        <v/>
      </c>
      <c r="K697" s="17" t="n"/>
      <c r="L697" s="17" t="n"/>
      <c r="M697" s="19" t="n"/>
      <c r="N697" s="18" t="n"/>
      <c r="O697" s="19">
        <f>IF(OR($E697="",G697=""),"",G697-N(M697))</f>
        <v/>
      </c>
      <c r="P697" s="20">
        <f>IF(O697="","",O697*IFERROR(INDEX(Bens!$D$6:$D$305,MATCH($E697,Bens!$A$6:$A$305,0)),0))</f>
        <v/>
      </c>
      <c r="Q697" s="21">
        <f>IF(A697="","",IF(AND(O697&lt;=0,L697&lt;&gt;""),L697-A697,TODAY()-A697))</f>
        <v/>
      </c>
      <c r="R697" s="18">
        <f>IF(O697="","",IF(O697&lt;0,"CONFERIR",IF(O697=0,"DEVOLVIDO",IF(K697="","COM CLIENTE",IF(TODAY()&gt;K697,"VENCIDO",IF(K697-TODAY()&lt;=15,"VENCE EM 15 DIAS","COM CLIENTE"))))))</f>
        <v/>
      </c>
      <c r="S697" s="18">
        <f>IF(OR($E697="",D697=""),"",IF(D697=$C$4,"5909","6909"))</f>
        <v/>
      </c>
      <c r="T697" s="18" t="n"/>
    </row>
    <row r="698">
      <c r="A698" s="17" t="n"/>
      <c r="B698" s="18" t="n"/>
      <c r="C698" s="18" t="n"/>
      <c r="D698" s="18" t="n"/>
      <c r="E698" s="18" t="n"/>
      <c r="F698" s="18">
        <f>IF($E698="","",IFERROR(INDEX(Bens!$B$6:$B$305,MATCH($E698,Bens!$A$6:$A$305,0)),"Código não cadastrado"))</f>
        <v/>
      </c>
      <c r="G698" s="19" t="n"/>
      <c r="H698" s="20">
        <f>IF(OR($E698="",G698=""),"",G698*IFERROR(INDEX(Bens!$D$6:$D$305,MATCH($E698,Bens!$A$6:$A$305,0)),0))</f>
        <v/>
      </c>
      <c r="I698" s="18" t="n"/>
      <c r="J698" s="18">
        <f>IF(OR($E698="",D698=""),"",IF(D698=$C$4,"5908","6908"))</f>
        <v/>
      </c>
      <c r="K698" s="17" t="n"/>
      <c r="L698" s="17" t="n"/>
      <c r="M698" s="19" t="n"/>
      <c r="N698" s="18" t="n"/>
      <c r="O698" s="19">
        <f>IF(OR($E698="",G698=""),"",G698-N(M698))</f>
        <v/>
      </c>
      <c r="P698" s="20">
        <f>IF(O698="","",O698*IFERROR(INDEX(Bens!$D$6:$D$305,MATCH($E698,Bens!$A$6:$A$305,0)),0))</f>
        <v/>
      </c>
      <c r="Q698" s="21">
        <f>IF(A698="","",IF(AND(O698&lt;=0,L698&lt;&gt;""),L698-A698,TODAY()-A698))</f>
        <v/>
      </c>
      <c r="R698" s="18">
        <f>IF(O698="","",IF(O698&lt;0,"CONFERIR",IF(O698=0,"DEVOLVIDO",IF(K698="","COM CLIENTE",IF(TODAY()&gt;K698,"VENCIDO",IF(K698-TODAY()&lt;=15,"VENCE EM 15 DIAS","COM CLIENTE"))))))</f>
        <v/>
      </c>
      <c r="S698" s="18">
        <f>IF(OR($E698="",D698=""),"",IF(D698=$C$4,"5909","6909"))</f>
        <v/>
      </c>
      <c r="T698" s="18" t="n"/>
    </row>
    <row r="699">
      <c r="A699" s="17" t="n"/>
      <c r="B699" s="18" t="n"/>
      <c r="C699" s="18" t="n"/>
      <c r="D699" s="18" t="n"/>
      <c r="E699" s="18" t="n"/>
      <c r="F699" s="18">
        <f>IF($E699="","",IFERROR(INDEX(Bens!$B$6:$B$305,MATCH($E699,Bens!$A$6:$A$305,0)),"Código não cadastrado"))</f>
        <v/>
      </c>
      <c r="G699" s="19" t="n"/>
      <c r="H699" s="20">
        <f>IF(OR($E699="",G699=""),"",G699*IFERROR(INDEX(Bens!$D$6:$D$305,MATCH($E699,Bens!$A$6:$A$305,0)),0))</f>
        <v/>
      </c>
      <c r="I699" s="18" t="n"/>
      <c r="J699" s="18">
        <f>IF(OR($E699="",D699=""),"",IF(D699=$C$4,"5908","6908"))</f>
        <v/>
      </c>
      <c r="K699" s="17" t="n"/>
      <c r="L699" s="17" t="n"/>
      <c r="M699" s="19" t="n"/>
      <c r="N699" s="18" t="n"/>
      <c r="O699" s="19">
        <f>IF(OR($E699="",G699=""),"",G699-N(M699))</f>
        <v/>
      </c>
      <c r="P699" s="20">
        <f>IF(O699="","",O699*IFERROR(INDEX(Bens!$D$6:$D$305,MATCH($E699,Bens!$A$6:$A$305,0)),0))</f>
        <v/>
      </c>
      <c r="Q699" s="21">
        <f>IF(A699="","",IF(AND(O699&lt;=0,L699&lt;&gt;""),L699-A699,TODAY()-A699))</f>
        <v/>
      </c>
      <c r="R699" s="18">
        <f>IF(O699="","",IF(O699&lt;0,"CONFERIR",IF(O699=0,"DEVOLVIDO",IF(K699="","COM CLIENTE",IF(TODAY()&gt;K699,"VENCIDO",IF(K699-TODAY()&lt;=15,"VENCE EM 15 DIAS","COM CLIENTE"))))))</f>
        <v/>
      </c>
      <c r="S699" s="18">
        <f>IF(OR($E699="",D699=""),"",IF(D699=$C$4,"5909","6909"))</f>
        <v/>
      </c>
      <c r="T699" s="18" t="n"/>
    </row>
    <row r="700">
      <c r="A700" s="17" t="n"/>
      <c r="B700" s="18" t="n"/>
      <c r="C700" s="18" t="n"/>
      <c r="D700" s="18" t="n"/>
      <c r="E700" s="18" t="n"/>
      <c r="F700" s="18">
        <f>IF($E700="","",IFERROR(INDEX(Bens!$B$6:$B$305,MATCH($E700,Bens!$A$6:$A$305,0)),"Código não cadastrado"))</f>
        <v/>
      </c>
      <c r="G700" s="19" t="n"/>
      <c r="H700" s="20">
        <f>IF(OR($E700="",G700=""),"",G700*IFERROR(INDEX(Bens!$D$6:$D$305,MATCH($E700,Bens!$A$6:$A$305,0)),0))</f>
        <v/>
      </c>
      <c r="I700" s="18" t="n"/>
      <c r="J700" s="18">
        <f>IF(OR($E700="",D700=""),"",IF(D700=$C$4,"5908","6908"))</f>
        <v/>
      </c>
      <c r="K700" s="17" t="n"/>
      <c r="L700" s="17" t="n"/>
      <c r="M700" s="19" t="n"/>
      <c r="N700" s="18" t="n"/>
      <c r="O700" s="19">
        <f>IF(OR($E700="",G700=""),"",G700-N(M700))</f>
        <v/>
      </c>
      <c r="P700" s="20">
        <f>IF(O700="","",O700*IFERROR(INDEX(Bens!$D$6:$D$305,MATCH($E700,Bens!$A$6:$A$305,0)),0))</f>
        <v/>
      </c>
      <c r="Q700" s="21">
        <f>IF(A700="","",IF(AND(O700&lt;=0,L700&lt;&gt;""),L700-A700,TODAY()-A700))</f>
        <v/>
      </c>
      <c r="R700" s="18">
        <f>IF(O700="","",IF(O700&lt;0,"CONFERIR",IF(O700=0,"DEVOLVIDO",IF(K700="","COM CLIENTE",IF(TODAY()&gt;K700,"VENCIDO",IF(K700-TODAY()&lt;=15,"VENCE EM 15 DIAS","COM CLIENTE"))))))</f>
        <v/>
      </c>
      <c r="S700" s="18">
        <f>IF(OR($E700="",D700=""),"",IF(D700=$C$4,"5909","6909"))</f>
        <v/>
      </c>
      <c r="T700" s="18" t="n"/>
    </row>
    <row r="701">
      <c r="A701" s="17" t="n"/>
      <c r="B701" s="18" t="n"/>
      <c r="C701" s="18" t="n"/>
      <c r="D701" s="18" t="n"/>
      <c r="E701" s="18" t="n"/>
      <c r="F701" s="18">
        <f>IF($E701="","",IFERROR(INDEX(Bens!$B$6:$B$305,MATCH($E701,Bens!$A$6:$A$305,0)),"Código não cadastrado"))</f>
        <v/>
      </c>
      <c r="G701" s="19" t="n"/>
      <c r="H701" s="20">
        <f>IF(OR($E701="",G701=""),"",G701*IFERROR(INDEX(Bens!$D$6:$D$305,MATCH($E701,Bens!$A$6:$A$305,0)),0))</f>
        <v/>
      </c>
      <c r="I701" s="18" t="n"/>
      <c r="J701" s="18">
        <f>IF(OR($E701="",D701=""),"",IF(D701=$C$4,"5908","6908"))</f>
        <v/>
      </c>
      <c r="K701" s="17" t="n"/>
      <c r="L701" s="17" t="n"/>
      <c r="M701" s="19" t="n"/>
      <c r="N701" s="18" t="n"/>
      <c r="O701" s="19">
        <f>IF(OR($E701="",G701=""),"",G701-N(M701))</f>
        <v/>
      </c>
      <c r="P701" s="20">
        <f>IF(O701="","",O701*IFERROR(INDEX(Bens!$D$6:$D$305,MATCH($E701,Bens!$A$6:$A$305,0)),0))</f>
        <v/>
      </c>
      <c r="Q701" s="21">
        <f>IF(A701="","",IF(AND(O701&lt;=0,L701&lt;&gt;""),L701-A701,TODAY()-A701))</f>
        <v/>
      </c>
      <c r="R701" s="18">
        <f>IF(O701="","",IF(O701&lt;0,"CONFERIR",IF(O701=0,"DEVOLVIDO",IF(K701="","COM CLIENTE",IF(TODAY()&gt;K701,"VENCIDO",IF(K701-TODAY()&lt;=15,"VENCE EM 15 DIAS","COM CLIENTE"))))))</f>
        <v/>
      </c>
      <c r="S701" s="18">
        <f>IF(OR($E701="",D701=""),"",IF(D701=$C$4,"5909","6909"))</f>
        <v/>
      </c>
      <c r="T701" s="18" t="n"/>
    </row>
    <row r="702">
      <c r="A702" s="17" t="n"/>
      <c r="B702" s="18" t="n"/>
      <c r="C702" s="18" t="n"/>
      <c r="D702" s="18" t="n"/>
      <c r="E702" s="18" t="n"/>
      <c r="F702" s="18">
        <f>IF($E702="","",IFERROR(INDEX(Bens!$B$6:$B$305,MATCH($E702,Bens!$A$6:$A$305,0)),"Código não cadastrado"))</f>
        <v/>
      </c>
      <c r="G702" s="19" t="n"/>
      <c r="H702" s="20">
        <f>IF(OR($E702="",G702=""),"",G702*IFERROR(INDEX(Bens!$D$6:$D$305,MATCH($E702,Bens!$A$6:$A$305,0)),0))</f>
        <v/>
      </c>
      <c r="I702" s="18" t="n"/>
      <c r="J702" s="18">
        <f>IF(OR($E702="",D702=""),"",IF(D702=$C$4,"5908","6908"))</f>
        <v/>
      </c>
      <c r="K702" s="17" t="n"/>
      <c r="L702" s="17" t="n"/>
      <c r="M702" s="19" t="n"/>
      <c r="N702" s="18" t="n"/>
      <c r="O702" s="19">
        <f>IF(OR($E702="",G702=""),"",G702-N(M702))</f>
        <v/>
      </c>
      <c r="P702" s="20">
        <f>IF(O702="","",O702*IFERROR(INDEX(Bens!$D$6:$D$305,MATCH($E702,Bens!$A$6:$A$305,0)),0))</f>
        <v/>
      </c>
      <c r="Q702" s="21">
        <f>IF(A702="","",IF(AND(O702&lt;=0,L702&lt;&gt;""),L702-A702,TODAY()-A702))</f>
        <v/>
      </c>
      <c r="R702" s="18">
        <f>IF(O702="","",IF(O702&lt;0,"CONFERIR",IF(O702=0,"DEVOLVIDO",IF(K702="","COM CLIENTE",IF(TODAY()&gt;K702,"VENCIDO",IF(K702-TODAY()&lt;=15,"VENCE EM 15 DIAS","COM CLIENTE"))))))</f>
        <v/>
      </c>
      <c r="S702" s="18">
        <f>IF(OR($E702="",D702=""),"",IF(D702=$C$4,"5909","6909"))</f>
        <v/>
      </c>
      <c r="T702" s="18" t="n"/>
    </row>
    <row r="703">
      <c r="A703" s="17" t="n"/>
      <c r="B703" s="18" t="n"/>
      <c r="C703" s="18" t="n"/>
      <c r="D703" s="18" t="n"/>
      <c r="E703" s="18" t="n"/>
      <c r="F703" s="18">
        <f>IF($E703="","",IFERROR(INDEX(Bens!$B$6:$B$305,MATCH($E703,Bens!$A$6:$A$305,0)),"Código não cadastrado"))</f>
        <v/>
      </c>
      <c r="G703" s="19" t="n"/>
      <c r="H703" s="20">
        <f>IF(OR($E703="",G703=""),"",G703*IFERROR(INDEX(Bens!$D$6:$D$305,MATCH($E703,Bens!$A$6:$A$305,0)),0))</f>
        <v/>
      </c>
      <c r="I703" s="18" t="n"/>
      <c r="J703" s="18">
        <f>IF(OR($E703="",D703=""),"",IF(D703=$C$4,"5908","6908"))</f>
        <v/>
      </c>
      <c r="K703" s="17" t="n"/>
      <c r="L703" s="17" t="n"/>
      <c r="M703" s="19" t="n"/>
      <c r="N703" s="18" t="n"/>
      <c r="O703" s="19">
        <f>IF(OR($E703="",G703=""),"",G703-N(M703))</f>
        <v/>
      </c>
      <c r="P703" s="20">
        <f>IF(O703="","",O703*IFERROR(INDEX(Bens!$D$6:$D$305,MATCH($E703,Bens!$A$6:$A$305,0)),0))</f>
        <v/>
      </c>
      <c r="Q703" s="21">
        <f>IF(A703="","",IF(AND(O703&lt;=0,L703&lt;&gt;""),L703-A703,TODAY()-A703))</f>
        <v/>
      </c>
      <c r="R703" s="18">
        <f>IF(O703="","",IF(O703&lt;0,"CONFERIR",IF(O703=0,"DEVOLVIDO",IF(K703="","COM CLIENTE",IF(TODAY()&gt;K703,"VENCIDO",IF(K703-TODAY()&lt;=15,"VENCE EM 15 DIAS","COM CLIENTE"))))))</f>
        <v/>
      </c>
      <c r="S703" s="18">
        <f>IF(OR($E703="",D703=""),"",IF(D703=$C$4,"5909","6909"))</f>
        <v/>
      </c>
      <c r="T703" s="18" t="n"/>
    </row>
    <row r="704">
      <c r="A704" s="17" t="n"/>
      <c r="B704" s="18" t="n"/>
      <c r="C704" s="18" t="n"/>
      <c r="D704" s="18" t="n"/>
      <c r="E704" s="18" t="n"/>
      <c r="F704" s="18">
        <f>IF($E704="","",IFERROR(INDEX(Bens!$B$6:$B$305,MATCH($E704,Bens!$A$6:$A$305,0)),"Código não cadastrado"))</f>
        <v/>
      </c>
      <c r="G704" s="19" t="n"/>
      <c r="H704" s="20">
        <f>IF(OR($E704="",G704=""),"",G704*IFERROR(INDEX(Bens!$D$6:$D$305,MATCH($E704,Bens!$A$6:$A$305,0)),0))</f>
        <v/>
      </c>
      <c r="I704" s="18" t="n"/>
      <c r="J704" s="18">
        <f>IF(OR($E704="",D704=""),"",IF(D704=$C$4,"5908","6908"))</f>
        <v/>
      </c>
      <c r="K704" s="17" t="n"/>
      <c r="L704" s="17" t="n"/>
      <c r="M704" s="19" t="n"/>
      <c r="N704" s="18" t="n"/>
      <c r="O704" s="19">
        <f>IF(OR($E704="",G704=""),"",G704-N(M704))</f>
        <v/>
      </c>
      <c r="P704" s="20">
        <f>IF(O704="","",O704*IFERROR(INDEX(Bens!$D$6:$D$305,MATCH($E704,Bens!$A$6:$A$305,0)),0))</f>
        <v/>
      </c>
      <c r="Q704" s="21">
        <f>IF(A704="","",IF(AND(O704&lt;=0,L704&lt;&gt;""),L704-A704,TODAY()-A704))</f>
        <v/>
      </c>
      <c r="R704" s="18">
        <f>IF(O704="","",IF(O704&lt;0,"CONFERIR",IF(O704=0,"DEVOLVIDO",IF(K704="","COM CLIENTE",IF(TODAY()&gt;K704,"VENCIDO",IF(K704-TODAY()&lt;=15,"VENCE EM 15 DIAS","COM CLIENTE"))))))</f>
        <v/>
      </c>
      <c r="S704" s="18">
        <f>IF(OR($E704="",D704=""),"",IF(D704=$C$4,"5909","6909"))</f>
        <v/>
      </c>
      <c r="T704" s="18" t="n"/>
    </row>
    <row r="705">
      <c r="A705" s="17" t="n"/>
      <c r="B705" s="18" t="n"/>
      <c r="C705" s="18" t="n"/>
      <c r="D705" s="18" t="n"/>
      <c r="E705" s="18" t="n"/>
      <c r="F705" s="18">
        <f>IF($E705="","",IFERROR(INDEX(Bens!$B$6:$B$305,MATCH($E705,Bens!$A$6:$A$305,0)),"Código não cadastrado"))</f>
        <v/>
      </c>
      <c r="G705" s="19" t="n"/>
      <c r="H705" s="20">
        <f>IF(OR($E705="",G705=""),"",G705*IFERROR(INDEX(Bens!$D$6:$D$305,MATCH($E705,Bens!$A$6:$A$305,0)),0))</f>
        <v/>
      </c>
      <c r="I705" s="18" t="n"/>
      <c r="J705" s="18">
        <f>IF(OR($E705="",D705=""),"",IF(D705=$C$4,"5908","6908"))</f>
        <v/>
      </c>
      <c r="K705" s="17" t="n"/>
      <c r="L705" s="17" t="n"/>
      <c r="M705" s="19" t="n"/>
      <c r="N705" s="18" t="n"/>
      <c r="O705" s="19">
        <f>IF(OR($E705="",G705=""),"",G705-N(M705))</f>
        <v/>
      </c>
      <c r="P705" s="20">
        <f>IF(O705="","",O705*IFERROR(INDEX(Bens!$D$6:$D$305,MATCH($E705,Bens!$A$6:$A$305,0)),0))</f>
        <v/>
      </c>
      <c r="Q705" s="21">
        <f>IF(A705="","",IF(AND(O705&lt;=0,L705&lt;&gt;""),L705-A705,TODAY()-A705))</f>
        <v/>
      </c>
      <c r="R705" s="18">
        <f>IF(O705="","",IF(O705&lt;0,"CONFERIR",IF(O705=0,"DEVOLVIDO",IF(K705="","COM CLIENTE",IF(TODAY()&gt;K705,"VENCIDO",IF(K705-TODAY()&lt;=15,"VENCE EM 15 DIAS","COM CLIENTE"))))))</f>
        <v/>
      </c>
      <c r="S705" s="18">
        <f>IF(OR($E705="",D705=""),"",IF(D705=$C$4,"5909","6909"))</f>
        <v/>
      </c>
      <c r="T705" s="18" t="n"/>
    </row>
    <row r="706">
      <c r="A706" s="17" t="n"/>
      <c r="B706" s="18" t="n"/>
      <c r="C706" s="18" t="n"/>
      <c r="D706" s="18" t="n"/>
      <c r="E706" s="18" t="n"/>
      <c r="F706" s="18">
        <f>IF($E706="","",IFERROR(INDEX(Bens!$B$6:$B$305,MATCH($E706,Bens!$A$6:$A$305,0)),"Código não cadastrado"))</f>
        <v/>
      </c>
      <c r="G706" s="19" t="n"/>
      <c r="H706" s="20">
        <f>IF(OR($E706="",G706=""),"",G706*IFERROR(INDEX(Bens!$D$6:$D$305,MATCH($E706,Bens!$A$6:$A$305,0)),0))</f>
        <v/>
      </c>
      <c r="I706" s="18" t="n"/>
      <c r="J706" s="18">
        <f>IF(OR($E706="",D706=""),"",IF(D706=$C$4,"5908","6908"))</f>
        <v/>
      </c>
      <c r="K706" s="17" t="n"/>
      <c r="L706" s="17" t="n"/>
      <c r="M706" s="19" t="n"/>
      <c r="N706" s="18" t="n"/>
      <c r="O706" s="19">
        <f>IF(OR($E706="",G706=""),"",G706-N(M706))</f>
        <v/>
      </c>
      <c r="P706" s="20">
        <f>IF(O706="","",O706*IFERROR(INDEX(Bens!$D$6:$D$305,MATCH($E706,Bens!$A$6:$A$305,0)),0))</f>
        <v/>
      </c>
      <c r="Q706" s="21">
        <f>IF(A706="","",IF(AND(O706&lt;=0,L706&lt;&gt;""),L706-A706,TODAY()-A706))</f>
        <v/>
      </c>
      <c r="R706" s="18">
        <f>IF(O706="","",IF(O706&lt;0,"CONFERIR",IF(O706=0,"DEVOLVIDO",IF(K706="","COM CLIENTE",IF(TODAY()&gt;K706,"VENCIDO",IF(K706-TODAY()&lt;=15,"VENCE EM 15 DIAS","COM CLIENTE"))))))</f>
        <v/>
      </c>
      <c r="S706" s="18">
        <f>IF(OR($E706="",D706=""),"",IF(D706=$C$4,"5909","6909"))</f>
        <v/>
      </c>
      <c r="T706" s="18" t="n"/>
    </row>
    <row r="707">
      <c r="A707" s="17" t="n"/>
      <c r="B707" s="18" t="n"/>
      <c r="C707" s="18" t="n"/>
      <c r="D707" s="18" t="n"/>
      <c r="E707" s="18" t="n"/>
      <c r="F707" s="18">
        <f>IF($E707="","",IFERROR(INDEX(Bens!$B$6:$B$305,MATCH($E707,Bens!$A$6:$A$305,0)),"Código não cadastrado"))</f>
        <v/>
      </c>
      <c r="G707" s="19" t="n"/>
      <c r="H707" s="20">
        <f>IF(OR($E707="",G707=""),"",G707*IFERROR(INDEX(Bens!$D$6:$D$305,MATCH($E707,Bens!$A$6:$A$305,0)),0))</f>
        <v/>
      </c>
      <c r="I707" s="18" t="n"/>
      <c r="J707" s="18">
        <f>IF(OR($E707="",D707=""),"",IF(D707=$C$4,"5908","6908"))</f>
        <v/>
      </c>
      <c r="K707" s="17" t="n"/>
      <c r="L707" s="17" t="n"/>
      <c r="M707" s="19" t="n"/>
      <c r="N707" s="18" t="n"/>
      <c r="O707" s="19">
        <f>IF(OR($E707="",G707=""),"",G707-N(M707))</f>
        <v/>
      </c>
      <c r="P707" s="20">
        <f>IF(O707="","",O707*IFERROR(INDEX(Bens!$D$6:$D$305,MATCH($E707,Bens!$A$6:$A$305,0)),0))</f>
        <v/>
      </c>
      <c r="Q707" s="21">
        <f>IF(A707="","",IF(AND(O707&lt;=0,L707&lt;&gt;""),L707-A707,TODAY()-A707))</f>
        <v/>
      </c>
      <c r="R707" s="18">
        <f>IF(O707="","",IF(O707&lt;0,"CONFERIR",IF(O707=0,"DEVOLVIDO",IF(K707="","COM CLIENTE",IF(TODAY()&gt;K707,"VENCIDO",IF(K707-TODAY()&lt;=15,"VENCE EM 15 DIAS","COM CLIENTE"))))))</f>
        <v/>
      </c>
      <c r="S707" s="18">
        <f>IF(OR($E707="",D707=""),"",IF(D707=$C$4,"5909","6909"))</f>
        <v/>
      </c>
      <c r="T707" s="18" t="n"/>
    </row>
    <row r="708">
      <c r="A708" s="17" t="n"/>
      <c r="B708" s="18" t="n"/>
      <c r="C708" s="18" t="n"/>
      <c r="D708" s="18" t="n"/>
      <c r="E708" s="18" t="n"/>
      <c r="F708" s="18">
        <f>IF($E708="","",IFERROR(INDEX(Bens!$B$6:$B$305,MATCH($E708,Bens!$A$6:$A$305,0)),"Código não cadastrado"))</f>
        <v/>
      </c>
      <c r="G708" s="19" t="n"/>
      <c r="H708" s="20">
        <f>IF(OR($E708="",G708=""),"",G708*IFERROR(INDEX(Bens!$D$6:$D$305,MATCH($E708,Bens!$A$6:$A$305,0)),0))</f>
        <v/>
      </c>
      <c r="I708" s="18" t="n"/>
      <c r="J708" s="18">
        <f>IF(OR($E708="",D708=""),"",IF(D708=$C$4,"5908","6908"))</f>
        <v/>
      </c>
      <c r="K708" s="17" t="n"/>
      <c r="L708" s="17" t="n"/>
      <c r="M708" s="19" t="n"/>
      <c r="N708" s="18" t="n"/>
      <c r="O708" s="19">
        <f>IF(OR($E708="",G708=""),"",G708-N(M708))</f>
        <v/>
      </c>
      <c r="P708" s="20">
        <f>IF(O708="","",O708*IFERROR(INDEX(Bens!$D$6:$D$305,MATCH($E708,Bens!$A$6:$A$305,0)),0))</f>
        <v/>
      </c>
      <c r="Q708" s="21">
        <f>IF(A708="","",IF(AND(O708&lt;=0,L708&lt;&gt;""),L708-A708,TODAY()-A708))</f>
        <v/>
      </c>
      <c r="R708" s="18">
        <f>IF(O708="","",IF(O708&lt;0,"CONFERIR",IF(O708=0,"DEVOLVIDO",IF(K708="","COM CLIENTE",IF(TODAY()&gt;K708,"VENCIDO",IF(K708-TODAY()&lt;=15,"VENCE EM 15 DIAS","COM CLIENTE"))))))</f>
        <v/>
      </c>
      <c r="S708" s="18">
        <f>IF(OR($E708="",D708=""),"",IF(D708=$C$4,"5909","6909"))</f>
        <v/>
      </c>
      <c r="T708" s="18" t="n"/>
    </row>
    <row r="709">
      <c r="A709" s="17" t="n"/>
      <c r="B709" s="18" t="n"/>
      <c r="C709" s="18" t="n"/>
      <c r="D709" s="18" t="n"/>
      <c r="E709" s="18" t="n"/>
      <c r="F709" s="18">
        <f>IF($E709="","",IFERROR(INDEX(Bens!$B$6:$B$305,MATCH($E709,Bens!$A$6:$A$305,0)),"Código não cadastrado"))</f>
        <v/>
      </c>
      <c r="G709" s="19" t="n"/>
      <c r="H709" s="20">
        <f>IF(OR($E709="",G709=""),"",G709*IFERROR(INDEX(Bens!$D$6:$D$305,MATCH($E709,Bens!$A$6:$A$305,0)),0))</f>
        <v/>
      </c>
      <c r="I709" s="18" t="n"/>
      <c r="J709" s="18">
        <f>IF(OR($E709="",D709=""),"",IF(D709=$C$4,"5908","6908"))</f>
        <v/>
      </c>
      <c r="K709" s="17" t="n"/>
      <c r="L709" s="17" t="n"/>
      <c r="M709" s="19" t="n"/>
      <c r="N709" s="18" t="n"/>
      <c r="O709" s="19">
        <f>IF(OR($E709="",G709=""),"",G709-N(M709))</f>
        <v/>
      </c>
      <c r="P709" s="20">
        <f>IF(O709="","",O709*IFERROR(INDEX(Bens!$D$6:$D$305,MATCH($E709,Bens!$A$6:$A$305,0)),0))</f>
        <v/>
      </c>
      <c r="Q709" s="21">
        <f>IF(A709="","",IF(AND(O709&lt;=0,L709&lt;&gt;""),L709-A709,TODAY()-A709))</f>
        <v/>
      </c>
      <c r="R709" s="18">
        <f>IF(O709="","",IF(O709&lt;0,"CONFERIR",IF(O709=0,"DEVOLVIDO",IF(K709="","COM CLIENTE",IF(TODAY()&gt;K709,"VENCIDO",IF(K709-TODAY()&lt;=15,"VENCE EM 15 DIAS","COM CLIENTE"))))))</f>
        <v/>
      </c>
      <c r="S709" s="18">
        <f>IF(OR($E709="",D709=""),"",IF(D709=$C$4,"5909","6909"))</f>
        <v/>
      </c>
      <c r="T709" s="18" t="n"/>
    </row>
    <row r="710">
      <c r="A710" s="17" t="n"/>
      <c r="B710" s="18" t="n"/>
      <c r="C710" s="18" t="n"/>
      <c r="D710" s="18" t="n"/>
      <c r="E710" s="18" t="n"/>
      <c r="F710" s="18">
        <f>IF($E710="","",IFERROR(INDEX(Bens!$B$6:$B$305,MATCH($E710,Bens!$A$6:$A$305,0)),"Código não cadastrado"))</f>
        <v/>
      </c>
      <c r="G710" s="19" t="n"/>
      <c r="H710" s="20">
        <f>IF(OR($E710="",G710=""),"",G710*IFERROR(INDEX(Bens!$D$6:$D$305,MATCH($E710,Bens!$A$6:$A$305,0)),0))</f>
        <v/>
      </c>
      <c r="I710" s="18" t="n"/>
      <c r="J710" s="18">
        <f>IF(OR($E710="",D710=""),"",IF(D710=$C$4,"5908","6908"))</f>
        <v/>
      </c>
      <c r="K710" s="17" t="n"/>
      <c r="L710" s="17" t="n"/>
      <c r="M710" s="19" t="n"/>
      <c r="N710" s="18" t="n"/>
      <c r="O710" s="19">
        <f>IF(OR($E710="",G710=""),"",G710-N(M710))</f>
        <v/>
      </c>
      <c r="P710" s="20">
        <f>IF(O710="","",O710*IFERROR(INDEX(Bens!$D$6:$D$305,MATCH($E710,Bens!$A$6:$A$305,0)),0))</f>
        <v/>
      </c>
      <c r="Q710" s="21">
        <f>IF(A710="","",IF(AND(O710&lt;=0,L710&lt;&gt;""),L710-A710,TODAY()-A710))</f>
        <v/>
      </c>
      <c r="R710" s="18">
        <f>IF(O710="","",IF(O710&lt;0,"CONFERIR",IF(O710=0,"DEVOLVIDO",IF(K710="","COM CLIENTE",IF(TODAY()&gt;K710,"VENCIDO",IF(K710-TODAY()&lt;=15,"VENCE EM 15 DIAS","COM CLIENTE"))))))</f>
        <v/>
      </c>
      <c r="S710" s="18">
        <f>IF(OR($E710="",D710=""),"",IF(D710=$C$4,"5909","6909"))</f>
        <v/>
      </c>
      <c r="T710" s="18" t="n"/>
    </row>
    <row r="711">
      <c r="A711" s="17" t="n"/>
      <c r="B711" s="18" t="n"/>
      <c r="C711" s="18" t="n"/>
      <c r="D711" s="18" t="n"/>
      <c r="E711" s="18" t="n"/>
      <c r="F711" s="18">
        <f>IF($E711="","",IFERROR(INDEX(Bens!$B$6:$B$305,MATCH($E711,Bens!$A$6:$A$305,0)),"Código não cadastrado"))</f>
        <v/>
      </c>
      <c r="G711" s="19" t="n"/>
      <c r="H711" s="20">
        <f>IF(OR($E711="",G711=""),"",G711*IFERROR(INDEX(Bens!$D$6:$D$305,MATCH($E711,Bens!$A$6:$A$305,0)),0))</f>
        <v/>
      </c>
      <c r="I711" s="18" t="n"/>
      <c r="J711" s="18">
        <f>IF(OR($E711="",D711=""),"",IF(D711=$C$4,"5908","6908"))</f>
        <v/>
      </c>
      <c r="K711" s="17" t="n"/>
      <c r="L711" s="17" t="n"/>
      <c r="M711" s="19" t="n"/>
      <c r="N711" s="18" t="n"/>
      <c r="O711" s="19">
        <f>IF(OR($E711="",G711=""),"",G711-N(M711))</f>
        <v/>
      </c>
      <c r="P711" s="20">
        <f>IF(O711="","",O711*IFERROR(INDEX(Bens!$D$6:$D$305,MATCH($E711,Bens!$A$6:$A$305,0)),0))</f>
        <v/>
      </c>
      <c r="Q711" s="21">
        <f>IF(A711="","",IF(AND(O711&lt;=0,L711&lt;&gt;""),L711-A711,TODAY()-A711))</f>
        <v/>
      </c>
      <c r="R711" s="18">
        <f>IF(O711="","",IF(O711&lt;0,"CONFERIR",IF(O711=0,"DEVOLVIDO",IF(K711="","COM CLIENTE",IF(TODAY()&gt;K711,"VENCIDO",IF(K711-TODAY()&lt;=15,"VENCE EM 15 DIAS","COM CLIENTE"))))))</f>
        <v/>
      </c>
      <c r="S711" s="18">
        <f>IF(OR($E711="",D711=""),"",IF(D711=$C$4,"5909","6909"))</f>
        <v/>
      </c>
      <c r="T711" s="18" t="n"/>
    </row>
    <row r="712">
      <c r="A712" s="17" t="n"/>
      <c r="B712" s="18" t="n"/>
      <c r="C712" s="18" t="n"/>
      <c r="D712" s="18" t="n"/>
      <c r="E712" s="18" t="n"/>
      <c r="F712" s="18">
        <f>IF($E712="","",IFERROR(INDEX(Bens!$B$6:$B$305,MATCH($E712,Bens!$A$6:$A$305,0)),"Código não cadastrado"))</f>
        <v/>
      </c>
      <c r="G712" s="19" t="n"/>
      <c r="H712" s="20">
        <f>IF(OR($E712="",G712=""),"",G712*IFERROR(INDEX(Bens!$D$6:$D$305,MATCH($E712,Bens!$A$6:$A$305,0)),0))</f>
        <v/>
      </c>
      <c r="I712" s="18" t="n"/>
      <c r="J712" s="18">
        <f>IF(OR($E712="",D712=""),"",IF(D712=$C$4,"5908","6908"))</f>
        <v/>
      </c>
      <c r="K712" s="17" t="n"/>
      <c r="L712" s="17" t="n"/>
      <c r="M712" s="19" t="n"/>
      <c r="N712" s="18" t="n"/>
      <c r="O712" s="19">
        <f>IF(OR($E712="",G712=""),"",G712-N(M712))</f>
        <v/>
      </c>
      <c r="P712" s="20">
        <f>IF(O712="","",O712*IFERROR(INDEX(Bens!$D$6:$D$305,MATCH($E712,Bens!$A$6:$A$305,0)),0))</f>
        <v/>
      </c>
      <c r="Q712" s="21">
        <f>IF(A712="","",IF(AND(O712&lt;=0,L712&lt;&gt;""),L712-A712,TODAY()-A712))</f>
        <v/>
      </c>
      <c r="R712" s="18">
        <f>IF(O712="","",IF(O712&lt;0,"CONFERIR",IF(O712=0,"DEVOLVIDO",IF(K712="","COM CLIENTE",IF(TODAY()&gt;K712,"VENCIDO",IF(K712-TODAY()&lt;=15,"VENCE EM 15 DIAS","COM CLIENTE"))))))</f>
        <v/>
      </c>
      <c r="S712" s="18">
        <f>IF(OR($E712="",D712=""),"",IF(D712=$C$4,"5909","6909"))</f>
        <v/>
      </c>
      <c r="T712" s="18" t="n"/>
    </row>
    <row r="713">
      <c r="A713" s="17" t="n"/>
      <c r="B713" s="18" t="n"/>
      <c r="C713" s="18" t="n"/>
      <c r="D713" s="18" t="n"/>
      <c r="E713" s="18" t="n"/>
      <c r="F713" s="18">
        <f>IF($E713="","",IFERROR(INDEX(Bens!$B$6:$B$305,MATCH($E713,Bens!$A$6:$A$305,0)),"Código não cadastrado"))</f>
        <v/>
      </c>
      <c r="G713" s="19" t="n"/>
      <c r="H713" s="20">
        <f>IF(OR($E713="",G713=""),"",G713*IFERROR(INDEX(Bens!$D$6:$D$305,MATCH($E713,Bens!$A$6:$A$305,0)),0))</f>
        <v/>
      </c>
      <c r="I713" s="18" t="n"/>
      <c r="J713" s="18">
        <f>IF(OR($E713="",D713=""),"",IF(D713=$C$4,"5908","6908"))</f>
        <v/>
      </c>
      <c r="K713" s="17" t="n"/>
      <c r="L713" s="17" t="n"/>
      <c r="M713" s="19" t="n"/>
      <c r="N713" s="18" t="n"/>
      <c r="O713" s="19">
        <f>IF(OR($E713="",G713=""),"",G713-N(M713))</f>
        <v/>
      </c>
      <c r="P713" s="20">
        <f>IF(O713="","",O713*IFERROR(INDEX(Bens!$D$6:$D$305,MATCH($E713,Bens!$A$6:$A$305,0)),0))</f>
        <v/>
      </c>
      <c r="Q713" s="21">
        <f>IF(A713="","",IF(AND(O713&lt;=0,L713&lt;&gt;""),L713-A713,TODAY()-A713))</f>
        <v/>
      </c>
      <c r="R713" s="18">
        <f>IF(O713="","",IF(O713&lt;0,"CONFERIR",IF(O713=0,"DEVOLVIDO",IF(K713="","COM CLIENTE",IF(TODAY()&gt;K713,"VENCIDO",IF(K713-TODAY()&lt;=15,"VENCE EM 15 DIAS","COM CLIENTE"))))))</f>
        <v/>
      </c>
      <c r="S713" s="18">
        <f>IF(OR($E713="",D713=""),"",IF(D713=$C$4,"5909","6909"))</f>
        <v/>
      </c>
      <c r="T713" s="18" t="n"/>
    </row>
    <row r="714">
      <c r="A714" s="17" t="n"/>
      <c r="B714" s="18" t="n"/>
      <c r="C714" s="18" t="n"/>
      <c r="D714" s="18" t="n"/>
      <c r="E714" s="18" t="n"/>
      <c r="F714" s="18">
        <f>IF($E714="","",IFERROR(INDEX(Bens!$B$6:$B$305,MATCH($E714,Bens!$A$6:$A$305,0)),"Código não cadastrado"))</f>
        <v/>
      </c>
      <c r="G714" s="19" t="n"/>
      <c r="H714" s="20">
        <f>IF(OR($E714="",G714=""),"",G714*IFERROR(INDEX(Bens!$D$6:$D$305,MATCH($E714,Bens!$A$6:$A$305,0)),0))</f>
        <v/>
      </c>
      <c r="I714" s="18" t="n"/>
      <c r="J714" s="18">
        <f>IF(OR($E714="",D714=""),"",IF(D714=$C$4,"5908","6908"))</f>
        <v/>
      </c>
      <c r="K714" s="17" t="n"/>
      <c r="L714" s="17" t="n"/>
      <c r="M714" s="19" t="n"/>
      <c r="N714" s="18" t="n"/>
      <c r="O714" s="19">
        <f>IF(OR($E714="",G714=""),"",G714-N(M714))</f>
        <v/>
      </c>
      <c r="P714" s="20">
        <f>IF(O714="","",O714*IFERROR(INDEX(Bens!$D$6:$D$305,MATCH($E714,Bens!$A$6:$A$305,0)),0))</f>
        <v/>
      </c>
      <c r="Q714" s="21">
        <f>IF(A714="","",IF(AND(O714&lt;=0,L714&lt;&gt;""),L714-A714,TODAY()-A714))</f>
        <v/>
      </c>
      <c r="R714" s="18">
        <f>IF(O714="","",IF(O714&lt;0,"CONFERIR",IF(O714=0,"DEVOLVIDO",IF(K714="","COM CLIENTE",IF(TODAY()&gt;K714,"VENCIDO",IF(K714-TODAY()&lt;=15,"VENCE EM 15 DIAS","COM CLIENTE"))))))</f>
        <v/>
      </c>
      <c r="S714" s="18">
        <f>IF(OR($E714="",D714=""),"",IF(D714=$C$4,"5909","6909"))</f>
        <v/>
      </c>
      <c r="T714" s="18" t="n"/>
    </row>
    <row r="715">
      <c r="A715" s="17" t="n"/>
      <c r="B715" s="18" t="n"/>
      <c r="C715" s="18" t="n"/>
      <c r="D715" s="18" t="n"/>
      <c r="E715" s="18" t="n"/>
      <c r="F715" s="18">
        <f>IF($E715="","",IFERROR(INDEX(Bens!$B$6:$B$305,MATCH($E715,Bens!$A$6:$A$305,0)),"Código não cadastrado"))</f>
        <v/>
      </c>
      <c r="G715" s="19" t="n"/>
      <c r="H715" s="20">
        <f>IF(OR($E715="",G715=""),"",G715*IFERROR(INDEX(Bens!$D$6:$D$305,MATCH($E715,Bens!$A$6:$A$305,0)),0))</f>
        <v/>
      </c>
      <c r="I715" s="18" t="n"/>
      <c r="J715" s="18">
        <f>IF(OR($E715="",D715=""),"",IF(D715=$C$4,"5908","6908"))</f>
        <v/>
      </c>
      <c r="K715" s="17" t="n"/>
      <c r="L715" s="17" t="n"/>
      <c r="M715" s="19" t="n"/>
      <c r="N715" s="18" t="n"/>
      <c r="O715" s="19">
        <f>IF(OR($E715="",G715=""),"",G715-N(M715))</f>
        <v/>
      </c>
      <c r="P715" s="20">
        <f>IF(O715="","",O715*IFERROR(INDEX(Bens!$D$6:$D$305,MATCH($E715,Bens!$A$6:$A$305,0)),0))</f>
        <v/>
      </c>
      <c r="Q715" s="21">
        <f>IF(A715="","",IF(AND(O715&lt;=0,L715&lt;&gt;""),L715-A715,TODAY()-A715))</f>
        <v/>
      </c>
      <c r="R715" s="18">
        <f>IF(O715="","",IF(O715&lt;0,"CONFERIR",IF(O715=0,"DEVOLVIDO",IF(K715="","COM CLIENTE",IF(TODAY()&gt;K715,"VENCIDO",IF(K715-TODAY()&lt;=15,"VENCE EM 15 DIAS","COM CLIENTE"))))))</f>
        <v/>
      </c>
      <c r="S715" s="18">
        <f>IF(OR($E715="",D715=""),"",IF(D715=$C$4,"5909","6909"))</f>
        <v/>
      </c>
      <c r="T715" s="18" t="n"/>
    </row>
    <row r="716">
      <c r="A716" s="17" t="n"/>
      <c r="B716" s="18" t="n"/>
      <c r="C716" s="18" t="n"/>
      <c r="D716" s="18" t="n"/>
      <c r="E716" s="18" t="n"/>
      <c r="F716" s="18">
        <f>IF($E716="","",IFERROR(INDEX(Bens!$B$6:$B$305,MATCH($E716,Bens!$A$6:$A$305,0)),"Código não cadastrado"))</f>
        <v/>
      </c>
      <c r="G716" s="19" t="n"/>
      <c r="H716" s="20">
        <f>IF(OR($E716="",G716=""),"",G716*IFERROR(INDEX(Bens!$D$6:$D$305,MATCH($E716,Bens!$A$6:$A$305,0)),0))</f>
        <v/>
      </c>
      <c r="I716" s="18" t="n"/>
      <c r="J716" s="18">
        <f>IF(OR($E716="",D716=""),"",IF(D716=$C$4,"5908","6908"))</f>
        <v/>
      </c>
      <c r="K716" s="17" t="n"/>
      <c r="L716" s="17" t="n"/>
      <c r="M716" s="19" t="n"/>
      <c r="N716" s="18" t="n"/>
      <c r="O716" s="19">
        <f>IF(OR($E716="",G716=""),"",G716-N(M716))</f>
        <v/>
      </c>
      <c r="P716" s="20">
        <f>IF(O716="","",O716*IFERROR(INDEX(Bens!$D$6:$D$305,MATCH($E716,Bens!$A$6:$A$305,0)),0))</f>
        <v/>
      </c>
      <c r="Q716" s="21">
        <f>IF(A716="","",IF(AND(O716&lt;=0,L716&lt;&gt;""),L716-A716,TODAY()-A716))</f>
        <v/>
      </c>
      <c r="R716" s="18">
        <f>IF(O716="","",IF(O716&lt;0,"CONFERIR",IF(O716=0,"DEVOLVIDO",IF(K716="","COM CLIENTE",IF(TODAY()&gt;K716,"VENCIDO",IF(K716-TODAY()&lt;=15,"VENCE EM 15 DIAS","COM CLIENTE"))))))</f>
        <v/>
      </c>
      <c r="S716" s="18">
        <f>IF(OR($E716="",D716=""),"",IF(D716=$C$4,"5909","6909"))</f>
        <v/>
      </c>
      <c r="T716" s="18" t="n"/>
    </row>
    <row r="717">
      <c r="A717" s="17" t="n"/>
      <c r="B717" s="18" t="n"/>
      <c r="C717" s="18" t="n"/>
      <c r="D717" s="18" t="n"/>
      <c r="E717" s="18" t="n"/>
      <c r="F717" s="18">
        <f>IF($E717="","",IFERROR(INDEX(Bens!$B$6:$B$305,MATCH($E717,Bens!$A$6:$A$305,0)),"Código não cadastrado"))</f>
        <v/>
      </c>
      <c r="G717" s="19" t="n"/>
      <c r="H717" s="20">
        <f>IF(OR($E717="",G717=""),"",G717*IFERROR(INDEX(Bens!$D$6:$D$305,MATCH($E717,Bens!$A$6:$A$305,0)),0))</f>
        <v/>
      </c>
      <c r="I717" s="18" t="n"/>
      <c r="J717" s="18">
        <f>IF(OR($E717="",D717=""),"",IF(D717=$C$4,"5908","6908"))</f>
        <v/>
      </c>
      <c r="K717" s="17" t="n"/>
      <c r="L717" s="17" t="n"/>
      <c r="M717" s="19" t="n"/>
      <c r="N717" s="18" t="n"/>
      <c r="O717" s="19">
        <f>IF(OR($E717="",G717=""),"",G717-N(M717))</f>
        <v/>
      </c>
      <c r="P717" s="20">
        <f>IF(O717="","",O717*IFERROR(INDEX(Bens!$D$6:$D$305,MATCH($E717,Bens!$A$6:$A$305,0)),0))</f>
        <v/>
      </c>
      <c r="Q717" s="21">
        <f>IF(A717="","",IF(AND(O717&lt;=0,L717&lt;&gt;""),L717-A717,TODAY()-A717))</f>
        <v/>
      </c>
      <c r="R717" s="18">
        <f>IF(O717="","",IF(O717&lt;0,"CONFERIR",IF(O717=0,"DEVOLVIDO",IF(K717="","COM CLIENTE",IF(TODAY()&gt;K717,"VENCIDO",IF(K717-TODAY()&lt;=15,"VENCE EM 15 DIAS","COM CLIENTE"))))))</f>
        <v/>
      </c>
      <c r="S717" s="18">
        <f>IF(OR($E717="",D717=""),"",IF(D717=$C$4,"5909","6909"))</f>
        <v/>
      </c>
      <c r="T717" s="18" t="n"/>
    </row>
    <row r="718">
      <c r="A718" s="17" t="n"/>
      <c r="B718" s="18" t="n"/>
      <c r="C718" s="18" t="n"/>
      <c r="D718" s="18" t="n"/>
      <c r="E718" s="18" t="n"/>
      <c r="F718" s="18">
        <f>IF($E718="","",IFERROR(INDEX(Bens!$B$6:$B$305,MATCH($E718,Bens!$A$6:$A$305,0)),"Código não cadastrado"))</f>
        <v/>
      </c>
      <c r="G718" s="19" t="n"/>
      <c r="H718" s="20">
        <f>IF(OR($E718="",G718=""),"",G718*IFERROR(INDEX(Bens!$D$6:$D$305,MATCH($E718,Bens!$A$6:$A$305,0)),0))</f>
        <v/>
      </c>
      <c r="I718" s="18" t="n"/>
      <c r="J718" s="18">
        <f>IF(OR($E718="",D718=""),"",IF(D718=$C$4,"5908","6908"))</f>
        <v/>
      </c>
      <c r="K718" s="17" t="n"/>
      <c r="L718" s="17" t="n"/>
      <c r="M718" s="19" t="n"/>
      <c r="N718" s="18" t="n"/>
      <c r="O718" s="19">
        <f>IF(OR($E718="",G718=""),"",G718-N(M718))</f>
        <v/>
      </c>
      <c r="P718" s="20">
        <f>IF(O718="","",O718*IFERROR(INDEX(Bens!$D$6:$D$305,MATCH($E718,Bens!$A$6:$A$305,0)),0))</f>
        <v/>
      </c>
      <c r="Q718" s="21">
        <f>IF(A718="","",IF(AND(O718&lt;=0,L718&lt;&gt;""),L718-A718,TODAY()-A718))</f>
        <v/>
      </c>
      <c r="R718" s="18">
        <f>IF(O718="","",IF(O718&lt;0,"CONFERIR",IF(O718=0,"DEVOLVIDO",IF(K718="","COM CLIENTE",IF(TODAY()&gt;K718,"VENCIDO",IF(K718-TODAY()&lt;=15,"VENCE EM 15 DIAS","COM CLIENTE"))))))</f>
        <v/>
      </c>
      <c r="S718" s="18">
        <f>IF(OR($E718="",D718=""),"",IF(D718=$C$4,"5909","6909"))</f>
        <v/>
      </c>
      <c r="T718" s="18" t="n"/>
    </row>
    <row r="719">
      <c r="A719" s="17" t="n"/>
      <c r="B719" s="18" t="n"/>
      <c r="C719" s="18" t="n"/>
      <c r="D719" s="18" t="n"/>
      <c r="E719" s="18" t="n"/>
      <c r="F719" s="18">
        <f>IF($E719="","",IFERROR(INDEX(Bens!$B$6:$B$305,MATCH($E719,Bens!$A$6:$A$305,0)),"Código não cadastrado"))</f>
        <v/>
      </c>
      <c r="G719" s="19" t="n"/>
      <c r="H719" s="20">
        <f>IF(OR($E719="",G719=""),"",G719*IFERROR(INDEX(Bens!$D$6:$D$305,MATCH($E719,Bens!$A$6:$A$305,0)),0))</f>
        <v/>
      </c>
      <c r="I719" s="18" t="n"/>
      <c r="J719" s="18">
        <f>IF(OR($E719="",D719=""),"",IF(D719=$C$4,"5908","6908"))</f>
        <v/>
      </c>
      <c r="K719" s="17" t="n"/>
      <c r="L719" s="17" t="n"/>
      <c r="M719" s="19" t="n"/>
      <c r="N719" s="18" t="n"/>
      <c r="O719" s="19">
        <f>IF(OR($E719="",G719=""),"",G719-N(M719))</f>
        <v/>
      </c>
      <c r="P719" s="20">
        <f>IF(O719="","",O719*IFERROR(INDEX(Bens!$D$6:$D$305,MATCH($E719,Bens!$A$6:$A$305,0)),0))</f>
        <v/>
      </c>
      <c r="Q719" s="21">
        <f>IF(A719="","",IF(AND(O719&lt;=0,L719&lt;&gt;""),L719-A719,TODAY()-A719))</f>
        <v/>
      </c>
      <c r="R719" s="18">
        <f>IF(O719="","",IF(O719&lt;0,"CONFERIR",IF(O719=0,"DEVOLVIDO",IF(K719="","COM CLIENTE",IF(TODAY()&gt;K719,"VENCIDO",IF(K719-TODAY()&lt;=15,"VENCE EM 15 DIAS","COM CLIENTE"))))))</f>
        <v/>
      </c>
      <c r="S719" s="18">
        <f>IF(OR($E719="",D719=""),"",IF(D719=$C$4,"5909","6909"))</f>
        <v/>
      </c>
      <c r="T719" s="18" t="n"/>
    </row>
    <row r="720">
      <c r="A720" s="17" t="n"/>
      <c r="B720" s="18" t="n"/>
      <c r="C720" s="18" t="n"/>
      <c r="D720" s="18" t="n"/>
      <c r="E720" s="18" t="n"/>
      <c r="F720" s="18">
        <f>IF($E720="","",IFERROR(INDEX(Bens!$B$6:$B$305,MATCH($E720,Bens!$A$6:$A$305,0)),"Código não cadastrado"))</f>
        <v/>
      </c>
      <c r="G720" s="19" t="n"/>
      <c r="H720" s="20">
        <f>IF(OR($E720="",G720=""),"",G720*IFERROR(INDEX(Bens!$D$6:$D$305,MATCH($E720,Bens!$A$6:$A$305,0)),0))</f>
        <v/>
      </c>
      <c r="I720" s="18" t="n"/>
      <c r="J720" s="18">
        <f>IF(OR($E720="",D720=""),"",IF(D720=$C$4,"5908","6908"))</f>
        <v/>
      </c>
      <c r="K720" s="17" t="n"/>
      <c r="L720" s="17" t="n"/>
      <c r="M720" s="19" t="n"/>
      <c r="N720" s="18" t="n"/>
      <c r="O720" s="19">
        <f>IF(OR($E720="",G720=""),"",G720-N(M720))</f>
        <v/>
      </c>
      <c r="P720" s="20">
        <f>IF(O720="","",O720*IFERROR(INDEX(Bens!$D$6:$D$305,MATCH($E720,Bens!$A$6:$A$305,0)),0))</f>
        <v/>
      </c>
      <c r="Q720" s="21">
        <f>IF(A720="","",IF(AND(O720&lt;=0,L720&lt;&gt;""),L720-A720,TODAY()-A720))</f>
        <v/>
      </c>
      <c r="R720" s="18">
        <f>IF(O720="","",IF(O720&lt;0,"CONFERIR",IF(O720=0,"DEVOLVIDO",IF(K720="","COM CLIENTE",IF(TODAY()&gt;K720,"VENCIDO",IF(K720-TODAY()&lt;=15,"VENCE EM 15 DIAS","COM CLIENTE"))))))</f>
        <v/>
      </c>
      <c r="S720" s="18">
        <f>IF(OR($E720="",D720=""),"",IF(D720=$C$4,"5909","6909"))</f>
        <v/>
      </c>
      <c r="T720" s="18" t="n"/>
    </row>
    <row r="721">
      <c r="A721" s="17" t="n"/>
      <c r="B721" s="18" t="n"/>
      <c r="C721" s="18" t="n"/>
      <c r="D721" s="18" t="n"/>
      <c r="E721" s="18" t="n"/>
      <c r="F721" s="18">
        <f>IF($E721="","",IFERROR(INDEX(Bens!$B$6:$B$305,MATCH($E721,Bens!$A$6:$A$305,0)),"Código não cadastrado"))</f>
        <v/>
      </c>
      <c r="G721" s="19" t="n"/>
      <c r="H721" s="20">
        <f>IF(OR($E721="",G721=""),"",G721*IFERROR(INDEX(Bens!$D$6:$D$305,MATCH($E721,Bens!$A$6:$A$305,0)),0))</f>
        <v/>
      </c>
      <c r="I721" s="18" t="n"/>
      <c r="J721" s="18">
        <f>IF(OR($E721="",D721=""),"",IF(D721=$C$4,"5908","6908"))</f>
        <v/>
      </c>
      <c r="K721" s="17" t="n"/>
      <c r="L721" s="17" t="n"/>
      <c r="M721" s="19" t="n"/>
      <c r="N721" s="18" t="n"/>
      <c r="O721" s="19">
        <f>IF(OR($E721="",G721=""),"",G721-N(M721))</f>
        <v/>
      </c>
      <c r="P721" s="20">
        <f>IF(O721="","",O721*IFERROR(INDEX(Bens!$D$6:$D$305,MATCH($E721,Bens!$A$6:$A$305,0)),0))</f>
        <v/>
      </c>
      <c r="Q721" s="21">
        <f>IF(A721="","",IF(AND(O721&lt;=0,L721&lt;&gt;""),L721-A721,TODAY()-A721))</f>
        <v/>
      </c>
      <c r="R721" s="18">
        <f>IF(O721="","",IF(O721&lt;0,"CONFERIR",IF(O721=0,"DEVOLVIDO",IF(K721="","COM CLIENTE",IF(TODAY()&gt;K721,"VENCIDO",IF(K721-TODAY()&lt;=15,"VENCE EM 15 DIAS","COM CLIENTE"))))))</f>
        <v/>
      </c>
      <c r="S721" s="18">
        <f>IF(OR($E721="",D721=""),"",IF(D721=$C$4,"5909","6909"))</f>
        <v/>
      </c>
      <c r="T721" s="18" t="n"/>
    </row>
    <row r="722">
      <c r="A722" s="17" t="n"/>
      <c r="B722" s="18" t="n"/>
      <c r="C722" s="18" t="n"/>
      <c r="D722" s="18" t="n"/>
      <c r="E722" s="18" t="n"/>
      <c r="F722" s="18">
        <f>IF($E722="","",IFERROR(INDEX(Bens!$B$6:$B$305,MATCH($E722,Bens!$A$6:$A$305,0)),"Código não cadastrado"))</f>
        <v/>
      </c>
      <c r="G722" s="19" t="n"/>
      <c r="H722" s="20">
        <f>IF(OR($E722="",G722=""),"",G722*IFERROR(INDEX(Bens!$D$6:$D$305,MATCH($E722,Bens!$A$6:$A$305,0)),0))</f>
        <v/>
      </c>
      <c r="I722" s="18" t="n"/>
      <c r="J722" s="18">
        <f>IF(OR($E722="",D722=""),"",IF(D722=$C$4,"5908","6908"))</f>
        <v/>
      </c>
      <c r="K722" s="17" t="n"/>
      <c r="L722" s="17" t="n"/>
      <c r="M722" s="19" t="n"/>
      <c r="N722" s="18" t="n"/>
      <c r="O722" s="19">
        <f>IF(OR($E722="",G722=""),"",G722-N(M722))</f>
        <v/>
      </c>
      <c r="P722" s="20">
        <f>IF(O722="","",O722*IFERROR(INDEX(Bens!$D$6:$D$305,MATCH($E722,Bens!$A$6:$A$305,0)),0))</f>
        <v/>
      </c>
      <c r="Q722" s="21">
        <f>IF(A722="","",IF(AND(O722&lt;=0,L722&lt;&gt;""),L722-A722,TODAY()-A722))</f>
        <v/>
      </c>
      <c r="R722" s="18">
        <f>IF(O722="","",IF(O722&lt;0,"CONFERIR",IF(O722=0,"DEVOLVIDO",IF(K722="","COM CLIENTE",IF(TODAY()&gt;K722,"VENCIDO",IF(K722-TODAY()&lt;=15,"VENCE EM 15 DIAS","COM CLIENTE"))))))</f>
        <v/>
      </c>
      <c r="S722" s="18">
        <f>IF(OR($E722="",D722=""),"",IF(D722=$C$4,"5909","6909"))</f>
        <v/>
      </c>
      <c r="T722" s="18" t="n"/>
    </row>
    <row r="723">
      <c r="A723" s="17" t="n"/>
      <c r="B723" s="18" t="n"/>
      <c r="C723" s="18" t="n"/>
      <c r="D723" s="18" t="n"/>
      <c r="E723" s="18" t="n"/>
      <c r="F723" s="18">
        <f>IF($E723="","",IFERROR(INDEX(Bens!$B$6:$B$305,MATCH($E723,Bens!$A$6:$A$305,0)),"Código não cadastrado"))</f>
        <v/>
      </c>
      <c r="G723" s="19" t="n"/>
      <c r="H723" s="20">
        <f>IF(OR($E723="",G723=""),"",G723*IFERROR(INDEX(Bens!$D$6:$D$305,MATCH($E723,Bens!$A$6:$A$305,0)),0))</f>
        <v/>
      </c>
      <c r="I723" s="18" t="n"/>
      <c r="J723" s="18">
        <f>IF(OR($E723="",D723=""),"",IF(D723=$C$4,"5908","6908"))</f>
        <v/>
      </c>
      <c r="K723" s="17" t="n"/>
      <c r="L723" s="17" t="n"/>
      <c r="M723" s="19" t="n"/>
      <c r="N723" s="18" t="n"/>
      <c r="O723" s="19">
        <f>IF(OR($E723="",G723=""),"",G723-N(M723))</f>
        <v/>
      </c>
      <c r="P723" s="20">
        <f>IF(O723="","",O723*IFERROR(INDEX(Bens!$D$6:$D$305,MATCH($E723,Bens!$A$6:$A$305,0)),0))</f>
        <v/>
      </c>
      <c r="Q723" s="21">
        <f>IF(A723="","",IF(AND(O723&lt;=0,L723&lt;&gt;""),L723-A723,TODAY()-A723))</f>
        <v/>
      </c>
      <c r="R723" s="18">
        <f>IF(O723="","",IF(O723&lt;0,"CONFERIR",IF(O723=0,"DEVOLVIDO",IF(K723="","COM CLIENTE",IF(TODAY()&gt;K723,"VENCIDO",IF(K723-TODAY()&lt;=15,"VENCE EM 15 DIAS","COM CLIENTE"))))))</f>
        <v/>
      </c>
      <c r="S723" s="18">
        <f>IF(OR($E723="",D723=""),"",IF(D723=$C$4,"5909","6909"))</f>
        <v/>
      </c>
      <c r="T723" s="18" t="n"/>
    </row>
    <row r="724">
      <c r="A724" s="17" t="n"/>
      <c r="B724" s="18" t="n"/>
      <c r="C724" s="18" t="n"/>
      <c r="D724" s="18" t="n"/>
      <c r="E724" s="18" t="n"/>
      <c r="F724" s="18">
        <f>IF($E724="","",IFERROR(INDEX(Bens!$B$6:$B$305,MATCH($E724,Bens!$A$6:$A$305,0)),"Código não cadastrado"))</f>
        <v/>
      </c>
      <c r="G724" s="19" t="n"/>
      <c r="H724" s="20">
        <f>IF(OR($E724="",G724=""),"",G724*IFERROR(INDEX(Bens!$D$6:$D$305,MATCH($E724,Bens!$A$6:$A$305,0)),0))</f>
        <v/>
      </c>
      <c r="I724" s="18" t="n"/>
      <c r="J724" s="18">
        <f>IF(OR($E724="",D724=""),"",IF(D724=$C$4,"5908","6908"))</f>
        <v/>
      </c>
      <c r="K724" s="17" t="n"/>
      <c r="L724" s="17" t="n"/>
      <c r="M724" s="19" t="n"/>
      <c r="N724" s="18" t="n"/>
      <c r="O724" s="19">
        <f>IF(OR($E724="",G724=""),"",G724-N(M724))</f>
        <v/>
      </c>
      <c r="P724" s="20">
        <f>IF(O724="","",O724*IFERROR(INDEX(Bens!$D$6:$D$305,MATCH($E724,Bens!$A$6:$A$305,0)),0))</f>
        <v/>
      </c>
      <c r="Q724" s="21">
        <f>IF(A724="","",IF(AND(O724&lt;=0,L724&lt;&gt;""),L724-A724,TODAY()-A724))</f>
        <v/>
      </c>
      <c r="R724" s="18">
        <f>IF(O724="","",IF(O724&lt;0,"CONFERIR",IF(O724=0,"DEVOLVIDO",IF(K724="","COM CLIENTE",IF(TODAY()&gt;K724,"VENCIDO",IF(K724-TODAY()&lt;=15,"VENCE EM 15 DIAS","COM CLIENTE"))))))</f>
        <v/>
      </c>
      <c r="S724" s="18">
        <f>IF(OR($E724="",D724=""),"",IF(D724=$C$4,"5909","6909"))</f>
        <v/>
      </c>
      <c r="T724" s="18" t="n"/>
    </row>
    <row r="725">
      <c r="A725" s="17" t="n"/>
      <c r="B725" s="18" t="n"/>
      <c r="C725" s="18" t="n"/>
      <c r="D725" s="18" t="n"/>
      <c r="E725" s="18" t="n"/>
      <c r="F725" s="18">
        <f>IF($E725="","",IFERROR(INDEX(Bens!$B$6:$B$305,MATCH($E725,Bens!$A$6:$A$305,0)),"Código não cadastrado"))</f>
        <v/>
      </c>
      <c r="G725" s="19" t="n"/>
      <c r="H725" s="20">
        <f>IF(OR($E725="",G725=""),"",G725*IFERROR(INDEX(Bens!$D$6:$D$305,MATCH($E725,Bens!$A$6:$A$305,0)),0))</f>
        <v/>
      </c>
      <c r="I725" s="18" t="n"/>
      <c r="J725" s="18">
        <f>IF(OR($E725="",D725=""),"",IF(D725=$C$4,"5908","6908"))</f>
        <v/>
      </c>
      <c r="K725" s="17" t="n"/>
      <c r="L725" s="17" t="n"/>
      <c r="M725" s="19" t="n"/>
      <c r="N725" s="18" t="n"/>
      <c r="O725" s="19">
        <f>IF(OR($E725="",G725=""),"",G725-N(M725))</f>
        <v/>
      </c>
      <c r="P725" s="20">
        <f>IF(O725="","",O725*IFERROR(INDEX(Bens!$D$6:$D$305,MATCH($E725,Bens!$A$6:$A$305,0)),0))</f>
        <v/>
      </c>
      <c r="Q725" s="21">
        <f>IF(A725="","",IF(AND(O725&lt;=0,L725&lt;&gt;""),L725-A725,TODAY()-A725))</f>
        <v/>
      </c>
      <c r="R725" s="18">
        <f>IF(O725="","",IF(O725&lt;0,"CONFERIR",IF(O725=0,"DEVOLVIDO",IF(K725="","COM CLIENTE",IF(TODAY()&gt;K725,"VENCIDO",IF(K725-TODAY()&lt;=15,"VENCE EM 15 DIAS","COM CLIENTE"))))))</f>
        <v/>
      </c>
      <c r="S725" s="18">
        <f>IF(OR($E725="",D725=""),"",IF(D725=$C$4,"5909","6909"))</f>
        <v/>
      </c>
      <c r="T725" s="18" t="n"/>
    </row>
    <row r="726">
      <c r="A726" s="17" t="n"/>
      <c r="B726" s="18" t="n"/>
      <c r="C726" s="18" t="n"/>
      <c r="D726" s="18" t="n"/>
      <c r="E726" s="18" t="n"/>
      <c r="F726" s="18">
        <f>IF($E726="","",IFERROR(INDEX(Bens!$B$6:$B$305,MATCH($E726,Bens!$A$6:$A$305,0)),"Código não cadastrado"))</f>
        <v/>
      </c>
      <c r="G726" s="19" t="n"/>
      <c r="H726" s="20">
        <f>IF(OR($E726="",G726=""),"",G726*IFERROR(INDEX(Bens!$D$6:$D$305,MATCH($E726,Bens!$A$6:$A$305,0)),0))</f>
        <v/>
      </c>
      <c r="I726" s="18" t="n"/>
      <c r="J726" s="18">
        <f>IF(OR($E726="",D726=""),"",IF(D726=$C$4,"5908","6908"))</f>
        <v/>
      </c>
      <c r="K726" s="17" t="n"/>
      <c r="L726" s="17" t="n"/>
      <c r="M726" s="19" t="n"/>
      <c r="N726" s="18" t="n"/>
      <c r="O726" s="19">
        <f>IF(OR($E726="",G726=""),"",G726-N(M726))</f>
        <v/>
      </c>
      <c r="P726" s="20">
        <f>IF(O726="","",O726*IFERROR(INDEX(Bens!$D$6:$D$305,MATCH($E726,Bens!$A$6:$A$305,0)),0))</f>
        <v/>
      </c>
      <c r="Q726" s="21">
        <f>IF(A726="","",IF(AND(O726&lt;=0,L726&lt;&gt;""),L726-A726,TODAY()-A726))</f>
        <v/>
      </c>
      <c r="R726" s="18">
        <f>IF(O726="","",IF(O726&lt;0,"CONFERIR",IF(O726=0,"DEVOLVIDO",IF(K726="","COM CLIENTE",IF(TODAY()&gt;K726,"VENCIDO",IF(K726-TODAY()&lt;=15,"VENCE EM 15 DIAS","COM CLIENTE"))))))</f>
        <v/>
      </c>
      <c r="S726" s="18">
        <f>IF(OR($E726="",D726=""),"",IF(D726=$C$4,"5909","6909"))</f>
        <v/>
      </c>
      <c r="T726" s="18" t="n"/>
    </row>
    <row r="727">
      <c r="A727" s="17" t="n"/>
      <c r="B727" s="18" t="n"/>
      <c r="C727" s="18" t="n"/>
      <c r="D727" s="18" t="n"/>
      <c r="E727" s="18" t="n"/>
      <c r="F727" s="18">
        <f>IF($E727="","",IFERROR(INDEX(Bens!$B$6:$B$305,MATCH($E727,Bens!$A$6:$A$305,0)),"Código não cadastrado"))</f>
        <v/>
      </c>
      <c r="G727" s="19" t="n"/>
      <c r="H727" s="20">
        <f>IF(OR($E727="",G727=""),"",G727*IFERROR(INDEX(Bens!$D$6:$D$305,MATCH($E727,Bens!$A$6:$A$305,0)),0))</f>
        <v/>
      </c>
      <c r="I727" s="18" t="n"/>
      <c r="J727" s="18">
        <f>IF(OR($E727="",D727=""),"",IF(D727=$C$4,"5908","6908"))</f>
        <v/>
      </c>
      <c r="K727" s="17" t="n"/>
      <c r="L727" s="17" t="n"/>
      <c r="M727" s="19" t="n"/>
      <c r="N727" s="18" t="n"/>
      <c r="O727" s="19">
        <f>IF(OR($E727="",G727=""),"",G727-N(M727))</f>
        <v/>
      </c>
      <c r="P727" s="20">
        <f>IF(O727="","",O727*IFERROR(INDEX(Bens!$D$6:$D$305,MATCH($E727,Bens!$A$6:$A$305,0)),0))</f>
        <v/>
      </c>
      <c r="Q727" s="21">
        <f>IF(A727="","",IF(AND(O727&lt;=0,L727&lt;&gt;""),L727-A727,TODAY()-A727))</f>
        <v/>
      </c>
      <c r="R727" s="18">
        <f>IF(O727="","",IF(O727&lt;0,"CONFERIR",IF(O727=0,"DEVOLVIDO",IF(K727="","COM CLIENTE",IF(TODAY()&gt;K727,"VENCIDO",IF(K727-TODAY()&lt;=15,"VENCE EM 15 DIAS","COM CLIENTE"))))))</f>
        <v/>
      </c>
      <c r="S727" s="18">
        <f>IF(OR($E727="",D727=""),"",IF(D727=$C$4,"5909","6909"))</f>
        <v/>
      </c>
      <c r="T727" s="18" t="n"/>
    </row>
    <row r="728">
      <c r="A728" s="17" t="n"/>
      <c r="B728" s="18" t="n"/>
      <c r="C728" s="18" t="n"/>
      <c r="D728" s="18" t="n"/>
      <c r="E728" s="18" t="n"/>
      <c r="F728" s="18">
        <f>IF($E728="","",IFERROR(INDEX(Bens!$B$6:$B$305,MATCH($E728,Bens!$A$6:$A$305,0)),"Código não cadastrado"))</f>
        <v/>
      </c>
      <c r="G728" s="19" t="n"/>
      <c r="H728" s="20">
        <f>IF(OR($E728="",G728=""),"",G728*IFERROR(INDEX(Bens!$D$6:$D$305,MATCH($E728,Bens!$A$6:$A$305,0)),0))</f>
        <v/>
      </c>
      <c r="I728" s="18" t="n"/>
      <c r="J728" s="18">
        <f>IF(OR($E728="",D728=""),"",IF(D728=$C$4,"5908","6908"))</f>
        <v/>
      </c>
      <c r="K728" s="17" t="n"/>
      <c r="L728" s="17" t="n"/>
      <c r="M728" s="19" t="n"/>
      <c r="N728" s="18" t="n"/>
      <c r="O728" s="19">
        <f>IF(OR($E728="",G728=""),"",G728-N(M728))</f>
        <v/>
      </c>
      <c r="P728" s="20">
        <f>IF(O728="","",O728*IFERROR(INDEX(Bens!$D$6:$D$305,MATCH($E728,Bens!$A$6:$A$305,0)),0))</f>
        <v/>
      </c>
      <c r="Q728" s="21">
        <f>IF(A728="","",IF(AND(O728&lt;=0,L728&lt;&gt;""),L728-A728,TODAY()-A728))</f>
        <v/>
      </c>
      <c r="R728" s="18">
        <f>IF(O728="","",IF(O728&lt;0,"CONFERIR",IF(O728=0,"DEVOLVIDO",IF(K728="","COM CLIENTE",IF(TODAY()&gt;K728,"VENCIDO",IF(K728-TODAY()&lt;=15,"VENCE EM 15 DIAS","COM CLIENTE"))))))</f>
        <v/>
      </c>
      <c r="S728" s="18">
        <f>IF(OR($E728="",D728=""),"",IF(D728=$C$4,"5909","6909"))</f>
        <v/>
      </c>
      <c r="T728" s="18" t="n"/>
    </row>
    <row r="729">
      <c r="A729" s="17" t="n"/>
      <c r="B729" s="18" t="n"/>
      <c r="C729" s="18" t="n"/>
      <c r="D729" s="18" t="n"/>
      <c r="E729" s="18" t="n"/>
      <c r="F729" s="18">
        <f>IF($E729="","",IFERROR(INDEX(Bens!$B$6:$B$305,MATCH($E729,Bens!$A$6:$A$305,0)),"Código não cadastrado"))</f>
        <v/>
      </c>
      <c r="G729" s="19" t="n"/>
      <c r="H729" s="20">
        <f>IF(OR($E729="",G729=""),"",G729*IFERROR(INDEX(Bens!$D$6:$D$305,MATCH($E729,Bens!$A$6:$A$305,0)),0))</f>
        <v/>
      </c>
      <c r="I729" s="18" t="n"/>
      <c r="J729" s="18">
        <f>IF(OR($E729="",D729=""),"",IF(D729=$C$4,"5908","6908"))</f>
        <v/>
      </c>
      <c r="K729" s="17" t="n"/>
      <c r="L729" s="17" t="n"/>
      <c r="M729" s="19" t="n"/>
      <c r="N729" s="18" t="n"/>
      <c r="O729" s="19">
        <f>IF(OR($E729="",G729=""),"",G729-N(M729))</f>
        <v/>
      </c>
      <c r="P729" s="20">
        <f>IF(O729="","",O729*IFERROR(INDEX(Bens!$D$6:$D$305,MATCH($E729,Bens!$A$6:$A$305,0)),0))</f>
        <v/>
      </c>
      <c r="Q729" s="21">
        <f>IF(A729="","",IF(AND(O729&lt;=0,L729&lt;&gt;""),L729-A729,TODAY()-A729))</f>
        <v/>
      </c>
      <c r="R729" s="18">
        <f>IF(O729="","",IF(O729&lt;0,"CONFERIR",IF(O729=0,"DEVOLVIDO",IF(K729="","COM CLIENTE",IF(TODAY()&gt;K729,"VENCIDO",IF(K729-TODAY()&lt;=15,"VENCE EM 15 DIAS","COM CLIENTE"))))))</f>
        <v/>
      </c>
      <c r="S729" s="18">
        <f>IF(OR($E729="",D729=""),"",IF(D729=$C$4,"5909","6909"))</f>
        <v/>
      </c>
      <c r="T729" s="18" t="n"/>
    </row>
    <row r="730">
      <c r="A730" s="17" t="n"/>
      <c r="B730" s="18" t="n"/>
      <c r="C730" s="18" t="n"/>
      <c r="D730" s="18" t="n"/>
      <c r="E730" s="18" t="n"/>
      <c r="F730" s="18">
        <f>IF($E730="","",IFERROR(INDEX(Bens!$B$6:$B$305,MATCH($E730,Bens!$A$6:$A$305,0)),"Código não cadastrado"))</f>
        <v/>
      </c>
      <c r="G730" s="19" t="n"/>
      <c r="H730" s="20">
        <f>IF(OR($E730="",G730=""),"",G730*IFERROR(INDEX(Bens!$D$6:$D$305,MATCH($E730,Bens!$A$6:$A$305,0)),0))</f>
        <v/>
      </c>
      <c r="I730" s="18" t="n"/>
      <c r="J730" s="18">
        <f>IF(OR($E730="",D730=""),"",IF(D730=$C$4,"5908","6908"))</f>
        <v/>
      </c>
      <c r="K730" s="17" t="n"/>
      <c r="L730" s="17" t="n"/>
      <c r="M730" s="19" t="n"/>
      <c r="N730" s="18" t="n"/>
      <c r="O730" s="19">
        <f>IF(OR($E730="",G730=""),"",G730-N(M730))</f>
        <v/>
      </c>
      <c r="P730" s="20">
        <f>IF(O730="","",O730*IFERROR(INDEX(Bens!$D$6:$D$305,MATCH($E730,Bens!$A$6:$A$305,0)),0))</f>
        <v/>
      </c>
      <c r="Q730" s="21">
        <f>IF(A730="","",IF(AND(O730&lt;=0,L730&lt;&gt;""),L730-A730,TODAY()-A730))</f>
        <v/>
      </c>
      <c r="R730" s="18">
        <f>IF(O730="","",IF(O730&lt;0,"CONFERIR",IF(O730=0,"DEVOLVIDO",IF(K730="","COM CLIENTE",IF(TODAY()&gt;K730,"VENCIDO",IF(K730-TODAY()&lt;=15,"VENCE EM 15 DIAS","COM CLIENTE"))))))</f>
        <v/>
      </c>
      <c r="S730" s="18">
        <f>IF(OR($E730="",D730=""),"",IF(D730=$C$4,"5909","6909"))</f>
        <v/>
      </c>
      <c r="T730" s="18" t="n"/>
    </row>
    <row r="731">
      <c r="A731" s="17" t="n"/>
      <c r="B731" s="18" t="n"/>
      <c r="C731" s="18" t="n"/>
      <c r="D731" s="18" t="n"/>
      <c r="E731" s="18" t="n"/>
      <c r="F731" s="18">
        <f>IF($E731="","",IFERROR(INDEX(Bens!$B$6:$B$305,MATCH($E731,Bens!$A$6:$A$305,0)),"Código não cadastrado"))</f>
        <v/>
      </c>
      <c r="G731" s="19" t="n"/>
      <c r="H731" s="20">
        <f>IF(OR($E731="",G731=""),"",G731*IFERROR(INDEX(Bens!$D$6:$D$305,MATCH($E731,Bens!$A$6:$A$305,0)),0))</f>
        <v/>
      </c>
      <c r="I731" s="18" t="n"/>
      <c r="J731" s="18">
        <f>IF(OR($E731="",D731=""),"",IF(D731=$C$4,"5908","6908"))</f>
        <v/>
      </c>
      <c r="K731" s="17" t="n"/>
      <c r="L731" s="17" t="n"/>
      <c r="M731" s="19" t="n"/>
      <c r="N731" s="18" t="n"/>
      <c r="O731" s="19">
        <f>IF(OR($E731="",G731=""),"",G731-N(M731))</f>
        <v/>
      </c>
      <c r="P731" s="20">
        <f>IF(O731="","",O731*IFERROR(INDEX(Bens!$D$6:$D$305,MATCH($E731,Bens!$A$6:$A$305,0)),0))</f>
        <v/>
      </c>
      <c r="Q731" s="21">
        <f>IF(A731="","",IF(AND(O731&lt;=0,L731&lt;&gt;""),L731-A731,TODAY()-A731))</f>
        <v/>
      </c>
      <c r="R731" s="18">
        <f>IF(O731="","",IF(O731&lt;0,"CONFERIR",IF(O731=0,"DEVOLVIDO",IF(K731="","COM CLIENTE",IF(TODAY()&gt;K731,"VENCIDO",IF(K731-TODAY()&lt;=15,"VENCE EM 15 DIAS","COM CLIENTE"))))))</f>
        <v/>
      </c>
      <c r="S731" s="18">
        <f>IF(OR($E731="",D731=""),"",IF(D731=$C$4,"5909","6909"))</f>
        <v/>
      </c>
      <c r="T731" s="18" t="n"/>
    </row>
    <row r="732">
      <c r="A732" s="17" t="n"/>
      <c r="B732" s="18" t="n"/>
      <c r="C732" s="18" t="n"/>
      <c r="D732" s="18" t="n"/>
      <c r="E732" s="18" t="n"/>
      <c r="F732" s="18">
        <f>IF($E732="","",IFERROR(INDEX(Bens!$B$6:$B$305,MATCH($E732,Bens!$A$6:$A$305,0)),"Código não cadastrado"))</f>
        <v/>
      </c>
      <c r="G732" s="19" t="n"/>
      <c r="H732" s="20">
        <f>IF(OR($E732="",G732=""),"",G732*IFERROR(INDEX(Bens!$D$6:$D$305,MATCH($E732,Bens!$A$6:$A$305,0)),0))</f>
        <v/>
      </c>
      <c r="I732" s="18" t="n"/>
      <c r="J732" s="18">
        <f>IF(OR($E732="",D732=""),"",IF(D732=$C$4,"5908","6908"))</f>
        <v/>
      </c>
      <c r="K732" s="17" t="n"/>
      <c r="L732" s="17" t="n"/>
      <c r="M732" s="19" t="n"/>
      <c r="N732" s="18" t="n"/>
      <c r="O732" s="19">
        <f>IF(OR($E732="",G732=""),"",G732-N(M732))</f>
        <v/>
      </c>
      <c r="P732" s="20">
        <f>IF(O732="","",O732*IFERROR(INDEX(Bens!$D$6:$D$305,MATCH($E732,Bens!$A$6:$A$305,0)),0))</f>
        <v/>
      </c>
      <c r="Q732" s="21">
        <f>IF(A732="","",IF(AND(O732&lt;=0,L732&lt;&gt;""),L732-A732,TODAY()-A732))</f>
        <v/>
      </c>
      <c r="R732" s="18">
        <f>IF(O732="","",IF(O732&lt;0,"CONFERIR",IF(O732=0,"DEVOLVIDO",IF(K732="","COM CLIENTE",IF(TODAY()&gt;K732,"VENCIDO",IF(K732-TODAY()&lt;=15,"VENCE EM 15 DIAS","COM CLIENTE"))))))</f>
        <v/>
      </c>
      <c r="S732" s="18">
        <f>IF(OR($E732="",D732=""),"",IF(D732=$C$4,"5909","6909"))</f>
        <v/>
      </c>
      <c r="T732" s="18" t="n"/>
    </row>
    <row r="733">
      <c r="A733" s="17" t="n"/>
      <c r="B733" s="18" t="n"/>
      <c r="C733" s="18" t="n"/>
      <c r="D733" s="18" t="n"/>
      <c r="E733" s="18" t="n"/>
      <c r="F733" s="18">
        <f>IF($E733="","",IFERROR(INDEX(Bens!$B$6:$B$305,MATCH($E733,Bens!$A$6:$A$305,0)),"Código não cadastrado"))</f>
        <v/>
      </c>
      <c r="G733" s="19" t="n"/>
      <c r="H733" s="20">
        <f>IF(OR($E733="",G733=""),"",G733*IFERROR(INDEX(Bens!$D$6:$D$305,MATCH($E733,Bens!$A$6:$A$305,0)),0))</f>
        <v/>
      </c>
      <c r="I733" s="18" t="n"/>
      <c r="J733" s="18">
        <f>IF(OR($E733="",D733=""),"",IF(D733=$C$4,"5908","6908"))</f>
        <v/>
      </c>
      <c r="K733" s="17" t="n"/>
      <c r="L733" s="17" t="n"/>
      <c r="M733" s="19" t="n"/>
      <c r="N733" s="18" t="n"/>
      <c r="O733" s="19">
        <f>IF(OR($E733="",G733=""),"",G733-N(M733))</f>
        <v/>
      </c>
      <c r="P733" s="20">
        <f>IF(O733="","",O733*IFERROR(INDEX(Bens!$D$6:$D$305,MATCH($E733,Bens!$A$6:$A$305,0)),0))</f>
        <v/>
      </c>
      <c r="Q733" s="21">
        <f>IF(A733="","",IF(AND(O733&lt;=0,L733&lt;&gt;""),L733-A733,TODAY()-A733))</f>
        <v/>
      </c>
      <c r="R733" s="18">
        <f>IF(O733="","",IF(O733&lt;0,"CONFERIR",IF(O733=0,"DEVOLVIDO",IF(K733="","COM CLIENTE",IF(TODAY()&gt;K733,"VENCIDO",IF(K733-TODAY()&lt;=15,"VENCE EM 15 DIAS","COM CLIENTE"))))))</f>
        <v/>
      </c>
      <c r="S733" s="18">
        <f>IF(OR($E733="",D733=""),"",IF(D733=$C$4,"5909","6909"))</f>
        <v/>
      </c>
      <c r="T733" s="18" t="n"/>
    </row>
    <row r="734">
      <c r="A734" s="17" t="n"/>
      <c r="B734" s="18" t="n"/>
      <c r="C734" s="18" t="n"/>
      <c r="D734" s="18" t="n"/>
      <c r="E734" s="18" t="n"/>
      <c r="F734" s="18">
        <f>IF($E734="","",IFERROR(INDEX(Bens!$B$6:$B$305,MATCH($E734,Bens!$A$6:$A$305,0)),"Código não cadastrado"))</f>
        <v/>
      </c>
      <c r="G734" s="19" t="n"/>
      <c r="H734" s="20">
        <f>IF(OR($E734="",G734=""),"",G734*IFERROR(INDEX(Bens!$D$6:$D$305,MATCH($E734,Bens!$A$6:$A$305,0)),0))</f>
        <v/>
      </c>
      <c r="I734" s="18" t="n"/>
      <c r="J734" s="18">
        <f>IF(OR($E734="",D734=""),"",IF(D734=$C$4,"5908","6908"))</f>
        <v/>
      </c>
      <c r="K734" s="17" t="n"/>
      <c r="L734" s="17" t="n"/>
      <c r="M734" s="19" t="n"/>
      <c r="N734" s="18" t="n"/>
      <c r="O734" s="19">
        <f>IF(OR($E734="",G734=""),"",G734-N(M734))</f>
        <v/>
      </c>
      <c r="P734" s="20">
        <f>IF(O734="","",O734*IFERROR(INDEX(Bens!$D$6:$D$305,MATCH($E734,Bens!$A$6:$A$305,0)),0))</f>
        <v/>
      </c>
      <c r="Q734" s="21">
        <f>IF(A734="","",IF(AND(O734&lt;=0,L734&lt;&gt;""),L734-A734,TODAY()-A734))</f>
        <v/>
      </c>
      <c r="R734" s="18">
        <f>IF(O734="","",IF(O734&lt;0,"CONFERIR",IF(O734=0,"DEVOLVIDO",IF(K734="","COM CLIENTE",IF(TODAY()&gt;K734,"VENCIDO",IF(K734-TODAY()&lt;=15,"VENCE EM 15 DIAS","COM CLIENTE"))))))</f>
        <v/>
      </c>
      <c r="S734" s="18">
        <f>IF(OR($E734="",D734=""),"",IF(D734=$C$4,"5909","6909"))</f>
        <v/>
      </c>
      <c r="T734" s="18" t="n"/>
    </row>
    <row r="735">
      <c r="A735" s="17" t="n"/>
      <c r="B735" s="18" t="n"/>
      <c r="C735" s="18" t="n"/>
      <c r="D735" s="18" t="n"/>
      <c r="E735" s="18" t="n"/>
      <c r="F735" s="18">
        <f>IF($E735="","",IFERROR(INDEX(Bens!$B$6:$B$305,MATCH($E735,Bens!$A$6:$A$305,0)),"Código não cadastrado"))</f>
        <v/>
      </c>
      <c r="G735" s="19" t="n"/>
      <c r="H735" s="20">
        <f>IF(OR($E735="",G735=""),"",G735*IFERROR(INDEX(Bens!$D$6:$D$305,MATCH($E735,Bens!$A$6:$A$305,0)),0))</f>
        <v/>
      </c>
      <c r="I735" s="18" t="n"/>
      <c r="J735" s="18">
        <f>IF(OR($E735="",D735=""),"",IF(D735=$C$4,"5908","6908"))</f>
        <v/>
      </c>
      <c r="K735" s="17" t="n"/>
      <c r="L735" s="17" t="n"/>
      <c r="M735" s="19" t="n"/>
      <c r="N735" s="18" t="n"/>
      <c r="O735" s="19">
        <f>IF(OR($E735="",G735=""),"",G735-N(M735))</f>
        <v/>
      </c>
      <c r="P735" s="20">
        <f>IF(O735="","",O735*IFERROR(INDEX(Bens!$D$6:$D$305,MATCH($E735,Bens!$A$6:$A$305,0)),0))</f>
        <v/>
      </c>
      <c r="Q735" s="21">
        <f>IF(A735="","",IF(AND(O735&lt;=0,L735&lt;&gt;""),L735-A735,TODAY()-A735))</f>
        <v/>
      </c>
      <c r="R735" s="18">
        <f>IF(O735="","",IF(O735&lt;0,"CONFERIR",IF(O735=0,"DEVOLVIDO",IF(K735="","COM CLIENTE",IF(TODAY()&gt;K735,"VENCIDO",IF(K735-TODAY()&lt;=15,"VENCE EM 15 DIAS","COM CLIENTE"))))))</f>
        <v/>
      </c>
      <c r="S735" s="18">
        <f>IF(OR($E735="",D735=""),"",IF(D735=$C$4,"5909","6909"))</f>
        <v/>
      </c>
      <c r="T735" s="18" t="n"/>
    </row>
    <row r="736">
      <c r="A736" s="17" t="n"/>
      <c r="B736" s="18" t="n"/>
      <c r="C736" s="18" t="n"/>
      <c r="D736" s="18" t="n"/>
      <c r="E736" s="18" t="n"/>
      <c r="F736" s="18">
        <f>IF($E736="","",IFERROR(INDEX(Bens!$B$6:$B$305,MATCH($E736,Bens!$A$6:$A$305,0)),"Código não cadastrado"))</f>
        <v/>
      </c>
      <c r="G736" s="19" t="n"/>
      <c r="H736" s="20">
        <f>IF(OR($E736="",G736=""),"",G736*IFERROR(INDEX(Bens!$D$6:$D$305,MATCH($E736,Bens!$A$6:$A$305,0)),0))</f>
        <v/>
      </c>
      <c r="I736" s="18" t="n"/>
      <c r="J736" s="18">
        <f>IF(OR($E736="",D736=""),"",IF(D736=$C$4,"5908","6908"))</f>
        <v/>
      </c>
      <c r="K736" s="17" t="n"/>
      <c r="L736" s="17" t="n"/>
      <c r="M736" s="19" t="n"/>
      <c r="N736" s="18" t="n"/>
      <c r="O736" s="19">
        <f>IF(OR($E736="",G736=""),"",G736-N(M736))</f>
        <v/>
      </c>
      <c r="P736" s="20">
        <f>IF(O736="","",O736*IFERROR(INDEX(Bens!$D$6:$D$305,MATCH($E736,Bens!$A$6:$A$305,0)),0))</f>
        <v/>
      </c>
      <c r="Q736" s="21">
        <f>IF(A736="","",IF(AND(O736&lt;=0,L736&lt;&gt;""),L736-A736,TODAY()-A736))</f>
        <v/>
      </c>
      <c r="R736" s="18">
        <f>IF(O736="","",IF(O736&lt;0,"CONFERIR",IF(O736=0,"DEVOLVIDO",IF(K736="","COM CLIENTE",IF(TODAY()&gt;K736,"VENCIDO",IF(K736-TODAY()&lt;=15,"VENCE EM 15 DIAS","COM CLIENTE"))))))</f>
        <v/>
      </c>
      <c r="S736" s="18">
        <f>IF(OR($E736="",D736=""),"",IF(D736=$C$4,"5909","6909"))</f>
        <v/>
      </c>
      <c r="T736" s="18" t="n"/>
    </row>
    <row r="737">
      <c r="A737" s="17" t="n"/>
      <c r="B737" s="18" t="n"/>
      <c r="C737" s="18" t="n"/>
      <c r="D737" s="18" t="n"/>
      <c r="E737" s="18" t="n"/>
      <c r="F737" s="18">
        <f>IF($E737="","",IFERROR(INDEX(Bens!$B$6:$B$305,MATCH($E737,Bens!$A$6:$A$305,0)),"Código não cadastrado"))</f>
        <v/>
      </c>
      <c r="G737" s="19" t="n"/>
      <c r="H737" s="20">
        <f>IF(OR($E737="",G737=""),"",G737*IFERROR(INDEX(Bens!$D$6:$D$305,MATCH($E737,Bens!$A$6:$A$305,0)),0))</f>
        <v/>
      </c>
      <c r="I737" s="18" t="n"/>
      <c r="J737" s="18">
        <f>IF(OR($E737="",D737=""),"",IF(D737=$C$4,"5908","6908"))</f>
        <v/>
      </c>
      <c r="K737" s="17" t="n"/>
      <c r="L737" s="17" t="n"/>
      <c r="M737" s="19" t="n"/>
      <c r="N737" s="18" t="n"/>
      <c r="O737" s="19">
        <f>IF(OR($E737="",G737=""),"",G737-N(M737))</f>
        <v/>
      </c>
      <c r="P737" s="20">
        <f>IF(O737="","",O737*IFERROR(INDEX(Bens!$D$6:$D$305,MATCH($E737,Bens!$A$6:$A$305,0)),0))</f>
        <v/>
      </c>
      <c r="Q737" s="21">
        <f>IF(A737="","",IF(AND(O737&lt;=0,L737&lt;&gt;""),L737-A737,TODAY()-A737))</f>
        <v/>
      </c>
      <c r="R737" s="18">
        <f>IF(O737="","",IF(O737&lt;0,"CONFERIR",IF(O737=0,"DEVOLVIDO",IF(K737="","COM CLIENTE",IF(TODAY()&gt;K737,"VENCIDO",IF(K737-TODAY()&lt;=15,"VENCE EM 15 DIAS","COM CLIENTE"))))))</f>
        <v/>
      </c>
      <c r="S737" s="18">
        <f>IF(OR($E737="",D737=""),"",IF(D737=$C$4,"5909","6909"))</f>
        <v/>
      </c>
      <c r="T737" s="18" t="n"/>
    </row>
    <row r="738">
      <c r="A738" s="17" t="n"/>
      <c r="B738" s="18" t="n"/>
      <c r="C738" s="18" t="n"/>
      <c r="D738" s="18" t="n"/>
      <c r="E738" s="18" t="n"/>
      <c r="F738" s="18">
        <f>IF($E738="","",IFERROR(INDEX(Bens!$B$6:$B$305,MATCH($E738,Bens!$A$6:$A$305,0)),"Código não cadastrado"))</f>
        <v/>
      </c>
      <c r="G738" s="19" t="n"/>
      <c r="H738" s="20">
        <f>IF(OR($E738="",G738=""),"",G738*IFERROR(INDEX(Bens!$D$6:$D$305,MATCH($E738,Bens!$A$6:$A$305,0)),0))</f>
        <v/>
      </c>
      <c r="I738" s="18" t="n"/>
      <c r="J738" s="18">
        <f>IF(OR($E738="",D738=""),"",IF(D738=$C$4,"5908","6908"))</f>
        <v/>
      </c>
      <c r="K738" s="17" t="n"/>
      <c r="L738" s="17" t="n"/>
      <c r="M738" s="19" t="n"/>
      <c r="N738" s="18" t="n"/>
      <c r="O738" s="19">
        <f>IF(OR($E738="",G738=""),"",G738-N(M738))</f>
        <v/>
      </c>
      <c r="P738" s="20">
        <f>IF(O738="","",O738*IFERROR(INDEX(Bens!$D$6:$D$305,MATCH($E738,Bens!$A$6:$A$305,0)),0))</f>
        <v/>
      </c>
      <c r="Q738" s="21">
        <f>IF(A738="","",IF(AND(O738&lt;=0,L738&lt;&gt;""),L738-A738,TODAY()-A738))</f>
        <v/>
      </c>
      <c r="R738" s="18">
        <f>IF(O738="","",IF(O738&lt;0,"CONFERIR",IF(O738=0,"DEVOLVIDO",IF(K738="","COM CLIENTE",IF(TODAY()&gt;K738,"VENCIDO",IF(K738-TODAY()&lt;=15,"VENCE EM 15 DIAS","COM CLIENTE"))))))</f>
        <v/>
      </c>
      <c r="S738" s="18">
        <f>IF(OR($E738="",D738=""),"",IF(D738=$C$4,"5909","6909"))</f>
        <v/>
      </c>
      <c r="T738" s="18" t="n"/>
    </row>
    <row r="739">
      <c r="A739" s="17" t="n"/>
      <c r="B739" s="18" t="n"/>
      <c r="C739" s="18" t="n"/>
      <c r="D739" s="18" t="n"/>
      <c r="E739" s="18" t="n"/>
      <c r="F739" s="18">
        <f>IF($E739="","",IFERROR(INDEX(Bens!$B$6:$B$305,MATCH($E739,Bens!$A$6:$A$305,0)),"Código não cadastrado"))</f>
        <v/>
      </c>
      <c r="G739" s="19" t="n"/>
      <c r="H739" s="20">
        <f>IF(OR($E739="",G739=""),"",G739*IFERROR(INDEX(Bens!$D$6:$D$305,MATCH($E739,Bens!$A$6:$A$305,0)),0))</f>
        <v/>
      </c>
      <c r="I739" s="18" t="n"/>
      <c r="J739" s="18">
        <f>IF(OR($E739="",D739=""),"",IF(D739=$C$4,"5908","6908"))</f>
        <v/>
      </c>
      <c r="K739" s="17" t="n"/>
      <c r="L739" s="17" t="n"/>
      <c r="M739" s="19" t="n"/>
      <c r="N739" s="18" t="n"/>
      <c r="O739" s="19">
        <f>IF(OR($E739="",G739=""),"",G739-N(M739))</f>
        <v/>
      </c>
      <c r="P739" s="20">
        <f>IF(O739="","",O739*IFERROR(INDEX(Bens!$D$6:$D$305,MATCH($E739,Bens!$A$6:$A$305,0)),0))</f>
        <v/>
      </c>
      <c r="Q739" s="21">
        <f>IF(A739="","",IF(AND(O739&lt;=0,L739&lt;&gt;""),L739-A739,TODAY()-A739))</f>
        <v/>
      </c>
      <c r="R739" s="18">
        <f>IF(O739="","",IF(O739&lt;0,"CONFERIR",IF(O739=0,"DEVOLVIDO",IF(K739="","COM CLIENTE",IF(TODAY()&gt;K739,"VENCIDO",IF(K739-TODAY()&lt;=15,"VENCE EM 15 DIAS","COM CLIENTE"))))))</f>
        <v/>
      </c>
      <c r="S739" s="18">
        <f>IF(OR($E739="",D739=""),"",IF(D739=$C$4,"5909","6909"))</f>
        <v/>
      </c>
      <c r="T739" s="18" t="n"/>
    </row>
    <row r="740">
      <c r="A740" s="17" t="n"/>
      <c r="B740" s="18" t="n"/>
      <c r="C740" s="18" t="n"/>
      <c r="D740" s="18" t="n"/>
      <c r="E740" s="18" t="n"/>
      <c r="F740" s="18">
        <f>IF($E740="","",IFERROR(INDEX(Bens!$B$6:$B$305,MATCH($E740,Bens!$A$6:$A$305,0)),"Código não cadastrado"))</f>
        <v/>
      </c>
      <c r="G740" s="19" t="n"/>
      <c r="H740" s="20">
        <f>IF(OR($E740="",G740=""),"",G740*IFERROR(INDEX(Bens!$D$6:$D$305,MATCH($E740,Bens!$A$6:$A$305,0)),0))</f>
        <v/>
      </c>
      <c r="I740" s="18" t="n"/>
      <c r="J740" s="18">
        <f>IF(OR($E740="",D740=""),"",IF(D740=$C$4,"5908","6908"))</f>
        <v/>
      </c>
      <c r="K740" s="17" t="n"/>
      <c r="L740" s="17" t="n"/>
      <c r="M740" s="19" t="n"/>
      <c r="N740" s="18" t="n"/>
      <c r="O740" s="19">
        <f>IF(OR($E740="",G740=""),"",G740-N(M740))</f>
        <v/>
      </c>
      <c r="P740" s="20">
        <f>IF(O740="","",O740*IFERROR(INDEX(Bens!$D$6:$D$305,MATCH($E740,Bens!$A$6:$A$305,0)),0))</f>
        <v/>
      </c>
      <c r="Q740" s="21">
        <f>IF(A740="","",IF(AND(O740&lt;=0,L740&lt;&gt;""),L740-A740,TODAY()-A740))</f>
        <v/>
      </c>
      <c r="R740" s="18">
        <f>IF(O740="","",IF(O740&lt;0,"CONFERIR",IF(O740=0,"DEVOLVIDO",IF(K740="","COM CLIENTE",IF(TODAY()&gt;K740,"VENCIDO",IF(K740-TODAY()&lt;=15,"VENCE EM 15 DIAS","COM CLIENTE"))))))</f>
        <v/>
      </c>
      <c r="S740" s="18">
        <f>IF(OR($E740="",D740=""),"",IF(D740=$C$4,"5909","6909"))</f>
        <v/>
      </c>
      <c r="T740" s="18" t="n"/>
    </row>
    <row r="741">
      <c r="A741" s="17" t="n"/>
      <c r="B741" s="18" t="n"/>
      <c r="C741" s="18" t="n"/>
      <c r="D741" s="18" t="n"/>
      <c r="E741" s="18" t="n"/>
      <c r="F741" s="18">
        <f>IF($E741="","",IFERROR(INDEX(Bens!$B$6:$B$305,MATCH($E741,Bens!$A$6:$A$305,0)),"Código não cadastrado"))</f>
        <v/>
      </c>
      <c r="G741" s="19" t="n"/>
      <c r="H741" s="20">
        <f>IF(OR($E741="",G741=""),"",G741*IFERROR(INDEX(Bens!$D$6:$D$305,MATCH($E741,Bens!$A$6:$A$305,0)),0))</f>
        <v/>
      </c>
      <c r="I741" s="18" t="n"/>
      <c r="J741" s="18">
        <f>IF(OR($E741="",D741=""),"",IF(D741=$C$4,"5908","6908"))</f>
        <v/>
      </c>
      <c r="K741" s="17" t="n"/>
      <c r="L741" s="17" t="n"/>
      <c r="M741" s="19" t="n"/>
      <c r="N741" s="18" t="n"/>
      <c r="O741" s="19">
        <f>IF(OR($E741="",G741=""),"",G741-N(M741))</f>
        <v/>
      </c>
      <c r="P741" s="20">
        <f>IF(O741="","",O741*IFERROR(INDEX(Bens!$D$6:$D$305,MATCH($E741,Bens!$A$6:$A$305,0)),0))</f>
        <v/>
      </c>
      <c r="Q741" s="21">
        <f>IF(A741="","",IF(AND(O741&lt;=0,L741&lt;&gt;""),L741-A741,TODAY()-A741))</f>
        <v/>
      </c>
      <c r="R741" s="18">
        <f>IF(O741="","",IF(O741&lt;0,"CONFERIR",IF(O741=0,"DEVOLVIDO",IF(K741="","COM CLIENTE",IF(TODAY()&gt;K741,"VENCIDO",IF(K741-TODAY()&lt;=15,"VENCE EM 15 DIAS","COM CLIENTE"))))))</f>
        <v/>
      </c>
      <c r="S741" s="18">
        <f>IF(OR($E741="",D741=""),"",IF(D741=$C$4,"5909","6909"))</f>
        <v/>
      </c>
      <c r="T741" s="18" t="n"/>
    </row>
    <row r="742">
      <c r="A742" s="17" t="n"/>
      <c r="B742" s="18" t="n"/>
      <c r="C742" s="18" t="n"/>
      <c r="D742" s="18" t="n"/>
      <c r="E742" s="18" t="n"/>
      <c r="F742" s="18">
        <f>IF($E742="","",IFERROR(INDEX(Bens!$B$6:$B$305,MATCH($E742,Bens!$A$6:$A$305,0)),"Código não cadastrado"))</f>
        <v/>
      </c>
      <c r="G742" s="19" t="n"/>
      <c r="H742" s="20">
        <f>IF(OR($E742="",G742=""),"",G742*IFERROR(INDEX(Bens!$D$6:$D$305,MATCH($E742,Bens!$A$6:$A$305,0)),0))</f>
        <v/>
      </c>
      <c r="I742" s="18" t="n"/>
      <c r="J742" s="18">
        <f>IF(OR($E742="",D742=""),"",IF(D742=$C$4,"5908","6908"))</f>
        <v/>
      </c>
      <c r="K742" s="17" t="n"/>
      <c r="L742" s="17" t="n"/>
      <c r="M742" s="19" t="n"/>
      <c r="N742" s="18" t="n"/>
      <c r="O742" s="19">
        <f>IF(OR($E742="",G742=""),"",G742-N(M742))</f>
        <v/>
      </c>
      <c r="P742" s="20">
        <f>IF(O742="","",O742*IFERROR(INDEX(Bens!$D$6:$D$305,MATCH($E742,Bens!$A$6:$A$305,0)),0))</f>
        <v/>
      </c>
      <c r="Q742" s="21">
        <f>IF(A742="","",IF(AND(O742&lt;=0,L742&lt;&gt;""),L742-A742,TODAY()-A742))</f>
        <v/>
      </c>
      <c r="R742" s="18">
        <f>IF(O742="","",IF(O742&lt;0,"CONFERIR",IF(O742=0,"DEVOLVIDO",IF(K742="","COM CLIENTE",IF(TODAY()&gt;K742,"VENCIDO",IF(K742-TODAY()&lt;=15,"VENCE EM 15 DIAS","COM CLIENTE"))))))</f>
        <v/>
      </c>
      <c r="S742" s="18">
        <f>IF(OR($E742="",D742=""),"",IF(D742=$C$4,"5909","6909"))</f>
        <v/>
      </c>
      <c r="T742" s="18" t="n"/>
    </row>
    <row r="743">
      <c r="A743" s="17" t="n"/>
      <c r="B743" s="18" t="n"/>
      <c r="C743" s="18" t="n"/>
      <c r="D743" s="18" t="n"/>
      <c r="E743" s="18" t="n"/>
      <c r="F743" s="18">
        <f>IF($E743="","",IFERROR(INDEX(Bens!$B$6:$B$305,MATCH($E743,Bens!$A$6:$A$305,0)),"Código não cadastrado"))</f>
        <v/>
      </c>
      <c r="G743" s="19" t="n"/>
      <c r="H743" s="20">
        <f>IF(OR($E743="",G743=""),"",G743*IFERROR(INDEX(Bens!$D$6:$D$305,MATCH($E743,Bens!$A$6:$A$305,0)),0))</f>
        <v/>
      </c>
      <c r="I743" s="18" t="n"/>
      <c r="J743" s="18">
        <f>IF(OR($E743="",D743=""),"",IF(D743=$C$4,"5908","6908"))</f>
        <v/>
      </c>
      <c r="K743" s="17" t="n"/>
      <c r="L743" s="17" t="n"/>
      <c r="M743" s="19" t="n"/>
      <c r="N743" s="18" t="n"/>
      <c r="O743" s="19">
        <f>IF(OR($E743="",G743=""),"",G743-N(M743))</f>
        <v/>
      </c>
      <c r="P743" s="20">
        <f>IF(O743="","",O743*IFERROR(INDEX(Bens!$D$6:$D$305,MATCH($E743,Bens!$A$6:$A$305,0)),0))</f>
        <v/>
      </c>
      <c r="Q743" s="21">
        <f>IF(A743="","",IF(AND(O743&lt;=0,L743&lt;&gt;""),L743-A743,TODAY()-A743))</f>
        <v/>
      </c>
      <c r="R743" s="18">
        <f>IF(O743="","",IF(O743&lt;0,"CONFERIR",IF(O743=0,"DEVOLVIDO",IF(K743="","COM CLIENTE",IF(TODAY()&gt;K743,"VENCIDO",IF(K743-TODAY()&lt;=15,"VENCE EM 15 DIAS","COM CLIENTE"))))))</f>
        <v/>
      </c>
      <c r="S743" s="18">
        <f>IF(OR($E743="",D743=""),"",IF(D743=$C$4,"5909","6909"))</f>
        <v/>
      </c>
      <c r="T743" s="18" t="n"/>
    </row>
    <row r="744">
      <c r="A744" s="17" t="n"/>
      <c r="B744" s="18" t="n"/>
      <c r="C744" s="18" t="n"/>
      <c r="D744" s="18" t="n"/>
      <c r="E744" s="18" t="n"/>
      <c r="F744" s="18">
        <f>IF($E744="","",IFERROR(INDEX(Bens!$B$6:$B$305,MATCH($E744,Bens!$A$6:$A$305,0)),"Código não cadastrado"))</f>
        <v/>
      </c>
      <c r="G744" s="19" t="n"/>
      <c r="H744" s="20">
        <f>IF(OR($E744="",G744=""),"",G744*IFERROR(INDEX(Bens!$D$6:$D$305,MATCH($E744,Bens!$A$6:$A$305,0)),0))</f>
        <v/>
      </c>
      <c r="I744" s="18" t="n"/>
      <c r="J744" s="18">
        <f>IF(OR($E744="",D744=""),"",IF(D744=$C$4,"5908","6908"))</f>
        <v/>
      </c>
      <c r="K744" s="17" t="n"/>
      <c r="L744" s="17" t="n"/>
      <c r="M744" s="19" t="n"/>
      <c r="N744" s="18" t="n"/>
      <c r="O744" s="19">
        <f>IF(OR($E744="",G744=""),"",G744-N(M744))</f>
        <v/>
      </c>
      <c r="P744" s="20">
        <f>IF(O744="","",O744*IFERROR(INDEX(Bens!$D$6:$D$305,MATCH($E744,Bens!$A$6:$A$305,0)),0))</f>
        <v/>
      </c>
      <c r="Q744" s="21">
        <f>IF(A744="","",IF(AND(O744&lt;=0,L744&lt;&gt;""),L744-A744,TODAY()-A744))</f>
        <v/>
      </c>
      <c r="R744" s="18">
        <f>IF(O744="","",IF(O744&lt;0,"CONFERIR",IF(O744=0,"DEVOLVIDO",IF(K744="","COM CLIENTE",IF(TODAY()&gt;K744,"VENCIDO",IF(K744-TODAY()&lt;=15,"VENCE EM 15 DIAS","COM CLIENTE"))))))</f>
        <v/>
      </c>
      <c r="S744" s="18">
        <f>IF(OR($E744="",D744=""),"",IF(D744=$C$4,"5909","6909"))</f>
        <v/>
      </c>
      <c r="T744" s="18" t="n"/>
    </row>
    <row r="745">
      <c r="A745" s="17" t="n"/>
      <c r="B745" s="18" t="n"/>
      <c r="C745" s="18" t="n"/>
      <c r="D745" s="18" t="n"/>
      <c r="E745" s="18" t="n"/>
      <c r="F745" s="18">
        <f>IF($E745="","",IFERROR(INDEX(Bens!$B$6:$B$305,MATCH($E745,Bens!$A$6:$A$305,0)),"Código não cadastrado"))</f>
        <v/>
      </c>
      <c r="G745" s="19" t="n"/>
      <c r="H745" s="20">
        <f>IF(OR($E745="",G745=""),"",G745*IFERROR(INDEX(Bens!$D$6:$D$305,MATCH($E745,Bens!$A$6:$A$305,0)),0))</f>
        <v/>
      </c>
      <c r="I745" s="18" t="n"/>
      <c r="J745" s="18">
        <f>IF(OR($E745="",D745=""),"",IF(D745=$C$4,"5908","6908"))</f>
        <v/>
      </c>
      <c r="K745" s="17" t="n"/>
      <c r="L745" s="17" t="n"/>
      <c r="M745" s="19" t="n"/>
      <c r="N745" s="18" t="n"/>
      <c r="O745" s="19">
        <f>IF(OR($E745="",G745=""),"",G745-N(M745))</f>
        <v/>
      </c>
      <c r="P745" s="20">
        <f>IF(O745="","",O745*IFERROR(INDEX(Bens!$D$6:$D$305,MATCH($E745,Bens!$A$6:$A$305,0)),0))</f>
        <v/>
      </c>
      <c r="Q745" s="21">
        <f>IF(A745="","",IF(AND(O745&lt;=0,L745&lt;&gt;""),L745-A745,TODAY()-A745))</f>
        <v/>
      </c>
      <c r="R745" s="18">
        <f>IF(O745="","",IF(O745&lt;0,"CONFERIR",IF(O745=0,"DEVOLVIDO",IF(K745="","COM CLIENTE",IF(TODAY()&gt;K745,"VENCIDO",IF(K745-TODAY()&lt;=15,"VENCE EM 15 DIAS","COM CLIENTE"))))))</f>
        <v/>
      </c>
      <c r="S745" s="18">
        <f>IF(OR($E745="",D745=""),"",IF(D745=$C$4,"5909","6909"))</f>
        <v/>
      </c>
      <c r="T745" s="18" t="n"/>
    </row>
    <row r="746">
      <c r="A746" s="17" t="n"/>
      <c r="B746" s="18" t="n"/>
      <c r="C746" s="18" t="n"/>
      <c r="D746" s="18" t="n"/>
      <c r="E746" s="18" t="n"/>
      <c r="F746" s="18">
        <f>IF($E746="","",IFERROR(INDEX(Bens!$B$6:$B$305,MATCH($E746,Bens!$A$6:$A$305,0)),"Código não cadastrado"))</f>
        <v/>
      </c>
      <c r="G746" s="19" t="n"/>
      <c r="H746" s="20">
        <f>IF(OR($E746="",G746=""),"",G746*IFERROR(INDEX(Bens!$D$6:$D$305,MATCH($E746,Bens!$A$6:$A$305,0)),0))</f>
        <v/>
      </c>
      <c r="I746" s="18" t="n"/>
      <c r="J746" s="18">
        <f>IF(OR($E746="",D746=""),"",IF(D746=$C$4,"5908","6908"))</f>
        <v/>
      </c>
      <c r="K746" s="17" t="n"/>
      <c r="L746" s="17" t="n"/>
      <c r="M746" s="19" t="n"/>
      <c r="N746" s="18" t="n"/>
      <c r="O746" s="19">
        <f>IF(OR($E746="",G746=""),"",G746-N(M746))</f>
        <v/>
      </c>
      <c r="P746" s="20">
        <f>IF(O746="","",O746*IFERROR(INDEX(Bens!$D$6:$D$305,MATCH($E746,Bens!$A$6:$A$305,0)),0))</f>
        <v/>
      </c>
      <c r="Q746" s="21">
        <f>IF(A746="","",IF(AND(O746&lt;=0,L746&lt;&gt;""),L746-A746,TODAY()-A746))</f>
        <v/>
      </c>
      <c r="R746" s="18">
        <f>IF(O746="","",IF(O746&lt;0,"CONFERIR",IF(O746=0,"DEVOLVIDO",IF(K746="","COM CLIENTE",IF(TODAY()&gt;K746,"VENCIDO",IF(K746-TODAY()&lt;=15,"VENCE EM 15 DIAS","COM CLIENTE"))))))</f>
        <v/>
      </c>
      <c r="S746" s="18">
        <f>IF(OR($E746="",D746=""),"",IF(D746=$C$4,"5909","6909"))</f>
        <v/>
      </c>
      <c r="T746" s="18" t="n"/>
    </row>
    <row r="747">
      <c r="A747" s="17" t="n"/>
      <c r="B747" s="18" t="n"/>
      <c r="C747" s="18" t="n"/>
      <c r="D747" s="18" t="n"/>
      <c r="E747" s="18" t="n"/>
      <c r="F747" s="18">
        <f>IF($E747="","",IFERROR(INDEX(Bens!$B$6:$B$305,MATCH($E747,Bens!$A$6:$A$305,0)),"Código não cadastrado"))</f>
        <v/>
      </c>
      <c r="G747" s="19" t="n"/>
      <c r="H747" s="20">
        <f>IF(OR($E747="",G747=""),"",G747*IFERROR(INDEX(Bens!$D$6:$D$305,MATCH($E747,Bens!$A$6:$A$305,0)),0))</f>
        <v/>
      </c>
      <c r="I747" s="18" t="n"/>
      <c r="J747" s="18">
        <f>IF(OR($E747="",D747=""),"",IF(D747=$C$4,"5908","6908"))</f>
        <v/>
      </c>
      <c r="K747" s="17" t="n"/>
      <c r="L747" s="17" t="n"/>
      <c r="M747" s="19" t="n"/>
      <c r="N747" s="18" t="n"/>
      <c r="O747" s="19">
        <f>IF(OR($E747="",G747=""),"",G747-N(M747))</f>
        <v/>
      </c>
      <c r="P747" s="20">
        <f>IF(O747="","",O747*IFERROR(INDEX(Bens!$D$6:$D$305,MATCH($E747,Bens!$A$6:$A$305,0)),0))</f>
        <v/>
      </c>
      <c r="Q747" s="21">
        <f>IF(A747="","",IF(AND(O747&lt;=0,L747&lt;&gt;""),L747-A747,TODAY()-A747))</f>
        <v/>
      </c>
      <c r="R747" s="18">
        <f>IF(O747="","",IF(O747&lt;0,"CONFERIR",IF(O747=0,"DEVOLVIDO",IF(K747="","COM CLIENTE",IF(TODAY()&gt;K747,"VENCIDO",IF(K747-TODAY()&lt;=15,"VENCE EM 15 DIAS","COM CLIENTE"))))))</f>
        <v/>
      </c>
      <c r="S747" s="18">
        <f>IF(OR($E747="",D747=""),"",IF(D747=$C$4,"5909","6909"))</f>
        <v/>
      </c>
      <c r="T747" s="18" t="n"/>
    </row>
    <row r="748">
      <c r="A748" s="17" t="n"/>
      <c r="B748" s="18" t="n"/>
      <c r="C748" s="18" t="n"/>
      <c r="D748" s="18" t="n"/>
      <c r="E748" s="18" t="n"/>
      <c r="F748" s="18">
        <f>IF($E748="","",IFERROR(INDEX(Bens!$B$6:$B$305,MATCH($E748,Bens!$A$6:$A$305,0)),"Código não cadastrado"))</f>
        <v/>
      </c>
      <c r="G748" s="19" t="n"/>
      <c r="H748" s="20">
        <f>IF(OR($E748="",G748=""),"",G748*IFERROR(INDEX(Bens!$D$6:$D$305,MATCH($E748,Bens!$A$6:$A$305,0)),0))</f>
        <v/>
      </c>
      <c r="I748" s="18" t="n"/>
      <c r="J748" s="18">
        <f>IF(OR($E748="",D748=""),"",IF(D748=$C$4,"5908","6908"))</f>
        <v/>
      </c>
      <c r="K748" s="17" t="n"/>
      <c r="L748" s="17" t="n"/>
      <c r="M748" s="19" t="n"/>
      <c r="N748" s="18" t="n"/>
      <c r="O748" s="19">
        <f>IF(OR($E748="",G748=""),"",G748-N(M748))</f>
        <v/>
      </c>
      <c r="P748" s="20">
        <f>IF(O748="","",O748*IFERROR(INDEX(Bens!$D$6:$D$305,MATCH($E748,Bens!$A$6:$A$305,0)),0))</f>
        <v/>
      </c>
      <c r="Q748" s="21">
        <f>IF(A748="","",IF(AND(O748&lt;=0,L748&lt;&gt;""),L748-A748,TODAY()-A748))</f>
        <v/>
      </c>
      <c r="R748" s="18">
        <f>IF(O748="","",IF(O748&lt;0,"CONFERIR",IF(O748=0,"DEVOLVIDO",IF(K748="","COM CLIENTE",IF(TODAY()&gt;K748,"VENCIDO",IF(K748-TODAY()&lt;=15,"VENCE EM 15 DIAS","COM CLIENTE"))))))</f>
        <v/>
      </c>
      <c r="S748" s="18">
        <f>IF(OR($E748="",D748=""),"",IF(D748=$C$4,"5909","6909"))</f>
        <v/>
      </c>
      <c r="T748" s="18" t="n"/>
    </row>
    <row r="749">
      <c r="A749" s="17" t="n"/>
      <c r="B749" s="18" t="n"/>
      <c r="C749" s="18" t="n"/>
      <c r="D749" s="18" t="n"/>
      <c r="E749" s="18" t="n"/>
      <c r="F749" s="18">
        <f>IF($E749="","",IFERROR(INDEX(Bens!$B$6:$B$305,MATCH($E749,Bens!$A$6:$A$305,0)),"Código não cadastrado"))</f>
        <v/>
      </c>
      <c r="G749" s="19" t="n"/>
      <c r="H749" s="20">
        <f>IF(OR($E749="",G749=""),"",G749*IFERROR(INDEX(Bens!$D$6:$D$305,MATCH($E749,Bens!$A$6:$A$305,0)),0))</f>
        <v/>
      </c>
      <c r="I749" s="18" t="n"/>
      <c r="J749" s="18">
        <f>IF(OR($E749="",D749=""),"",IF(D749=$C$4,"5908","6908"))</f>
        <v/>
      </c>
      <c r="K749" s="17" t="n"/>
      <c r="L749" s="17" t="n"/>
      <c r="M749" s="19" t="n"/>
      <c r="N749" s="18" t="n"/>
      <c r="O749" s="19">
        <f>IF(OR($E749="",G749=""),"",G749-N(M749))</f>
        <v/>
      </c>
      <c r="P749" s="20">
        <f>IF(O749="","",O749*IFERROR(INDEX(Bens!$D$6:$D$305,MATCH($E749,Bens!$A$6:$A$305,0)),0))</f>
        <v/>
      </c>
      <c r="Q749" s="21">
        <f>IF(A749="","",IF(AND(O749&lt;=0,L749&lt;&gt;""),L749-A749,TODAY()-A749))</f>
        <v/>
      </c>
      <c r="R749" s="18">
        <f>IF(O749="","",IF(O749&lt;0,"CONFERIR",IF(O749=0,"DEVOLVIDO",IF(K749="","COM CLIENTE",IF(TODAY()&gt;K749,"VENCIDO",IF(K749-TODAY()&lt;=15,"VENCE EM 15 DIAS","COM CLIENTE"))))))</f>
        <v/>
      </c>
      <c r="S749" s="18">
        <f>IF(OR($E749="",D749=""),"",IF(D749=$C$4,"5909","6909"))</f>
        <v/>
      </c>
      <c r="T749" s="18" t="n"/>
    </row>
    <row r="750">
      <c r="A750" s="17" t="n"/>
      <c r="B750" s="18" t="n"/>
      <c r="C750" s="18" t="n"/>
      <c r="D750" s="18" t="n"/>
      <c r="E750" s="18" t="n"/>
      <c r="F750" s="18">
        <f>IF($E750="","",IFERROR(INDEX(Bens!$B$6:$B$305,MATCH($E750,Bens!$A$6:$A$305,0)),"Código não cadastrado"))</f>
        <v/>
      </c>
      <c r="G750" s="19" t="n"/>
      <c r="H750" s="20">
        <f>IF(OR($E750="",G750=""),"",G750*IFERROR(INDEX(Bens!$D$6:$D$305,MATCH($E750,Bens!$A$6:$A$305,0)),0))</f>
        <v/>
      </c>
      <c r="I750" s="18" t="n"/>
      <c r="J750" s="18">
        <f>IF(OR($E750="",D750=""),"",IF(D750=$C$4,"5908","6908"))</f>
        <v/>
      </c>
      <c r="K750" s="17" t="n"/>
      <c r="L750" s="17" t="n"/>
      <c r="M750" s="19" t="n"/>
      <c r="N750" s="18" t="n"/>
      <c r="O750" s="19">
        <f>IF(OR($E750="",G750=""),"",G750-N(M750))</f>
        <v/>
      </c>
      <c r="P750" s="20">
        <f>IF(O750="","",O750*IFERROR(INDEX(Bens!$D$6:$D$305,MATCH($E750,Bens!$A$6:$A$305,0)),0))</f>
        <v/>
      </c>
      <c r="Q750" s="21">
        <f>IF(A750="","",IF(AND(O750&lt;=0,L750&lt;&gt;""),L750-A750,TODAY()-A750))</f>
        <v/>
      </c>
      <c r="R750" s="18">
        <f>IF(O750="","",IF(O750&lt;0,"CONFERIR",IF(O750=0,"DEVOLVIDO",IF(K750="","COM CLIENTE",IF(TODAY()&gt;K750,"VENCIDO",IF(K750-TODAY()&lt;=15,"VENCE EM 15 DIAS","COM CLIENTE"))))))</f>
        <v/>
      </c>
      <c r="S750" s="18">
        <f>IF(OR($E750="",D750=""),"",IF(D750=$C$4,"5909","6909"))</f>
        <v/>
      </c>
      <c r="T750" s="18" t="n"/>
    </row>
    <row r="751">
      <c r="A751" s="17" t="n"/>
      <c r="B751" s="18" t="n"/>
      <c r="C751" s="18" t="n"/>
      <c r="D751" s="18" t="n"/>
      <c r="E751" s="18" t="n"/>
      <c r="F751" s="18">
        <f>IF($E751="","",IFERROR(INDEX(Bens!$B$6:$B$305,MATCH($E751,Bens!$A$6:$A$305,0)),"Código não cadastrado"))</f>
        <v/>
      </c>
      <c r="G751" s="19" t="n"/>
      <c r="H751" s="20">
        <f>IF(OR($E751="",G751=""),"",G751*IFERROR(INDEX(Bens!$D$6:$D$305,MATCH($E751,Bens!$A$6:$A$305,0)),0))</f>
        <v/>
      </c>
      <c r="I751" s="18" t="n"/>
      <c r="J751" s="18">
        <f>IF(OR($E751="",D751=""),"",IF(D751=$C$4,"5908","6908"))</f>
        <v/>
      </c>
      <c r="K751" s="17" t="n"/>
      <c r="L751" s="17" t="n"/>
      <c r="M751" s="19" t="n"/>
      <c r="N751" s="18" t="n"/>
      <c r="O751" s="19">
        <f>IF(OR($E751="",G751=""),"",G751-N(M751))</f>
        <v/>
      </c>
      <c r="P751" s="20">
        <f>IF(O751="","",O751*IFERROR(INDEX(Bens!$D$6:$D$305,MATCH($E751,Bens!$A$6:$A$305,0)),0))</f>
        <v/>
      </c>
      <c r="Q751" s="21">
        <f>IF(A751="","",IF(AND(O751&lt;=0,L751&lt;&gt;""),L751-A751,TODAY()-A751))</f>
        <v/>
      </c>
      <c r="R751" s="18">
        <f>IF(O751="","",IF(O751&lt;0,"CONFERIR",IF(O751=0,"DEVOLVIDO",IF(K751="","COM CLIENTE",IF(TODAY()&gt;K751,"VENCIDO",IF(K751-TODAY()&lt;=15,"VENCE EM 15 DIAS","COM CLIENTE"))))))</f>
        <v/>
      </c>
      <c r="S751" s="18">
        <f>IF(OR($E751="",D751=""),"",IF(D751=$C$4,"5909","6909"))</f>
        <v/>
      </c>
      <c r="T751" s="18" t="n"/>
    </row>
    <row r="752">
      <c r="A752" s="17" t="n"/>
      <c r="B752" s="18" t="n"/>
      <c r="C752" s="18" t="n"/>
      <c r="D752" s="18" t="n"/>
      <c r="E752" s="18" t="n"/>
      <c r="F752" s="18">
        <f>IF($E752="","",IFERROR(INDEX(Bens!$B$6:$B$305,MATCH($E752,Bens!$A$6:$A$305,0)),"Código não cadastrado"))</f>
        <v/>
      </c>
      <c r="G752" s="19" t="n"/>
      <c r="H752" s="20">
        <f>IF(OR($E752="",G752=""),"",G752*IFERROR(INDEX(Bens!$D$6:$D$305,MATCH($E752,Bens!$A$6:$A$305,0)),0))</f>
        <v/>
      </c>
      <c r="I752" s="18" t="n"/>
      <c r="J752" s="18">
        <f>IF(OR($E752="",D752=""),"",IF(D752=$C$4,"5908","6908"))</f>
        <v/>
      </c>
      <c r="K752" s="17" t="n"/>
      <c r="L752" s="17" t="n"/>
      <c r="M752" s="19" t="n"/>
      <c r="N752" s="18" t="n"/>
      <c r="O752" s="19">
        <f>IF(OR($E752="",G752=""),"",G752-N(M752))</f>
        <v/>
      </c>
      <c r="P752" s="20">
        <f>IF(O752="","",O752*IFERROR(INDEX(Bens!$D$6:$D$305,MATCH($E752,Bens!$A$6:$A$305,0)),0))</f>
        <v/>
      </c>
      <c r="Q752" s="21">
        <f>IF(A752="","",IF(AND(O752&lt;=0,L752&lt;&gt;""),L752-A752,TODAY()-A752))</f>
        <v/>
      </c>
      <c r="R752" s="18">
        <f>IF(O752="","",IF(O752&lt;0,"CONFERIR",IF(O752=0,"DEVOLVIDO",IF(K752="","COM CLIENTE",IF(TODAY()&gt;K752,"VENCIDO",IF(K752-TODAY()&lt;=15,"VENCE EM 15 DIAS","COM CLIENTE"))))))</f>
        <v/>
      </c>
      <c r="S752" s="18">
        <f>IF(OR($E752="",D752=""),"",IF(D752=$C$4,"5909","6909"))</f>
        <v/>
      </c>
      <c r="T752" s="18" t="n"/>
    </row>
    <row r="753">
      <c r="A753" s="17" t="n"/>
      <c r="B753" s="18" t="n"/>
      <c r="C753" s="18" t="n"/>
      <c r="D753" s="18" t="n"/>
      <c r="E753" s="18" t="n"/>
      <c r="F753" s="18">
        <f>IF($E753="","",IFERROR(INDEX(Bens!$B$6:$B$305,MATCH($E753,Bens!$A$6:$A$305,0)),"Código não cadastrado"))</f>
        <v/>
      </c>
      <c r="G753" s="19" t="n"/>
      <c r="H753" s="20">
        <f>IF(OR($E753="",G753=""),"",G753*IFERROR(INDEX(Bens!$D$6:$D$305,MATCH($E753,Bens!$A$6:$A$305,0)),0))</f>
        <v/>
      </c>
      <c r="I753" s="18" t="n"/>
      <c r="J753" s="18">
        <f>IF(OR($E753="",D753=""),"",IF(D753=$C$4,"5908","6908"))</f>
        <v/>
      </c>
      <c r="K753" s="17" t="n"/>
      <c r="L753" s="17" t="n"/>
      <c r="M753" s="19" t="n"/>
      <c r="N753" s="18" t="n"/>
      <c r="O753" s="19">
        <f>IF(OR($E753="",G753=""),"",G753-N(M753))</f>
        <v/>
      </c>
      <c r="P753" s="20">
        <f>IF(O753="","",O753*IFERROR(INDEX(Bens!$D$6:$D$305,MATCH($E753,Bens!$A$6:$A$305,0)),0))</f>
        <v/>
      </c>
      <c r="Q753" s="21">
        <f>IF(A753="","",IF(AND(O753&lt;=0,L753&lt;&gt;""),L753-A753,TODAY()-A753))</f>
        <v/>
      </c>
      <c r="R753" s="18">
        <f>IF(O753="","",IF(O753&lt;0,"CONFERIR",IF(O753=0,"DEVOLVIDO",IF(K753="","COM CLIENTE",IF(TODAY()&gt;K753,"VENCIDO",IF(K753-TODAY()&lt;=15,"VENCE EM 15 DIAS","COM CLIENTE"))))))</f>
        <v/>
      </c>
      <c r="S753" s="18">
        <f>IF(OR($E753="",D753=""),"",IF(D753=$C$4,"5909","6909"))</f>
        <v/>
      </c>
      <c r="T753" s="18" t="n"/>
    </row>
    <row r="754">
      <c r="A754" s="17" t="n"/>
      <c r="B754" s="18" t="n"/>
      <c r="C754" s="18" t="n"/>
      <c r="D754" s="18" t="n"/>
      <c r="E754" s="18" t="n"/>
      <c r="F754" s="18">
        <f>IF($E754="","",IFERROR(INDEX(Bens!$B$6:$B$305,MATCH($E754,Bens!$A$6:$A$305,0)),"Código não cadastrado"))</f>
        <v/>
      </c>
      <c r="G754" s="19" t="n"/>
      <c r="H754" s="20">
        <f>IF(OR($E754="",G754=""),"",G754*IFERROR(INDEX(Bens!$D$6:$D$305,MATCH($E754,Bens!$A$6:$A$305,0)),0))</f>
        <v/>
      </c>
      <c r="I754" s="18" t="n"/>
      <c r="J754" s="18">
        <f>IF(OR($E754="",D754=""),"",IF(D754=$C$4,"5908","6908"))</f>
        <v/>
      </c>
      <c r="K754" s="17" t="n"/>
      <c r="L754" s="17" t="n"/>
      <c r="M754" s="19" t="n"/>
      <c r="N754" s="18" t="n"/>
      <c r="O754" s="19">
        <f>IF(OR($E754="",G754=""),"",G754-N(M754))</f>
        <v/>
      </c>
      <c r="P754" s="20">
        <f>IF(O754="","",O754*IFERROR(INDEX(Bens!$D$6:$D$305,MATCH($E754,Bens!$A$6:$A$305,0)),0))</f>
        <v/>
      </c>
      <c r="Q754" s="21">
        <f>IF(A754="","",IF(AND(O754&lt;=0,L754&lt;&gt;""),L754-A754,TODAY()-A754))</f>
        <v/>
      </c>
      <c r="R754" s="18">
        <f>IF(O754="","",IF(O754&lt;0,"CONFERIR",IF(O754=0,"DEVOLVIDO",IF(K754="","COM CLIENTE",IF(TODAY()&gt;K754,"VENCIDO",IF(K754-TODAY()&lt;=15,"VENCE EM 15 DIAS","COM CLIENTE"))))))</f>
        <v/>
      </c>
      <c r="S754" s="18">
        <f>IF(OR($E754="",D754=""),"",IF(D754=$C$4,"5909","6909"))</f>
        <v/>
      </c>
      <c r="T754" s="18" t="n"/>
    </row>
    <row r="755">
      <c r="A755" s="17" t="n"/>
      <c r="B755" s="18" t="n"/>
      <c r="C755" s="18" t="n"/>
      <c r="D755" s="18" t="n"/>
      <c r="E755" s="18" t="n"/>
      <c r="F755" s="18">
        <f>IF($E755="","",IFERROR(INDEX(Bens!$B$6:$B$305,MATCH($E755,Bens!$A$6:$A$305,0)),"Código não cadastrado"))</f>
        <v/>
      </c>
      <c r="G755" s="19" t="n"/>
      <c r="H755" s="20">
        <f>IF(OR($E755="",G755=""),"",G755*IFERROR(INDEX(Bens!$D$6:$D$305,MATCH($E755,Bens!$A$6:$A$305,0)),0))</f>
        <v/>
      </c>
      <c r="I755" s="18" t="n"/>
      <c r="J755" s="18">
        <f>IF(OR($E755="",D755=""),"",IF(D755=$C$4,"5908","6908"))</f>
        <v/>
      </c>
      <c r="K755" s="17" t="n"/>
      <c r="L755" s="17" t="n"/>
      <c r="M755" s="19" t="n"/>
      <c r="N755" s="18" t="n"/>
      <c r="O755" s="19">
        <f>IF(OR($E755="",G755=""),"",G755-N(M755))</f>
        <v/>
      </c>
      <c r="P755" s="20">
        <f>IF(O755="","",O755*IFERROR(INDEX(Bens!$D$6:$D$305,MATCH($E755,Bens!$A$6:$A$305,0)),0))</f>
        <v/>
      </c>
      <c r="Q755" s="21">
        <f>IF(A755="","",IF(AND(O755&lt;=0,L755&lt;&gt;""),L755-A755,TODAY()-A755))</f>
        <v/>
      </c>
      <c r="R755" s="18">
        <f>IF(O755="","",IF(O755&lt;0,"CONFERIR",IF(O755=0,"DEVOLVIDO",IF(K755="","COM CLIENTE",IF(TODAY()&gt;K755,"VENCIDO",IF(K755-TODAY()&lt;=15,"VENCE EM 15 DIAS","COM CLIENTE"))))))</f>
        <v/>
      </c>
      <c r="S755" s="18">
        <f>IF(OR($E755="",D755=""),"",IF(D755=$C$4,"5909","6909"))</f>
        <v/>
      </c>
      <c r="T755" s="18" t="n"/>
    </row>
    <row r="756">
      <c r="A756" s="17" t="n"/>
      <c r="B756" s="18" t="n"/>
      <c r="C756" s="18" t="n"/>
      <c r="D756" s="18" t="n"/>
      <c r="E756" s="18" t="n"/>
      <c r="F756" s="18">
        <f>IF($E756="","",IFERROR(INDEX(Bens!$B$6:$B$305,MATCH($E756,Bens!$A$6:$A$305,0)),"Código não cadastrado"))</f>
        <v/>
      </c>
      <c r="G756" s="19" t="n"/>
      <c r="H756" s="20">
        <f>IF(OR($E756="",G756=""),"",G756*IFERROR(INDEX(Bens!$D$6:$D$305,MATCH($E756,Bens!$A$6:$A$305,0)),0))</f>
        <v/>
      </c>
      <c r="I756" s="18" t="n"/>
      <c r="J756" s="18">
        <f>IF(OR($E756="",D756=""),"",IF(D756=$C$4,"5908","6908"))</f>
        <v/>
      </c>
      <c r="K756" s="17" t="n"/>
      <c r="L756" s="17" t="n"/>
      <c r="M756" s="19" t="n"/>
      <c r="N756" s="18" t="n"/>
      <c r="O756" s="19">
        <f>IF(OR($E756="",G756=""),"",G756-N(M756))</f>
        <v/>
      </c>
      <c r="P756" s="20">
        <f>IF(O756="","",O756*IFERROR(INDEX(Bens!$D$6:$D$305,MATCH($E756,Bens!$A$6:$A$305,0)),0))</f>
        <v/>
      </c>
      <c r="Q756" s="21">
        <f>IF(A756="","",IF(AND(O756&lt;=0,L756&lt;&gt;""),L756-A756,TODAY()-A756))</f>
        <v/>
      </c>
      <c r="R756" s="18">
        <f>IF(O756="","",IF(O756&lt;0,"CONFERIR",IF(O756=0,"DEVOLVIDO",IF(K756="","COM CLIENTE",IF(TODAY()&gt;K756,"VENCIDO",IF(K756-TODAY()&lt;=15,"VENCE EM 15 DIAS","COM CLIENTE"))))))</f>
        <v/>
      </c>
      <c r="S756" s="18">
        <f>IF(OR($E756="",D756=""),"",IF(D756=$C$4,"5909","6909"))</f>
        <v/>
      </c>
      <c r="T756" s="18" t="n"/>
    </row>
    <row r="757">
      <c r="A757" s="17" t="n"/>
      <c r="B757" s="18" t="n"/>
      <c r="C757" s="18" t="n"/>
      <c r="D757" s="18" t="n"/>
      <c r="E757" s="18" t="n"/>
      <c r="F757" s="18">
        <f>IF($E757="","",IFERROR(INDEX(Bens!$B$6:$B$305,MATCH($E757,Bens!$A$6:$A$305,0)),"Código não cadastrado"))</f>
        <v/>
      </c>
      <c r="G757" s="19" t="n"/>
      <c r="H757" s="20">
        <f>IF(OR($E757="",G757=""),"",G757*IFERROR(INDEX(Bens!$D$6:$D$305,MATCH($E757,Bens!$A$6:$A$305,0)),0))</f>
        <v/>
      </c>
      <c r="I757" s="18" t="n"/>
      <c r="J757" s="18">
        <f>IF(OR($E757="",D757=""),"",IF(D757=$C$4,"5908","6908"))</f>
        <v/>
      </c>
      <c r="K757" s="17" t="n"/>
      <c r="L757" s="17" t="n"/>
      <c r="M757" s="19" t="n"/>
      <c r="N757" s="18" t="n"/>
      <c r="O757" s="19">
        <f>IF(OR($E757="",G757=""),"",G757-N(M757))</f>
        <v/>
      </c>
      <c r="P757" s="20">
        <f>IF(O757="","",O757*IFERROR(INDEX(Bens!$D$6:$D$305,MATCH($E757,Bens!$A$6:$A$305,0)),0))</f>
        <v/>
      </c>
      <c r="Q757" s="21">
        <f>IF(A757="","",IF(AND(O757&lt;=0,L757&lt;&gt;""),L757-A757,TODAY()-A757))</f>
        <v/>
      </c>
      <c r="R757" s="18">
        <f>IF(O757="","",IF(O757&lt;0,"CONFERIR",IF(O757=0,"DEVOLVIDO",IF(K757="","COM CLIENTE",IF(TODAY()&gt;K757,"VENCIDO",IF(K757-TODAY()&lt;=15,"VENCE EM 15 DIAS","COM CLIENTE"))))))</f>
        <v/>
      </c>
      <c r="S757" s="18">
        <f>IF(OR($E757="",D757=""),"",IF(D757=$C$4,"5909","6909"))</f>
        <v/>
      </c>
      <c r="T757" s="18" t="n"/>
    </row>
    <row r="758">
      <c r="A758" s="17" t="n"/>
      <c r="B758" s="18" t="n"/>
      <c r="C758" s="18" t="n"/>
      <c r="D758" s="18" t="n"/>
      <c r="E758" s="18" t="n"/>
      <c r="F758" s="18">
        <f>IF($E758="","",IFERROR(INDEX(Bens!$B$6:$B$305,MATCH($E758,Bens!$A$6:$A$305,0)),"Código não cadastrado"))</f>
        <v/>
      </c>
      <c r="G758" s="19" t="n"/>
      <c r="H758" s="20">
        <f>IF(OR($E758="",G758=""),"",G758*IFERROR(INDEX(Bens!$D$6:$D$305,MATCH($E758,Bens!$A$6:$A$305,0)),0))</f>
        <v/>
      </c>
      <c r="I758" s="18" t="n"/>
      <c r="J758" s="18">
        <f>IF(OR($E758="",D758=""),"",IF(D758=$C$4,"5908","6908"))</f>
        <v/>
      </c>
      <c r="K758" s="17" t="n"/>
      <c r="L758" s="17" t="n"/>
      <c r="M758" s="19" t="n"/>
      <c r="N758" s="18" t="n"/>
      <c r="O758" s="19">
        <f>IF(OR($E758="",G758=""),"",G758-N(M758))</f>
        <v/>
      </c>
      <c r="P758" s="20">
        <f>IF(O758="","",O758*IFERROR(INDEX(Bens!$D$6:$D$305,MATCH($E758,Bens!$A$6:$A$305,0)),0))</f>
        <v/>
      </c>
      <c r="Q758" s="21">
        <f>IF(A758="","",IF(AND(O758&lt;=0,L758&lt;&gt;""),L758-A758,TODAY()-A758))</f>
        <v/>
      </c>
      <c r="R758" s="18">
        <f>IF(O758="","",IF(O758&lt;0,"CONFERIR",IF(O758=0,"DEVOLVIDO",IF(K758="","COM CLIENTE",IF(TODAY()&gt;K758,"VENCIDO",IF(K758-TODAY()&lt;=15,"VENCE EM 15 DIAS","COM CLIENTE"))))))</f>
        <v/>
      </c>
      <c r="S758" s="18">
        <f>IF(OR($E758="",D758=""),"",IF(D758=$C$4,"5909","6909"))</f>
        <v/>
      </c>
      <c r="T758" s="18" t="n"/>
    </row>
    <row r="759">
      <c r="A759" s="17" t="n"/>
      <c r="B759" s="18" t="n"/>
      <c r="C759" s="18" t="n"/>
      <c r="D759" s="18" t="n"/>
      <c r="E759" s="18" t="n"/>
      <c r="F759" s="18">
        <f>IF($E759="","",IFERROR(INDEX(Bens!$B$6:$B$305,MATCH($E759,Bens!$A$6:$A$305,0)),"Código não cadastrado"))</f>
        <v/>
      </c>
      <c r="G759" s="19" t="n"/>
      <c r="H759" s="20">
        <f>IF(OR($E759="",G759=""),"",G759*IFERROR(INDEX(Bens!$D$6:$D$305,MATCH($E759,Bens!$A$6:$A$305,0)),0))</f>
        <v/>
      </c>
      <c r="I759" s="18" t="n"/>
      <c r="J759" s="18">
        <f>IF(OR($E759="",D759=""),"",IF(D759=$C$4,"5908","6908"))</f>
        <v/>
      </c>
      <c r="K759" s="17" t="n"/>
      <c r="L759" s="17" t="n"/>
      <c r="M759" s="19" t="n"/>
      <c r="N759" s="18" t="n"/>
      <c r="O759" s="19">
        <f>IF(OR($E759="",G759=""),"",G759-N(M759))</f>
        <v/>
      </c>
      <c r="P759" s="20">
        <f>IF(O759="","",O759*IFERROR(INDEX(Bens!$D$6:$D$305,MATCH($E759,Bens!$A$6:$A$305,0)),0))</f>
        <v/>
      </c>
      <c r="Q759" s="21">
        <f>IF(A759="","",IF(AND(O759&lt;=0,L759&lt;&gt;""),L759-A759,TODAY()-A759))</f>
        <v/>
      </c>
      <c r="R759" s="18">
        <f>IF(O759="","",IF(O759&lt;0,"CONFERIR",IF(O759=0,"DEVOLVIDO",IF(K759="","COM CLIENTE",IF(TODAY()&gt;K759,"VENCIDO",IF(K759-TODAY()&lt;=15,"VENCE EM 15 DIAS","COM CLIENTE"))))))</f>
        <v/>
      </c>
      <c r="S759" s="18">
        <f>IF(OR($E759="",D759=""),"",IF(D759=$C$4,"5909","6909"))</f>
        <v/>
      </c>
      <c r="T759" s="18" t="n"/>
    </row>
    <row r="760">
      <c r="A760" s="17" t="n"/>
      <c r="B760" s="18" t="n"/>
      <c r="C760" s="18" t="n"/>
      <c r="D760" s="18" t="n"/>
      <c r="E760" s="18" t="n"/>
      <c r="F760" s="18">
        <f>IF($E760="","",IFERROR(INDEX(Bens!$B$6:$B$305,MATCH($E760,Bens!$A$6:$A$305,0)),"Código não cadastrado"))</f>
        <v/>
      </c>
      <c r="G760" s="19" t="n"/>
      <c r="H760" s="20">
        <f>IF(OR($E760="",G760=""),"",G760*IFERROR(INDEX(Bens!$D$6:$D$305,MATCH($E760,Bens!$A$6:$A$305,0)),0))</f>
        <v/>
      </c>
      <c r="I760" s="18" t="n"/>
      <c r="J760" s="18">
        <f>IF(OR($E760="",D760=""),"",IF(D760=$C$4,"5908","6908"))</f>
        <v/>
      </c>
      <c r="K760" s="17" t="n"/>
      <c r="L760" s="17" t="n"/>
      <c r="M760" s="19" t="n"/>
      <c r="N760" s="18" t="n"/>
      <c r="O760" s="19">
        <f>IF(OR($E760="",G760=""),"",G760-N(M760))</f>
        <v/>
      </c>
      <c r="P760" s="20">
        <f>IF(O760="","",O760*IFERROR(INDEX(Bens!$D$6:$D$305,MATCH($E760,Bens!$A$6:$A$305,0)),0))</f>
        <v/>
      </c>
      <c r="Q760" s="21">
        <f>IF(A760="","",IF(AND(O760&lt;=0,L760&lt;&gt;""),L760-A760,TODAY()-A760))</f>
        <v/>
      </c>
      <c r="R760" s="18">
        <f>IF(O760="","",IF(O760&lt;0,"CONFERIR",IF(O760=0,"DEVOLVIDO",IF(K760="","COM CLIENTE",IF(TODAY()&gt;K760,"VENCIDO",IF(K760-TODAY()&lt;=15,"VENCE EM 15 DIAS","COM CLIENTE"))))))</f>
        <v/>
      </c>
      <c r="S760" s="18">
        <f>IF(OR($E760="",D760=""),"",IF(D760=$C$4,"5909","6909"))</f>
        <v/>
      </c>
      <c r="T760" s="18" t="n"/>
    </row>
    <row r="761">
      <c r="A761" s="17" t="n"/>
      <c r="B761" s="18" t="n"/>
      <c r="C761" s="18" t="n"/>
      <c r="D761" s="18" t="n"/>
      <c r="E761" s="18" t="n"/>
      <c r="F761" s="18">
        <f>IF($E761="","",IFERROR(INDEX(Bens!$B$6:$B$305,MATCH($E761,Bens!$A$6:$A$305,0)),"Código não cadastrado"))</f>
        <v/>
      </c>
      <c r="G761" s="19" t="n"/>
      <c r="H761" s="20">
        <f>IF(OR($E761="",G761=""),"",G761*IFERROR(INDEX(Bens!$D$6:$D$305,MATCH($E761,Bens!$A$6:$A$305,0)),0))</f>
        <v/>
      </c>
      <c r="I761" s="18" t="n"/>
      <c r="J761" s="18">
        <f>IF(OR($E761="",D761=""),"",IF(D761=$C$4,"5908","6908"))</f>
        <v/>
      </c>
      <c r="K761" s="17" t="n"/>
      <c r="L761" s="17" t="n"/>
      <c r="M761" s="19" t="n"/>
      <c r="N761" s="18" t="n"/>
      <c r="O761" s="19">
        <f>IF(OR($E761="",G761=""),"",G761-N(M761))</f>
        <v/>
      </c>
      <c r="P761" s="20">
        <f>IF(O761="","",O761*IFERROR(INDEX(Bens!$D$6:$D$305,MATCH($E761,Bens!$A$6:$A$305,0)),0))</f>
        <v/>
      </c>
      <c r="Q761" s="21">
        <f>IF(A761="","",IF(AND(O761&lt;=0,L761&lt;&gt;""),L761-A761,TODAY()-A761))</f>
        <v/>
      </c>
      <c r="R761" s="18">
        <f>IF(O761="","",IF(O761&lt;0,"CONFERIR",IF(O761=0,"DEVOLVIDO",IF(K761="","COM CLIENTE",IF(TODAY()&gt;K761,"VENCIDO",IF(K761-TODAY()&lt;=15,"VENCE EM 15 DIAS","COM CLIENTE"))))))</f>
        <v/>
      </c>
      <c r="S761" s="18">
        <f>IF(OR($E761="",D761=""),"",IF(D761=$C$4,"5909","6909"))</f>
        <v/>
      </c>
      <c r="T761" s="18" t="n"/>
    </row>
    <row r="762">
      <c r="A762" s="17" t="n"/>
      <c r="B762" s="18" t="n"/>
      <c r="C762" s="18" t="n"/>
      <c r="D762" s="18" t="n"/>
      <c r="E762" s="18" t="n"/>
      <c r="F762" s="18">
        <f>IF($E762="","",IFERROR(INDEX(Bens!$B$6:$B$305,MATCH($E762,Bens!$A$6:$A$305,0)),"Código não cadastrado"))</f>
        <v/>
      </c>
      <c r="G762" s="19" t="n"/>
      <c r="H762" s="20">
        <f>IF(OR($E762="",G762=""),"",G762*IFERROR(INDEX(Bens!$D$6:$D$305,MATCH($E762,Bens!$A$6:$A$305,0)),0))</f>
        <v/>
      </c>
      <c r="I762" s="18" t="n"/>
      <c r="J762" s="18">
        <f>IF(OR($E762="",D762=""),"",IF(D762=$C$4,"5908","6908"))</f>
        <v/>
      </c>
      <c r="K762" s="17" t="n"/>
      <c r="L762" s="17" t="n"/>
      <c r="M762" s="19" t="n"/>
      <c r="N762" s="18" t="n"/>
      <c r="O762" s="19">
        <f>IF(OR($E762="",G762=""),"",G762-N(M762))</f>
        <v/>
      </c>
      <c r="P762" s="20">
        <f>IF(O762="","",O762*IFERROR(INDEX(Bens!$D$6:$D$305,MATCH($E762,Bens!$A$6:$A$305,0)),0))</f>
        <v/>
      </c>
      <c r="Q762" s="21">
        <f>IF(A762="","",IF(AND(O762&lt;=0,L762&lt;&gt;""),L762-A762,TODAY()-A762))</f>
        <v/>
      </c>
      <c r="R762" s="18">
        <f>IF(O762="","",IF(O762&lt;0,"CONFERIR",IF(O762=0,"DEVOLVIDO",IF(K762="","COM CLIENTE",IF(TODAY()&gt;K762,"VENCIDO",IF(K762-TODAY()&lt;=15,"VENCE EM 15 DIAS","COM CLIENTE"))))))</f>
        <v/>
      </c>
      <c r="S762" s="18">
        <f>IF(OR($E762="",D762=""),"",IF(D762=$C$4,"5909","6909"))</f>
        <v/>
      </c>
      <c r="T762" s="18" t="n"/>
    </row>
    <row r="763">
      <c r="A763" s="17" t="n"/>
      <c r="B763" s="18" t="n"/>
      <c r="C763" s="18" t="n"/>
      <c r="D763" s="18" t="n"/>
      <c r="E763" s="18" t="n"/>
      <c r="F763" s="18">
        <f>IF($E763="","",IFERROR(INDEX(Bens!$B$6:$B$305,MATCH($E763,Bens!$A$6:$A$305,0)),"Código não cadastrado"))</f>
        <v/>
      </c>
      <c r="G763" s="19" t="n"/>
      <c r="H763" s="20">
        <f>IF(OR($E763="",G763=""),"",G763*IFERROR(INDEX(Bens!$D$6:$D$305,MATCH($E763,Bens!$A$6:$A$305,0)),0))</f>
        <v/>
      </c>
      <c r="I763" s="18" t="n"/>
      <c r="J763" s="18">
        <f>IF(OR($E763="",D763=""),"",IF(D763=$C$4,"5908","6908"))</f>
        <v/>
      </c>
      <c r="K763" s="17" t="n"/>
      <c r="L763" s="17" t="n"/>
      <c r="M763" s="19" t="n"/>
      <c r="N763" s="18" t="n"/>
      <c r="O763" s="19">
        <f>IF(OR($E763="",G763=""),"",G763-N(M763))</f>
        <v/>
      </c>
      <c r="P763" s="20">
        <f>IF(O763="","",O763*IFERROR(INDEX(Bens!$D$6:$D$305,MATCH($E763,Bens!$A$6:$A$305,0)),0))</f>
        <v/>
      </c>
      <c r="Q763" s="21">
        <f>IF(A763="","",IF(AND(O763&lt;=0,L763&lt;&gt;""),L763-A763,TODAY()-A763))</f>
        <v/>
      </c>
      <c r="R763" s="18">
        <f>IF(O763="","",IF(O763&lt;0,"CONFERIR",IF(O763=0,"DEVOLVIDO",IF(K763="","COM CLIENTE",IF(TODAY()&gt;K763,"VENCIDO",IF(K763-TODAY()&lt;=15,"VENCE EM 15 DIAS","COM CLIENTE"))))))</f>
        <v/>
      </c>
      <c r="S763" s="18">
        <f>IF(OR($E763="",D763=""),"",IF(D763=$C$4,"5909","6909"))</f>
        <v/>
      </c>
      <c r="T763" s="18" t="n"/>
    </row>
    <row r="764">
      <c r="A764" s="17" t="n"/>
      <c r="B764" s="18" t="n"/>
      <c r="C764" s="18" t="n"/>
      <c r="D764" s="18" t="n"/>
      <c r="E764" s="18" t="n"/>
      <c r="F764" s="18">
        <f>IF($E764="","",IFERROR(INDEX(Bens!$B$6:$B$305,MATCH($E764,Bens!$A$6:$A$305,0)),"Código não cadastrado"))</f>
        <v/>
      </c>
      <c r="G764" s="19" t="n"/>
      <c r="H764" s="20">
        <f>IF(OR($E764="",G764=""),"",G764*IFERROR(INDEX(Bens!$D$6:$D$305,MATCH($E764,Bens!$A$6:$A$305,0)),0))</f>
        <v/>
      </c>
      <c r="I764" s="18" t="n"/>
      <c r="J764" s="18">
        <f>IF(OR($E764="",D764=""),"",IF(D764=$C$4,"5908","6908"))</f>
        <v/>
      </c>
      <c r="K764" s="17" t="n"/>
      <c r="L764" s="17" t="n"/>
      <c r="M764" s="19" t="n"/>
      <c r="N764" s="18" t="n"/>
      <c r="O764" s="19">
        <f>IF(OR($E764="",G764=""),"",G764-N(M764))</f>
        <v/>
      </c>
      <c r="P764" s="20">
        <f>IF(O764="","",O764*IFERROR(INDEX(Bens!$D$6:$D$305,MATCH($E764,Bens!$A$6:$A$305,0)),0))</f>
        <v/>
      </c>
      <c r="Q764" s="21">
        <f>IF(A764="","",IF(AND(O764&lt;=0,L764&lt;&gt;""),L764-A764,TODAY()-A764))</f>
        <v/>
      </c>
      <c r="R764" s="18">
        <f>IF(O764="","",IF(O764&lt;0,"CONFERIR",IF(O764=0,"DEVOLVIDO",IF(K764="","COM CLIENTE",IF(TODAY()&gt;K764,"VENCIDO",IF(K764-TODAY()&lt;=15,"VENCE EM 15 DIAS","COM CLIENTE"))))))</f>
        <v/>
      </c>
      <c r="S764" s="18">
        <f>IF(OR($E764="",D764=""),"",IF(D764=$C$4,"5909","6909"))</f>
        <v/>
      </c>
      <c r="T764" s="18" t="n"/>
    </row>
    <row r="765">
      <c r="A765" s="17" t="n"/>
      <c r="B765" s="18" t="n"/>
      <c r="C765" s="18" t="n"/>
      <c r="D765" s="18" t="n"/>
      <c r="E765" s="18" t="n"/>
      <c r="F765" s="18">
        <f>IF($E765="","",IFERROR(INDEX(Bens!$B$6:$B$305,MATCH($E765,Bens!$A$6:$A$305,0)),"Código não cadastrado"))</f>
        <v/>
      </c>
      <c r="G765" s="19" t="n"/>
      <c r="H765" s="20">
        <f>IF(OR($E765="",G765=""),"",G765*IFERROR(INDEX(Bens!$D$6:$D$305,MATCH($E765,Bens!$A$6:$A$305,0)),0))</f>
        <v/>
      </c>
      <c r="I765" s="18" t="n"/>
      <c r="J765" s="18">
        <f>IF(OR($E765="",D765=""),"",IF(D765=$C$4,"5908","6908"))</f>
        <v/>
      </c>
      <c r="K765" s="17" t="n"/>
      <c r="L765" s="17" t="n"/>
      <c r="M765" s="19" t="n"/>
      <c r="N765" s="18" t="n"/>
      <c r="O765" s="19">
        <f>IF(OR($E765="",G765=""),"",G765-N(M765))</f>
        <v/>
      </c>
      <c r="P765" s="20">
        <f>IF(O765="","",O765*IFERROR(INDEX(Bens!$D$6:$D$305,MATCH($E765,Bens!$A$6:$A$305,0)),0))</f>
        <v/>
      </c>
      <c r="Q765" s="21">
        <f>IF(A765="","",IF(AND(O765&lt;=0,L765&lt;&gt;""),L765-A765,TODAY()-A765))</f>
        <v/>
      </c>
      <c r="R765" s="18">
        <f>IF(O765="","",IF(O765&lt;0,"CONFERIR",IF(O765=0,"DEVOLVIDO",IF(K765="","COM CLIENTE",IF(TODAY()&gt;K765,"VENCIDO",IF(K765-TODAY()&lt;=15,"VENCE EM 15 DIAS","COM CLIENTE"))))))</f>
        <v/>
      </c>
      <c r="S765" s="18">
        <f>IF(OR($E765="",D765=""),"",IF(D765=$C$4,"5909","6909"))</f>
        <v/>
      </c>
      <c r="T765" s="18" t="n"/>
    </row>
    <row r="766">
      <c r="A766" s="17" t="n"/>
      <c r="B766" s="18" t="n"/>
      <c r="C766" s="18" t="n"/>
      <c r="D766" s="18" t="n"/>
      <c r="E766" s="18" t="n"/>
      <c r="F766" s="18">
        <f>IF($E766="","",IFERROR(INDEX(Bens!$B$6:$B$305,MATCH($E766,Bens!$A$6:$A$305,0)),"Código não cadastrado"))</f>
        <v/>
      </c>
      <c r="G766" s="19" t="n"/>
      <c r="H766" s="20">
        <f>IF(OR($E766="",G766=""),"",G766*IFERROR(INDEX(Bens!$D$6:$D$305,MATCH($E766,Bens!$A$6:$A$305,0)),0))</f>
        <v/>
      </c>
      <c r="I766" s="18" t="n"/>
      <c r="J766" s="18">
        <f>IF(OR($E766="",D766=""),"",IF(D766=$C$4,"5908","6908"))</f>
        <v/>
      </c>
      <c r="K766" s="17" t="n"/>
      <c r="L766" s="17" t="n"/>
      <c r="M766" s="19" t="n"/>
      <c r="N766" s="18" t="n"/>
      <c r="O766" s="19">
        <f>IF(OR($E766="",G766=""),"",G766-N(M766))</f>
        <v/>
      </c>
      <c r="P766" s="20">
        <f>IF(O766="","",O766*IFERROR(INDEX(Bens!$D$6:$D$305,MATCH($E766,Bens!$A$6:$A$305,0)),0))</f>
        <v/>
      </c>
      <c r="Q766" s="21">
        <f>IF(A766="","",IF(AND(O766&lt;=0,L766&lt;&gt;""),L766-A766,TODAY()-A766))</f>
        <v/>
      </c>
      <c r="R766" s="18">
        <f>IF(O766="","",IF(O766&lt;0,"CONFERIR",IF(O766=0,"DEVOLVIDO",IF(K766="","COM CLIENTE",IF(TODAY()&gt;K766,"VENCIDO",IF(K766-TODAY()&lt;=15,"VENCE EM 15 DIAS","COM CLIENTE"))))))</f>
        <v/>
      </c>
      <c r="S766" s="18">
        <f>IF(OR($E766="",D766=""),"",IF(D766=$C$4,"5909","6909"))</f>
        <v/>
      </c>
      <c r="T766" s="18" t="n"/>
    </row>
    <row r="767">
      <c r="A767" s="17" t="n"/>
      <c r="B767" s="18" t="n"/>
      <c r="C767" s="18" t="n"/>
      <c r="D767" s="18" t="n"/>
      <c r="E767" s="18" t="n"/>
      <c r="F767" s="18">
        <f>IF($E767="","",IFERROR(INDEX(Bens!$B$6:$B$305,MATCH($E767,Bens!$A$6:$A$305,0)),"Código não cadastrado"))</f>
        <v/>
      </c>
      <c r="G767" s="19" t="n"/>
      <c r="H767" s="20">
        <f>IF(OR($E767="",G767=""),"",G767*IFERROR(INDEX(Bens!$D$6:$D$305,MATCH($E767,Bens!$A$6:$A$305,0)),0))</f>
        <v/>
      </c>
      <c r="I767" s="18" t="n"/>
      <c r="J767" s="18">
        <f>IF(OR($E767="",D767=""),"",IF(D767=$C$4,"5908","6908"))</f>
        <v/>
      </c>
      <c r="K767" s="17" t="n"/>
      <c r="L767" s="17" t="n"/>
      <c r="M767" s="19" t="n"/>
      <c r="N767" s="18" t="n"/>
      <c r="O767" s="19">
        <f>IF(OR($E767="",G767=""),"",G767-N(M767))</f>
        <v/>
      </c>
      <c r="P767" s="20">
        <f>IF(O767="","",O767*IFERROR(INDEX(Bens!$D$6:$D$305,MATCH($E767,Bens!$A$6:$A$305,0)),0))</f>
        <v/>
      </c>
      <c r="Q767" s="21">
        <f>IF(A767="","",IF(AND(O767&lt;=0,L767&lt;&gt;""),L767-A767,TODAY()-A767))</f>
        <v/>
      </c>
      <c r="R767" s="18">
        <f>IF(O767="","",IF(O767&lt;0,"CONFERIR",IF(O767=0,"DEVOLVIDO",IF(K767="","COM CLIENTE",IF(TODAY()&gt;K767,"VENCIDO",IF(K767-TODAY()&lt;=15,"VENCE EM 15 DIAS","COM CLIENTE"))))))</f>
        <v/>
      </c>
      <c r="S767" s="18">
        <f>IF(OR($E767="",D767=""),"",IF(D767=$C$4,"5909","6909"))</f>
        <v/>
      </c>
      <c r="T767" s="18" t="n"/>
    </row>
    <row r="768">
      <c r="A768" s="17" t="n"/>
      <c r="B768" s="18" t="n"/>
      <c r="C768" s="18" t="n"/>
      <c r="D768" s="18" t="n"/>
      <c r="E768" s="18" t="n"/>
      <c r="F768" s="18">
        <f>IF($E768="","",IFERROR(INDEX(Bens!$B$6:$B$305,MATCH($E768,Bens!$A$6:$A$305,0)),"Código não cadastrado"))</f>
        <v/>
      </c>
      <c r="G768" s="19" t="n"/>
      <c r="H768" s="20">
        <f>IF(OR($E768="",G768=""),"",G768*IFERROR(INDEX(Bens!$D$6:$D$305,MATCH($E768,Bens!$A$6:$A$305,0)),0))</f>
        <v/>
      </c>
      <c r="I768" s="18" t="n"/>
      <c r="J768" s="18">
        <f>IF(OR($E768="",D768=""),"",IF(D768=$C$4,"5908","6908"))</f>
        <v/>
      </c>
      <c r="K768" s="17" t="n"/>
      <c r="L768" s="17" t="n"/>
      <c r="M768" s="19" t="n"/>
      <c r="N768" s="18" t="n"/>
      <c r="O768" s="19">
        <f>IF(OR($E768="",G768=""),"",G768-N(M768))</f>
        <v/>
      </c>
      <c r="P768" s="20">
        <f>IF(O768="","",O768*IFERROR(INDEX(Bens!$D$6:$D$305,MATCH($E768,Bens!$A$6:$A$305,0)),0))</f>
        <v/>
      </c>
      <c r="Q768" s="21">
        <f>IF(A768="","",IF(AND(O768&lt;=0,L768&lt;&gt;""),L768-A768,TODAY()-A768))</f>
        <v/>
      </c>
      <c r="R768" s="18">
        <f>IF(O768="","",IF(O768&lt;0,"CONFERIR",IF(O768=0,"DEVOLVIDO",IF(K768="","COM CLIENTE",IF(TODAY()&gt;K768,"VENCIDO",IF(K768-TODAY()&lt;=15,"VENCE EM 15 DIAS","COM CLIENTE"))))))</f>
        <v/>
      </c>
      <c r="S768" s="18">
        <f>IF(OR($E768="",D768=""),"",IF(D768=$C$4,"5909","6909"))</f>
        <v/>
      </c>
      <c r="T768" s="18" t="n"/>
    </row>
    <row r="769">
      <c r="A769" s="17" t="n"/>
      <c r="B769" s="18" t="n"/>
      <c r="C769" s="18" t="n"/>
      <c r="D769" s="18" t="n"/>
      <c r="E769" s="18" t="n"/>
      <c r="F769" s="18">
        <f>IF($E769="","",IFERROR(INDEX(Bens!$B$6:$B$305,MATCH($E769,Bens!$A$6:$A$305,0)),"Código não cadastrado"))</f>
        <v/>
      </c>
      <c r="G769" s="19" t="n"/>
      <c r="H769" s="20">
        <f>IF(OR($E769="",G769=""),"",G769*IFERROR(INDEX(Bens!$D$6:$D$305,MATCH($E769,Bens!$A$6:$A$305,0)),0))</f>
        <v/>
      </c>
      <c r="I769" s="18" t="n"/>
      <c r="J769" s="18">
        <f>IF(OR($E769="",D769=""),"",IF(D769=$C$4,"5908","6908"))</f>
        <v/>
      </c>
      <c r="K769" s="17" t="n"/>
      <c r="L769" s="17" t="n"/>
      <c r="M769" s="19" t="n"/>
      <c r="N769" s="18" t="n"/>
      <c r="O769" s="19">
        <f>IF(OR($E769="",G769=""),"",G769-N(M769))</f>
        <v/>
      </c>
      <c r="P769" s="20">
        <f>IF(O769="","",O769*IFERROR(INDEX(Bens!$D$6:$D$305,MATCH($E769,Bens!$A$6:$A$305,0)),0))</f>
        <v/>
      </c>
      <c r="Q769" s="21">
        <f>IF(A769="","",IF(AND(O769&lt;=0,L769&lt;&gt;""),L769-A769,TODAY()-A769))</f>
        <v/>
      </c>
      <c r="R769" s="18">
        <f>IF(O769="","",IF(O769&lt;0,"CONFERIR",IF(O769=0,"DEVOLVIDO",IF(K769="","COM CLIENTE",IF(TODAY()&gt;K769,"VENCIDO",IF(K769-TODAY()&lt;=15,"VENCE EM 15 DIAS","COM CLIENTE"))))))</f>
        <v/>
      </c>
      <c r="S769" s="18">
        <f>IF(OR($E769="",D769=""),"",IF(D769=$C$4,"5909","6909"))</f>
        <v/>
      </c>
      <c r="T769" s="18" t="n"/>
    </row>
    <row r="770">
      <c r="A770" s="17" t="n"/>
      <c r="B770" s="18" t="n"/>
      <c r="C770" s="18" t="n"/>
      <c r="D770" s="18" t="n"/>
      <c r="E770" s="18" t="n"/>
      <c r="F770" s="18">
        <f>IF($E770="","",IFERROR(INDEX(Bens!$B$6:$B$305,MATCH($E770,Bens!$A$6:$A$305,0)),"Código não cadastrado"))</f>
        <v/>
      </c>
      <c r="G770" s="19" t="n"/>
      <c r="H770" s="20">
        <f>IF(OR($E770="",G770=""),"",G770*IFERROR(INDEX(Bens!$D$6:$D$305,MATCH($E770,Bens!$A$6:$A$305,0)),0))</f>
        <v/>
      </c>
      <c r="I770" s="18" t="n"/>
      <c r="J770" s="18">
        <f>IF(OR($E770="",D770=""),"",IF(D770=$C$4,"5908","6908"))</f>
        <v/>
      </c>
      <c r="K770" s="17" t="n"/>
      <c r="L770" s="17" t="n"/>
      <c r="M770" s="19" t="n"/>
      <c r="N770" s="18" t="n"/>
      <c r="O770" s="19">
        <f>IF(OR($E770="",G770=""),"",G770-N(M770))</f>
        <v/>
      </c>
      <c r="P770" s="20">
        <f>IF(O770="","",O770*IFERROR(INDEX(Bens!$D$6:$D$305,MATCH($E770,Bens!$A$6:$A$305,0)),0))</f>
        <v/>
      </c>
      <c r="Q770" s="21">
        <f>IF(A770="","",IF(AND(O770&lt;=0,L770&lt;&gt;""),L770-A770,TODAY()-A770))</f>
        <v/>
      </c>
      <c r="R770" s="18">
        <f>IF(O770="","",IF(O770&lt;0,"CONFERIR",IF(O770=0,"DEVOLVIDO",IF(K770="","COM CLIENTE",IF(TODAY()&gt;K770,"VENCIDO",IF(K770-TODAY()&lt;=15,"VENCE EM 15 DIAS","COM CLIENTE"))))))</f>
        <v/>
      </c>
      <c r="S770" s="18">
        <f>IF(OR($E770="",D770=""),"",IF(D770=$C$4,"5909","6909"))</f>
        <v/>
      </c>
      <c r="T770" s="18" t="n"/>
    </row>
    <row r="771">
      <c r="A771" s="17" t="n"/>
      <c r="B771" s="18" t="n"/>
      <c r="C771" s="18" t="n"/>
      <c r="D771" s="18" t="n"/>
      <c r="E771" s="18" t="n"/>
      <c r="F771" s="18">
        <f>IF($E771="","",IFERROR(INDEX(Bens!$B$6:$B$305,MATCH($E771,Bens!$A$6:$A$305,0)),"Código não cadastrado"))</f>
        <v/>
      </c>
      <c r="G771" s="19" t="n"/>
      <c r="H771" s="20">
        <f>IF(OR($E771="",G771=""),"",G771*IFERROR(INDEX(Bens!$D$6:$D$305,MATCH($E771,Bens!$A$6:$A$305,0)),0))</f>
        <v/>
      </c>
      <c r="I771" s="18" t="n"/>
      <c r="J771" s="18">
        <f>IF(OR($E771="",D771=""),"",IF(D771=$C$4,"5908","6908"))</f>
        <v/>
      </c>
      <c r="K771" s="17" t="n"/>
      <c r="L771" s="17" t="n"/>
      <c r="M771" s="19" t="n"/>
      <c r="N771" s="18" t="n"/>
      <c r="O771" s="19">
        <f>IF(OR($E771="",G771=""),"",G771-N(M771))</f>
        <v/>
      </c>
      <c r="P771" s="20">
        <f>IF(O771="","",O771*IFERROR(INDEX(Bens!$D$6:$D$305,MATCH($E771,Bens!$A$6:$A$305,0)),0))</f>
        <v/>
      </c>
      <c r="Q771" s="21">
        <f>IF(A771="","",IF(AND(O771&lt;=0,L771&lt;&gt;""),L771-A771,TODAY()-A771))</f>
        <v/>
      </c>
      <c r="R771" s="18">
        <f>IF(O771="","",IF(O771&lt;0,"CONFERIR",IF(O771=0,"DEVOLVIDO",IF(K771="","COM CLIENTE",IF(TODAY()&gt;K771,"VENCIDO",IF(K771-TODAY()&lt;=15,"VENCE EM 15 DIAS","COM CLIENTE"))))))</f>
        <v/>
      </c>
      <c r="S771" s="18">
        <f>IF(OR($E771="",D771=""),"",IF(D771=$C$4,"5909","6909"))</f>
        <v/>
      </c>
      <c r="T771" s="18" t="n"/>
    </row>
    <row r="772">
      <c r="A772" s="17" t="n"/>
      <c r="B772" s="18" t="n"/>
      <c r="C772" s="18" t="n"/>
      <c r="D772" s="18" t="n"/>
      <c r="E772" s="18" t="n"/>
      <c r="F772" s="18">
        <f>IF($E772="","",IFERROR(INDEX(Bens!$B$6:$B$305,MATCH($E772,Bens!$A$6:$A$305,0)),"Código não cadastrado"))</f>
        <v/>
      </c>
      <c r="G772" s="19" t="n"/>
      <c r="H772" s="20">
        <f>IF(OR($E772="",G772=""),"",G772*IFERROR(INDEX(Bens!$D$6:$D$305,MATCH($E772,Bens!$A$6:$A$305,0)),0))</f>
        <v/>
      </c>
      <c r="I772" s="18" t="n"/>
      <c r="J772" s="18">
        <f>IF(OR($E772="",D772=""),"",IF(D772=$C$4,"5908","6908"))</f>
        <v/>
      </c>
      <c r="K772" s="17" t="n"/>
      <c r="L772" s="17" t="n"/>
      <c r="M772" s="19" t="n"/>
      <c r="N772" s="18" t="n"/>
      <c r="O772" s="19">
        <f>IF(OR($E772="",G772=""),"",G772-N(M772))</f>
        <v/>
      </c>
      <c r="P772" s="20">
        <f>IF(O772="","",O772*IFERROR(INDEX(Bens!$D$6:$D$305,MATCH($E772,Bens!$A$6:$A$305,0)),0))</f>
        <v/>
      </c>
      <c r="Q772" s="21">
        <f>IF(A772="","",IF(AND(O772&lt;=0,L772&lt;&gt;""),L772-A772,TODAY()-A772))</f>
        <v/>
      </c>
      <c r="R772" s="18">
        <f>IF(O772="","",IF(O772&lt;0,"CONFERIR",IF(O772=0,"DEVOLVIDO",IF(K772="","COM CLIENTE",IF(TODAY()&gt;K772,"VENCIDO",IF(K772-TODAY()&lt;=15,"VENCE EM 15 DIAS","COM CLIENTE"))))))</f>
        <v/>
      </c>
      <c r="S772" s="18">
        <f>IF(OR($E772="",D772=""),"",IF(D772=$C$4,"5909","6909"))</f>
        <v/>
      </c>
      <c r="T772" s="18" t="n"/>
    </row>
    <row r="773">
      <c r="A773" s="17" t="n"/>
      <c r="B773" s="18" t="n"/>
      <c r="C773" s="18" t="n"/>
      <c r="D773" s="18" t="n"/>
      <c r="E773" s="18" t="n"/>
      <c r="F773" s="18">
        <f>IF($E773="","",IFERROR(INDEX(Bens!$B$6:$B$305,MATCH($E773,Bens!$A$6:$A$305,0)),"Código não cadastrado"))</f>
        <v/>
      </c>
      <c r="G773" s="19" t="n"/>
      <c r="H773" s="20">
        <f>IF(OR($E773="",G773=""),"",G773*IFERROR(INDEX(Bens!$D$6:$D$305,MATCH($E773,Bens!$A$6:$A$305,0)),0))</f>
        <v/>
      </c>
      <c r="I773" s="18" t="n"/>
      <c r="J773" s="18">
        <f>IF(OR($E773="",D773=""),"",IF(D773=$C$4,"5908","6908"))</f>
        <v/>
      </c>
      <c r="K773" s="17" t="n"/>
      <c r="L773" s="17" t="n"/>
      <c r="M773" s="19" t="n"/>
      <c r="N773" s="18" t="n"/>
      <c r="O773" s="19">
        <f>IF(OR($E773="",G773=""),"",G773-N(M773))</f>
        <v/>
      </c>
      <c r="P773" s="20">
        <f>IF(O773="","",O773*IFERROR(INDEX(Bens!$D$6:$D$305,MATCH($E773,Bens!$A$6:$A$305,0)),0))</f>
        <v/>
      </c>
      <c r="Q773" s="21">
        <f>IF(A773="","",IF(AND(O773&lt;=0,L773&lt;&gt;""),L773-A773,TODAY()-A773))</f>
        <v/>
      </c>
      <c r="R773" s="18">
        <f>IF(O773="","",IF(O773&lt;0,"CONFERIR",IF(O773=0,"DEVOLVIDO",IF(K773="","COM CLIENTE",IF(TODAY()&gt;K773,"VENCIDO",IF(K773-TODAY()&lt;=15,"VENCE EM 15 DIAS","COM CLIENTE"))))))</f>
        <v/>
      </c>
      <c r="S773" s="18">
        <f>IF(OR($E773="",D773=""),"",IF(D773=$C$4,"5909","6909"))</f>
        <v/>
      </c>
      <c r="T773" s="18" t="n"/>
    </row>
    <row r="774">
      <c r="A774" s="17" t="n"/>
      <c r="B774" s="18" t="n"/>
      <c r="C774" s="18" t="n"/>
      <c r="D774" s="18" t="n"/>
      <c r="E774" s="18" t="n"/>
      <c r="F774" s="18">
        <f>IF($E774="","",IFERROR(INDEX(Bens!$B$6:$B$305,MATCH($E774,Bens!$A$6:$A$305,0)),"Código não cadastrado"))</f>
        <v/>
      </c>
      <c r="G774" s="19" t="n"/>
      <c r="H774" s="20">
        <f>IF(OR($E774="",G774=""),"",G774*IFERROR(INDEX(Bens!$D$6:$D$305,MATCH($E774,Bens!$A$6:$A$305,0)),0))</f>
        <v/>
      </c>
      <c r="I774" s="18" t="n"/>
      <c r="J774" s="18">
        <f>IF(OR($E774="",D774=""),"",IF(D774=$C$4,"5908","6908"))</f>
        <v/>
      </c>
      <c r="K774" s="17" t="n"/>
      <c r="L774" s="17" t="n"/>
      <c r="M774" s="19" t="n"/>
      <c r="N774" s="18" t="n"/>
      <c r="O774" s="19">
        <f>IF(OR($E774="",G774=""),"",G774-N(M774))</f>
        <v/>
      </c>
      <c r="P774" s="20">
        <f>IF(O774="","",O774*IFERROR(INDEX(Bens!$D$6:$D$305,MATCH($E774,Bens!$A$6:$A$305,0)),0))</f>
        <v/>
      </c>
      <c r="Q774" s="21">
        <f>IF(A774="","",IF(AND(O774&lt;=0,L774&lt;&gt;""),L774-A774,TODAY()-A774))</f>
        <v/>
      </c>
      <c r="R774" s="18">
        <f>IF(O774="","",IF(O774&lt;0,"CONFERIR",IF(O774=0,"DEVOLVIDO",IF(K774="","COM CLIENTE",IF(TODAY()&gt;K774,"VENCIDO",IF(K774-TODAY()&lt;=15,"VENCE EM 15 DIAS","COM CLIENTE"))))))</f>
        <v/>
      </c>
      <c r="S774" s="18">
        <f>IF(OR($E774="",D774=""),"",IF(D774=$C$4,"5909","6909"))</f>
        <v/>
      </c>
      <c r="T774" s="18" t="n"/>
    </row>
    <row r="775">
      <c r="A775" s="17" t="n"/>
      <c r="B775" s="18" t="n"/>
      <c r="C775" s="18" t="n"/>
      <c r="D775" s="18" t="n"/>
      <c r="E775" s="18" t="n"/>
      <c r="F775" s="18">
        <f>IF($E775="","",IFERROR(INDEX(Bens!$B$6:$B$305,MATCH($E775,Bens!$A$6:$A$305,0)),"Código não cadastrado"))</f>
        <v/>
      </c>
      <c r="G775" s="19" t="n"/>
      <c r="H775" s="20">
        <f>IF(OR($E775="",G775=""),"",G775*IFERROR(INDEX(Bens!$D$6:$D$305,MATCH($E775,Bens!$A$6:$A$305,0)),0))</f>
        <v/>
      </c>
      <c r="I775" s="18" t="n"/>
      <c r="J775" s="18">
        <f>IF(OR($E775="",D775=""),"",IF(D775=$C$4,"5908","6908"))</f>
        <v/>
      </c>
      <c r="K775" s="17" t="n"/>
      <c r="L775" s="17" t="n"/>
      <c r="M775" s="19" t="n"/>
      <c r="N775" s="18" t="n"/>
      <c r="O775" s="19">
        <f>IF(OR($E775="",G775=""),"",G775-N(M775))</f>
        <v/>
      </c>
      <c r="P775" s="20">
        <f>IF(O775="","",O775*IFERROR(INDEX(Bens!$D$6:$D$305,MATCH($E775,Bens!$A$6:$A$305,0)),0))</f>
        <v/>
      </c>
      <c r="Q775" s="21">
        <f>IF(A775="","",IF(AND(O775&lt;=0,L775&lt;&gt;""),L775-A775,TODAY()-A775))</f>
        <v/>
      </c>
      <c r="R775" s="18">
        <f>IF(O775="","",IF(O775&lt;0,"CONFERIR",IF(O775=0,"DEVOLVIDO",IF(K775="","COM CLIENTE",IF(TODAY()&gt;K775,"VENCIDO",IF(K775-TODAY()&lt;=15,"VENCE EM 15 DIAS","COM CLIENTE"))))))</f>
        <v/>
      </c>
      <c r="S775" s="18">
        <f>IF(OR($E775="",D775=""),"",IF(D775=$C$4,"5909","6909"))</f>
        <v/>
      </c>
      <c r="T775" s="18" t="n"/>
    </row>
    <row r="776">
      <c r="A776" s="17" t="n"/>
      <c r="B776" s="18" t="n"/>
      <c r="C776" s="18" t="n"/>
      <c r="D776" s="18" t="n"/>
      <c r="E776" s="18" t="n"/>
      <c r="F776" s="18">
        <f>IF($E776="","",IFERROR(INDEX(Bens!$B$6:$B$305,MATCH($E776,Bens!$A$6:$A$305,0)),"Código não cadastrado"))</f>
        <v/>
      </c>
      <c r="G776" s="19" t="n"/>
      <c r="H776" s="20">
        <f>IF(OR($E776="",G776=""),"",G776*IFERROR(INDEX(Bens!$D$6:$D$305,MATCH($E776,Bens!$A$6:$A$305,0)),0))</f>
        <v/>
      </c>
      <c r="I776" s="18" t="n"/>
      <c r="J776" s="18">
        <f>IF(OR($E776="",D776=""),"",IF(D776=$C$4,"5908","6908"))</f>
        <v/>
      </c>
      <c r="K776" s="17" t="n"/>
      <c r="L776" s="17" t="n"/>
      <c r="M776" s="19" t="n"/>
      <c r="N776" s="18" t="n"/>
      <c r="O776" s="19">
        <f>IF(OR($E776="",G776=""),"",G776-N(M776))</f>
        <v/>
      </c>
      <c r="P776" s="20">
        <f>IF(O776="","",O776*IFERROR(INDEX(Bens!$D$6:$D$305,MATCH($E776,Bens!$A$6:$A$305,0)),0))</f>
        <v/>
      </c>
      <c r="Q776" s="21">
        <f>IF(A776="","",IF(AND(O776&lt;=0,L776&lt;&gt;""),L776-A776,TODAY()-A776))</f>
        <v/>
      </c>
      <c r="R776" s="18">
        <f>IF(O776="","",IF(O776&lt;0,"CONFERIR",IF(O776=0,"DEVOLVIDO",IF(K776="","COM CLIENTE",IF(TODAY()&gt;K776,"VENCIDO",IF(K776-TODAY()&lt;=15,"VENCE EM 15 DIAS","COM CLIENTE"))))))</f>
        <v/>
      </c>
      <c r="S776" s="18">
        <f>IF(OR($E776="",D776=""),"",IF(D776=$C$4,"5909","6909"))</f>
        <v/>
      </c>
      <c r="T776" s="18" t="n"/>
    </row>
    <row r="777">
      <c r="A777" s="17" t="n"/>
      <c r="B777" s="18" t="n"/>
      <c r="C777" s="18" t="n"/>
      <c r="D777" s="18" t="n"/>
      <c r="E777" s="18" t="n"/>
      <c r="F777" s="18">
        <f>IF($E777="","",IFERROR(INDEX(Bens!$B$6:$B$305,MATCH($E777,Bens!$A$6:$A$305,0)),"Código não cadastrado"))</f>
        <v/>
      </c>
      <c r="G777" s="19" t="n"/>
      <c r="H777" s="20">
        <f>IF(OR($E777="",G777=""),"",G777*IFERROR(INDEX(Bens!$D$6:$D$305,MATCH($E777,Bens!$A$6:$A$305,0)),0))</f>
        <v/>
      </c>
      <c r="I777" s="18" t="n"/>
      <c r="J777" s="18">
        <f>IF(OR($E777="",D777=""),"",IF(D777=$C$4,"5908","6908"))</f>
        <v/>
      </c>
      <c r="K777" s="17" t="n"/>
      <c r="L777" s="17" t="n"/>
      <c r="M777" s="19" t="n"/>
      <c r="N777" s="18" t="n"/>
      <c r="O777" s="19">
        <f>IF(OR($E777="",G777=""),"",G777-N(M777))</f>
        <v/>
      </c>
      <c r="P777" s="20">
        <f>IF(O777="","",O777*IFERROR(INDEX(Bens!$D$6:$D$305,MATCH($E777,Bens!$A$6:$A$305,0)),0))</f>
        <v/>
      </c>
      <c r="Q777" s="21">
        <f>IF(A777="","",IF(AND(O777&lt;=0,L777&lt;&gt;""),L777-A777,TODAY()-A777))</f>
        <v/>
      </c>
      <c r="R777" s="18">
        <f>IF(O777="","",IF(O777&lt;0,"CONFERIR",IF(O777=0,"DEVOLVIDO",IF(K777="","COM CLIENTE",IF(TODAY()&gt;K777,"VENCIDO",IF(K777-TODAY()&lt;=15,"VENCE EM 15 DIAS","COM CLIENTE"))))))</f>
        <v/>
      </c>
      <c r="S777" s="18">
        <f>IF(OR($E777="",D777=""),"",IF(D777=$C$4,"5909","6909"))</f>
        <v/>
      </c>
      <c r="T777" s="18" t="n"/>
    </row>
    <row r="778">
      <c r="A778" s="17" t="n"/>
      <c r="B778" s="18" t="n"/>
      <c r="C778" s="18" t="n"/>
      <c r="D778" s="18" t="n"/>
      <c r="E778" s="18" t="n"/>
      <c r="F778" s="18">
        <f>IF($E778="","",IFERROR(INDEX(Bens!$B$6:$B$305,MATCH($E778,Bens!$A$6:$A$305,0)),"Código não cadastrado"))</f>
        <v/>
      </c>
      <c r="G778" s="19" t="n"/>
      <c r="H778" s="20">
        <f>IF(OR($E778="",G778=""),"",G778*IFERROR(INDEX(Bens!$D$6:$D$305,MATCH($E778,Bens!$A$6:$A$305,0)),0))</f>
        <v/>
      </c>
      <c r="I778" s="18" t="n"/>
      <c r="J778" s="18">
        <f>IF(OR($E778="",D778=""),"",IF(D778=$C$4,"5908","6908"))</f>
        <v/>
      </c>
      <c r="K778" s="17" t="n"/>
      <c r="L778" s="17" t="n"/>
      <c r="M778" s="19" t="n"/>
      <c r="N778" s="18" t="n"/>
      <c r="O778" s="19">
        <f>IF(OR($E778="",G778=""),"",G778-N(M778))</f>
        <v/>
      </c>
      <c r="P778" s="20">
        <f>IF(O778="","",O778*IFERROR(INDEX(Bens!$D$6:$D$305,MATCH($E778,Bens!$A$6:$A$305,0)),0))</f>
        <v/>
      </c>
      <c r="Q778" s="21">
        <f>IF(A778="","",IF(AND(O778&lt;=0,L778&lt;&gt;""),L778-A778,TODAY()-A778))</f>
        <v/>
      </c>
      <c r="R778" s="18">
        <f>IF(O778="","",IF(O778&lt;0,"CONFERIR",IF(O778=0,"DEVOLVIDO",IF(K778="","COM CLIENTE",IF(TODAY()&gt;K778,"VENCIDO",IF(K778-TODAY()&lt;=15,"VENCE EM 15 DIAS","COM CLIENTE"))))))</f>
        <v/>
      </c>
      <c r="S778" s="18">
        <f>IF(OR($E778="",D778=""),"",IF(D778=$C$4,"5909","6909"))</f>
        <v/>
      </c>
      <c r="T778" s="18" t="n"/>
    </row>
    <row r="779">
      <c r="A779" s="17" t="n"/>
      <c r="B779" s="18" t="n"/>
      <c r="C779" s="18" t="n"/>
      <c r="D779" s="18" t="n"/>
      <c r="E779" s="18" t="n"/>
      <c r="F779" s="18">
        <f>IF($E779="","",IFERROR(INDEX(Bens!$B$6:$B$305,MATCH($E779,Bens!$A$6:$A$305,0)),"Código não cadastrado"))</f>
        <v/>
      </c>
      <c r="G779" s="19" t="n"/>
      <c r="H779" s="20">
        <f>IF(OR($E779="",G779=""),"",G779*IFERROR(INDEX(Bens!$D$6:$D$305,MATCH($E779,Bens!$A$6:$A$305,0)),0))</f>
        <v/>
      </c>
      <c r="I779" s="18" t="n"/>
      <c r="J779" s="18">
        <f>IF(OR($E779="",D779=""),"",IF(D779=$C$4,"5908","6908"))</f>
        <v/>
      </c>
      <c r="K779" s="17" t="n"/>
      <c r="L779" s="17" t="n"/>
      <c r="M779" s="19" t="n"/>
      <c r="N779" s="18" t="n"/>
      <c r="O779" s="19">
        <f>IF(OR($E779="",G779=""),"",G779-N(M779))</f>
        <v/>
      </c>
      <c r="P779" s="20">
        <f>IF(O779="","",O779*IFERROR(INDEX(Bens!$D$6:$D$305,MATCH($E779,Bens!$A$6:$A$305,0)),0))</f>
        <v/>
      </c>
      <c r="Q779" s="21">
        <f>IF(A779="","",IF(AND(O779&lt;=0,L779&lt;&gt;""),L779-A779,TODAY()-A779))</f>
        <v/>
      </c>
      <c r="R779" s="18">
        <f>IF(O779="","",IF(O779&lt;0,"CONFERIR",IF(O779=0,"DEVOLVIDO",IF(K779="","COM CLIENTE",IF(TODAY()&gt;K779,"VENCIDO",IF(K779-TODAY()&lt;=15,"VENCE EM 15 DIAS","COM CLIENTE"))))))</f>
        <v/>
      </c>
      <c r="S779" s="18">
        <f>IF(OR($E779="",D779=""),"",IF(D779=$C$4,"5909","6909"))</f>
        <v/>
      </c>
      <c r="T779" s="18" t="n"/>
    </row>
    <row r="780">
      <c r="A780" s="17" t="n"/>
      <c r="B780" s="18" t="n"/>
      <c r="C780" s="18" t="n"/>
      <c r="D780" s="18" t="n"/>
      <c r="E780" s="18" t="n"/>
      <c r="F780" s="18">
        <f>IF($E780="","",IFERROR(INDEX(Bens!$B$6:$B$305,MATCH($E780,Bens!$A$6:$A$305,0)),"Código não cadastrado"))</f>
        <v/>
      </c>
      <c r="G780" s="19" t="n"/>
      <c r="H780" s="20">
        <f>IF(OR($E780="",G780=""),"",G780*IFERROR(INDEX(Bens!$D$6:$D$305,MATCH($E780,Bens!$A$6:$A$305,0)),0))</f>
        <v/>
      </c>
      <c r="I780" s="18" t="n"/>
      <c r="J780" s="18">
        <f>IF(OR($E780="",D780=""),"",IF(D780=$C$4,"5908","6908"))</f>
        <v/>
      </c>
      <c r="K780" s="17" t="n"/>
      <c r="L780" s="17" t="n"/>
      <c r="M780" s="19" t="n"/>
      <c r="N780" s="18" t="n"/>
      <c r="O780" s="19">
        <f>IF(OR($E780="",G780=""),"",G780-N(M780))</f>
        <v/>
      </c>
      <c r="P780" s="20">
        <f>IF(O780="","",O780*IFERROR(INDEX(Bens!$D$6:$D$305,MATCH($E780,Bens!$A$6:$A$305,0)),0))</f>
        <v/>
      </c>
      <c r="Q780" s="21">
        <f>IF(A780="","",IF(AND(O780&lt;=0,L780&lt;&gt;""),L780-A780,TODAY()-A780))</f>
        <v/>
      </c>
      <c r="R780" s="18">
        <f>IF(O780="","",IF(O780&lt;0,"CONFERIR",IF(O780=0,"DEVOLVIDO",IF(K780="","COM CLIENTE",IF(TODAY()&gt;K780,"VENCIDO",IF(K780-TODAY()&lt;=15,"VENCE EM 15 DIAS","COM CLIENTE"))))))</f>
        <v/>
      </c>
      <c r="S780" s="18">
        <f>IF(OR($E780="",D780=""),"",IF(D780=$C$4,"5909","6909"))</f>
        <v/>
      </c>
      <c r="T780" s="18" t="n"/>
    </row>
    <row r="781">
      <c r="A781" s="17" t="n"/>
      <c r="B781" s="18" t="n"/>
      <c r="C781" s="18" t="n"/>
      <c r="D781" s="18" t="n"/>
      <c r="E781" s="18" t="n"/>
      <c r="F781" s="18">
        <f>IF($E781="","",IFERROR(INDEX(Bens!$B$6:$B$305,MATCH($E781,Bens!$A$6:$A$305,0)),"Código não cadastrado"))</f>
        <v/>
      </c>
      <c r="G781" s="19" t="n"/>
      <c r="H781" s="20">
        <f>IF(OR($E781="",G781=""),"",G781*IFERROR(INDEX(Bens!$D$6:$D$305,MATCH($E781,Bens!$A$6:$A$305,0)),0))</f>
        <v/>
      </c>
      <c r="I781" s="18" t="n"/>
      <c r="J781" s="18">
        <f>IF(OR($E781="",D781=""),"",IF(D781=$C$4,"5908","6908"))</f>
        <v/>
      </c>
      <c r="K781" s="17" t="n"/>
      <c r="L781" s="17" t="n"/>
      <c r="M781" s="19" t="n"/>
      <c r="N781" s="18" t="n"/>
      <c r="O781" s="19">
        <f>IF(OR($E781="",G781=""),"",G781-N(M781))</f>
        <v/>
      </c>
      <c r="P781" s="20">
        <f>IF(O781="","",O781*IFERROR(INDEX(Bens!$D$6:$D$305,MATCH($E781,Bens!$A$6:$A$305,0)),0))</f>
        <v/>
      </c>
      <c r="Q781" s="21">
        <f>IF(A781="","",IF(AND(O781&lt;=0,L781&lt;&gt;""),L781-A781,TODAY()-A781))</f>
        <v/>
      </c>
      <c r="R781" s="18">
        <f>IF(O781="","",IF(O781&lt;0,"CONFERIR",IF(O781=0,"DEVOLVIDO",IF(K781="","COM CLIENTE",IF(TODAY()&gt;K781,"VENCIDO",IF(K781-TODAY()&lt;=15,"VENCE EM 15 DIAS","COM CLIENTE"))))))</f>
        <v/>
      </c>
      <c r="S781" s="18">
        <f>IF(OR($E781="",D781=""),"",IF(D781=$C$4,"5909","6909"))</f>
        <v/>
      </c>
      <c r="T781" s="18" t="n"/>
    </row>
    <row r="782">
      <c r="A782" s="17" t="n"/>
      <c r="B782" s="18" t="n"/>
      <c r="C782" s="18" t="n"/>
      <c r="D782" s="18" t="n"/>
      <c r="E782" s="18" t="n"/>
      <c r="F782" s="18">
        <f>IF($E782="","",IFERROR(INDEX(Bens!$B$6:$B$305,MATCH($E782,Bens!$A$6:$A$305,0)),"Código não cadastrado"))</f>
        <v/>
      </c>
      <c r="G782" s="19" t="n"/>
      <c r="H782" s="20">
        <f>IF(OR($E782="",G782=""),"",G782*IFERROR(INDEX(Bens!$D$6:$D$305,MATCH($E782,Bens!$A$6:$A$305,0)),0))</f>
        <v/>
      </c>
      <c r="I782" s="18" t="n"/>
      <c r="J782" s="18">
        <f>IF(OR($E782="",D782=""),"",IF(D782=$C$4,"5908","6908"))</f>
        <v/>
      </c>
      <c r="K782" s="17" t="n"/>
      <c r="L782" s="17" t="n"/>
      <c r="M782" s="19" t="n"/>
      <c r="N782" s="18" t="n"/>
      <c r="O782" s="19">
        <f>IF(OR($E782="",G782=""),"",G782-N(M782))</f>
        <v/>
      </c>
      <c r="P782" s="20">
        <f>IF(O782="","",O782*IFERROR(INDEX(Bens!$D$6:$D$305,MATCH($E782,Bens!$A$6:$A$305,0)),0))</f>
        <v/>
      </c>
      <c r="Q782" s="21">
        <f>IF(A782="","",IF(AND(O782&lt;=0,L782&lt;&gt;""),L782-A782,TODAY()-A782))</f>
        <v/>
      </c>
      <c r="R782" s="18">
        <f>IF(O782="","",IF(O782&lt;0,"CONFERIR",IF(O782=0,"DEVOLVIDO",IF(K782="","COM CLIENTE",IF(TODAY()&gt;K782,"VENCIDO",IF(K782-TODAY()&lt;=15,"VENCE EM 15 DIAS","COM CLIENTE"))))))</f>
        <v/>
      </c>
      <c r="S782" s="18">
        <f>IF(OR($E782="",D782=""),"",IF(D782=$C$4,"5909","6909"))</f>
        <v/>
      </c>
      <c r="T782" s="18" t="n"/>
    </row>
    <row r="783">
      <c r="A783" s="17" t="n"/>
      <c r="B783" s="18" t="n"/>
      <c r="C783" s="18" t="n"/>
      <c r="D783" s="18" t="n"/>
      <c r="E783" s="18" t="n"/>
      <c r="F783" s="18">
        <f>IF($E783="","",IFERROR(INDEX(Bens!$B$6:$B$305,MATCH($E783,Bens!$A$6:$A$305,0)),"Código não cadastrado"))</f>
        <v/>
      </c>
      <c r="G783" s="19" t="n"/>
      <c r="H783" s="20">
        <f>IF(OR($E783="",G783=""),"",G783*IFERROR(INDEX(Bens!$D$6:$D$305,MATCH($E783,Bens!$A$6:$A$305,0)),0))</f>
        <v/>
      </c>
      <c r="I783" s="18" t="n"/>
      <c r="J783" s="18">
        <f>IF(OR($E783="",D783=""),"",IF(D783=$C$4,"5908","6908"))</f>
        <v/>
      </c>
      <c r="K783" s="17" t="n"/>
      <c r="L783" s="17" t="n"/>
      <c r="M783" s="19" t="n"/>
      <c r="N783" s="18" t="n"/>
      <c r="O783" s="19">
        <f>IF(OR($E783="",G783=""),"",G783-N(M783))</f>
        <v/>
      </c>
      <c r="P783" s="20">
        <f>IF(O783="","",O783*IFERROR(INDEX(Bens!$D$6:$D$305,MATCH($E783,Bens!$A$6:$A$305,0)),0))</f>
        <v/>
      </c>
      <c r="Q783" s="21">
        <f>IF(A783="","",IF(AND(O783&lt;=0,L783&lt;&gt;""),L783-A783,TODAY()-A783))</f>
        <v/>
      </c>
      <c r="R783" s="18">
        <f>IF(O783="","",IF(O783&lt;0,"CONFERIR",IF(O783=0,"DEVOLVIDO",IF(K783="","COM CLIENTE",IF(TODAY()&gt;K783,"VENCIDO",IF(K783-TODAY()&lt;=15,"VENCE EM 15 DIAS","COM CLIENTE"))))))</f>
        <v/>
      </c>
      <c r="S783" s="18">
        <f>IF(OR($E783="",D783=""),"",IF(D783=$C$4,"5909","6909"))</f>
        <v/>
      </c>
      <c r="T783" s="18" t="n"/>
    </row>
    <row r="784">
      <c r="A784" s="17" t="n"/>
      <c r="B784" s="18" t="n"/>
      <c r="C784" s="18" t="n"/>
      <c r="D784" s="18" t="n"/>
      <c r="E784" s="18" t="n"/>
      <c r="F784" s="18">
        <f>IF($E784="","",IFERROR(INDEX(Bens!$B$6:$B$305,MATCH($E784,Bens!$A$6:$A$305,0)),"Código não cadastrado"))</f>
        <v/>
      </c>
      <c r="G784" s="19" t="n"/>
      <c r="H784" s="20">
        <f>IF(OR($E784="",G784=""),"",G784*IFERROR(INDEX(Bens!$D$6:$D$305,MATCH($E784,Bens!$A$6:$A$305,0)),0))</f>
        <v/>
      </c>
      <c r="I784" s="18" t="n"/>
      <c r="J784" s="18">
        <f>IF(OR($E784="",D784=""),"",IF(D784=$C$4,"5908","6908"))</f>
        <v/>
      </c>
      <c r="K784" s="17" t="n"/>
      <c r="L784" s="17" t="n"/>
      <c r="M784" s="19" t="n"/>
      <c r="N784" s="18" t="n"/>
      <c r="O784" s="19">
        <f>IF(OR($E784="",G784=""),"",G784-N(M784))</f>
        <v/>
      </c>
      <c r="P784" s="20">
        <f>IF(O784="","",O784*IFERROR(INDEX(Bens!$D$6:$D$305,MATCH($E784,Bens!$A$6:$A$305,0)),0))</f>
        <v/>
      </c>
      <c r="Q784" s="21">
        <f>IF(A784="","",IF(AND(O784&lt;=0,L784&lt;&gt;""),L784-A784,TODAY()-A784))</f>
        <v/>
      </c>
      <c r="R784" s="18">
        <f>IF(O784="","",IF(O784&lt;0,"CONFERIR",IF(O784=0,"DEVOLVIDO",IF(K784="","COM CLIENTE",IF(TODAY()&gt;K784,"VENCIDO",IF(K784-TODAY()&lt;=15,"VENCE EM 15 DIAS","COM CLIENTE"))))))</f>
        <v/>
      </c>
      <c r="S784" s="18">
        <f>IF(OR($E784="",D784=""),"",IF(D784=$C$4,"5909","6909"))</f>
        <v/>
      </c>
      <c r="T784" s="18" t="n"/>
    </row>
    <row r="785">
      <c r="A785" s="17" t="n"/>
      <c r="B785" s="18" t="n"/>
      <c r="C785" s="18" t="n"/>
      <c r="D785" s="18" t="n"/>
      <c r="E785" s="18" t="n"/>
      <c r="F785" s="18">
        <f>IF($E785="","",IFERROR(INDEX(Bens!$B$6:$B$305,MATCH($E785,Bens!$A$6:$A$305,0)),"Código não cadastrado"))</f>
        <v/>
      </c>
      <c r="G785" s="19" t="n"/>
      <c r="H785" s="20">
        <f>IF(OR($E785="",G785=""),"",G785*IFERROR(INDEX(Bens!$D$6:$D$305,MATCH($E785,Bens!$A$6:$A$305,0)),0))</f>
        <v/>
      </c>
      <c r="I785" s="18" t="n"/>
      <c r="J785" s="18">
        <f>IF(OR($E785="",D785=""),"",IF(D785=$C$4,"5908","6908"))</f>
        <v/>
      </c>
      <c r="K785" s="17" t="n"/>
      <c r="L785" s="17" t="n"/>
      <c r="M785" s="19" t="n"/>
      <c r="N785" s="18" t="n"/>
      <c r="O785" s="19">
        <f>IF(OR($E785="",G785=""),"",G785-N(M785))</f>
        <v/>
      </c>
      <c r="P785" s="20">
        <f>IF(O785="","",O785*IFERROR(INDEX(Bens!$D$6:$D$305,MATCH($E785,Bens!$A$6:$A$305,0)),0))</f>
        <v/>
      </c>
      <c r="Q785" s="21">
        <f>IF(A785="","",IF(AND(O785&lt;=0,L785&lt;&gt;""),L785-A785,TODAY()-A785))</f>
        <v/>
      </c>
      <c r="R785" s="18">
        <f>IF(O785="","",IF(O785&lt;0,"CONFERIR",IF(O785=0,"DEVOLVIDO",IF(K785="","COM CLIENTE",IF(TODAY()&gt;K785,"VENCIDO",IF(K785-TODAY()&lt;=15,"VENCE EM 15 DIAS","COM CLIENTE"))))))</f>
        <v/>
      </c>
      <c r="S785" s="18">
        <f>IF(OR($E785="",D785=""),"",IF(D785=$C$4,"5909","6909"))</f>
        <v/>
      </c>
      <c r="T785" s="18" t="n"/>
    </row>
    <row r="786">
      <c r="A786" s="17" t="n"/>
      <c r="B786" s="18" t="n"/>
      <c r="C786" s="18" t="n"/>
      <c r="D786" s="18" t="n"/>
      <c r="E786" s="18" t="n"/>
      <c r="F786" s="18">
        <f>IF($E786="","",IFERROR(INDEX(Bens!$B$6:$B$305,MATCH($E786,Bens!$A$6:$A$305,0)),"Código não cadastrado"))</f>
        <v/>
      </c>
      <c r="G786" s="19" t="n"/>
      <c r="H786" s="20">
        <f>IF(OR($E786="",G786=""),"",G786*IFERROR(INDEX(Bens!$D$6:$D$305,MATCH($E786,Bens!$A$6:$A$305,0)),0))</f>
        <v/>
      </c>
      <c r="I786" s="18" t="n"/>
      <c r="J786" s="18">
        <f>IF(OR($E786="",D786=""),"",IF(D786=$C$4,"5908","6908"))</f>
        <v/>
      </c>
      <c r="K786" s="17" t="n"/>
      <c r="L786" s="17" t="n"/>
      <c r="M786" s="19" t="n"/>
      <c r="N786" s="18" t="n"/>
      <c r="O786" s="19">
        <f>IF(OR($E786="",G786=""),"",G786-N(M786))</f>
        <v/>
      </c>
      <c r="P786" s="20">
        <f>IF(O786="","",O786*IFERROR(INDEX(Bens!$D$6:$D$305,MATCH($E786,Bens!$A$6:$A$305,0)),0))</f>
        <v/>
      </c>
      <c r="Q786" s="21">
        <f>IF(A786="","",IF(AND(O786&lt;=0,L786&lt;&gt;""),L786-A786,TODAY()-A786))</f>
        <v/>
      </c>
      <c r="R786" s="18">
        <f>IF(O786="","",IF(O786&lt;0,"CONFERIR",IF(O786=0,"DEVOLVIDO",IF(K786="","COM CLIENTE",IF(TODAY()&gt;K786,"VENCIDO",IF(K786-TODAY()&lt;=15,"VENCE EM 15 DIAS","COM CLIENTE"))))))</f>
        <v/>
      </c>
      <c r="S786" s="18">
        <f>IF(OR($E786="",D786=""),"",IF(D786=$C$4,"5909","6909"))</f>
        <v/>
      </c>
      <c r="T786" s="18" t="n"/>
    </row>
    <row r="787">
      <c r="A787" s="17" t="n"/>
      <c r="B787" s="18" t="n"/>
      <c r="C787" s="18" t="n"/>
      <c r="D787" s="18" t="n"/>
      <c r="E787" s="18" t="n"/>
      <c r="F787" s="18">
        <f>IF($E787="","",IFERROR(INDEX(Bens!$B$6:$B$305,MATCH($E787,Bens!$A$6:$A$305,0)),"Código não cadastrado"))</f>
        <v/>
      </c>
      <c r="G787" s="19" t="n"/>
      <c r="H787" s="20">
        <f>IF(OR($E787="",G787=""),"",G787*IFERROR(INDEX(Bens!$D$6:$D$305,MATCH($E787,Bens!$A$6:$A$305,0)),0))</f>
        <v/>
      </c>
      <c r="I787" s="18" t="n"/>
      <c r="J787" s="18">
        <f>IF(OR($E787="",D787=""),"",IF(D787=$C$4,"5908","6908"))</f>
        <v/>
      </c>
      <c r="K787" s="17" t="n"/>
      <c r="L787" s="17" t="n"/>
      <c r="M787" s="19" t="n"/>
      <c r="N787" s="18" t="n"/>
      <c r="O787" s="19">
        <f>IF(OR($E787="",G787=""),"",G787-N(M787))</f>
        <v/>
      </c>
      <c r="P787" s="20">
        <f>IF(O787="","",O787*IFERROR(INDEX(Bens!$D$6:$D$305,MATCH($E787,Bens!$A$6:$A$305,0)),0))</f>
        <v/>
      </c>
      <c r="Q787" s="21">
        <f>IF(A787="","",IF(AND(O787&lt;=0,L787&lt;&gt;""),L787-A787,TODAY()-A787))</f>
        <v/>
      </c>
      <c r="R787" s="18">
        <f>IF(O787="","",IF(O787&lt;0,"CONFERIR",IF(O787=0,"DEVOLVIDO",IF(K787="","COM CLIENTE",IF(TODAY()&gt;K787,"VENCIDO",IF(K787-TODAY()&lt;=15,"VENCE EM 15 DIAS","COM CLIENTE"))))))</f>
        <v/>
      </c>
      <c r="S787" s="18">
        <f>IF(OR($E787="",D787=""),"",IF(D787=$C$4,"5909","6909"))</f>
        <v/>
      </c>
      <c r="T787" s="18" t="n"/>
    </row>
    <row r="788">
      <c r="A788" s="17" t="n"/>
      <c r="B788" s="18" t="n"/>
      <c r="C788" s="18" t="n"/>
      <c r="D788" s="18" t="n"/>
      <c r="E788" s="18" t="n"/>
      <c r="F788" s="18">
        <f>IF($E788="","",IFERROR(INDEX(Bens!$B$6:$B$305,MATCH($E788,Bens!$A$6:$A$305,0)),"Código não cadastrado"))</f>
        <v/>
      </c>
      <c r="G788" s="19" t="n"/>
      <c r="H788" s="20">
        <f>IF(OR($E788="",G788=""),"",G788*IFERROR(INDEX(Bens!$D$6:$D$305,MATCH($E788,Bens!$A$6:$A$305,0)),0))</f>
        <v/>
      </c>
      <c r="I788" s="18" t="n"/>
      <c r="J788" s="18">
        <f>IF(OR($E788="",D788=""),"",IF(D788=$C$4,"5908","6908"))</f>
        <v/>
      </c>
      <c r="K788" s="17" t="n"/>
      <c r="L788" s="17" t="n"/>
      <c r="M788" s="19" t="n"/>
      <c r="N788" s="18" t="n"/>
      <c r="O788" s="19">
        <f>IF(OR($E788="",G788=""),"",G788-N(M788))</f>
        <v/>
      </c>
      <c r="P788" s="20">
        <f>IF(O788="","",O788*IFERROR(INDEX(Bens!$D$6:$D$305,MATCH($E788,Bens!$A$6:$A$305,0)),0))</f>
        <v/>
      </c>
      <c r="Q788" s="21">
        <f>IF(A788="","",IF(AND(O788&lt;=0,L788&lt;&gt;""),L788-A788,TODAY()-A788))</f>
        <v/>
      </c>
      <c r="R788" s="18">
        <f>IF(O788="","",IF(O788&lt;0,"CONFERIR",IF(O788=0,"DEVOLVIDO",IF(K788="","COM CLIENTE",IF(TODAY()&gt;K788,"VENCIDO",IF(K788-TODAY()&lt;=15,"VENCE EM 15 DIAS","COM CLIENTE"))))))</f>
        <v/>
      </c>
      <c r="S788" s="18">
        <f>IF(OR($E788="",D788=""),"",IF(D788=$C$4,"5909","6909"))</f>
        <v/>
      </c>
      <c r="T788" s="18" t="n"/>
    </row>
    <row r="789">
      <c r="A789" s="17" t="n"/>
      <c r="B789" s="18" t="n"/>
      <c r="C789" s="18" t="n"/>
      <c r="D789" s="18" t="n"/>
      <c r="E789" s="18" t="n"/>
      <c r="F789" s="18">
        <f>IF($E789="","",IFERROR(INDEX(Bens!$B$6:$B$305,MATCH($E789,Bens!$A$6:$A$305,0)),"Código não cadastrado"))</f>
        <v/>
      </c>
      <c r="G789" s="19" t="n"/>
      <c r="H789" s="20">
        <f>IF(OR($E789="",G789=""),"",G789*IFERROR(INDEX(Bens!$D$6:$D$305,MATCH($E789,Bens!$A$6:$A$305,0)),0))</f>
        <v/>
      </c>
      <c r="I789" s="18" t="n"/>
      <c r="J789" s="18">
        <f>IF(OR($E789="",D789=""),"",IF(D789=$C$4,"5908","6908"))</f>
        <v/>
      </c>
      <c r="K789" s="17" t="n"/>
      <c r="L789" s="17" t="n"/>
      <c r="M789" s="19" t="n"/>
      <c r="N789" s="18" t="n"/>
      <c r="O789" s="19">
        <f>IF(OR($E789="",G789=""),"",G789-N(M789))</f>
        <v/>
      </c>
      <c r="P789" s="20">
        <f>IF(O789="","",O789*IFERROR(INDEX(Bens!$D$6:$D$305,MATCH($E789,Bens!$A$6:$A$305,0)),0))</f>
        <v/>
      </c>
      <c r="Q789" s="21">
        <f>IF(A789="","",IF(AND(O789&lt;=0,L789&lt;&gt;""),L789-A789,TODAY()-A789))</f>
        <v/>
      </c>
      <c r="R789" s="18">
        <f>IF(O789="","",IF(O789&lt;0,"CONFERIR",IF(O789=0,"DEVOLVIDO",IF(K789="","COM CLIENTE",IF(TODAY()&gt;K789,"VENCIDO",IF(K789-TODAY()&lt;=15,"VENCE EM 15 DIAS","COM CLIENTE"))))))</f>
        <v/>
      </c>
      <c r="S789" s="18">
        <f>IF(OR($E789="",D789=""),"",IF(D789=$C$4,"5909","6909"))</f>
        <v/>
      </c>
      <c r="T789" s="18" t="n"/>
    </row>
    <row r="790">
      <c r="A790" s="17" t="n"/>
      <c r="B790" s="18" t="n"/>
      <c r="C790" s="18" t="n"/>
      <c r="D790" s="18" t="n"/>
      <c r="E790" s="18" t="n"/>
      <c r="F790" s="18">
        <f>IF($E790="","",IFERROR(INDEX(Bens!$B$6:$B$305,MATCH($E790,Bens!$A$6:$A$305,0)),"Código não cadastrado"))</f>
        <v/>
      </c>
      <c r="G790" s="19" t="n"/>
      <c r="H790" s="20">
        <f>IF(OR($E790="",G790=""),"",G790*IFERROR(INDEX(Bens!$D$6:$D$305,MATCH($E790,Bens!$A$6:$A$305,0)),0))</f>
        <v/>
      </c>
      <c r="I790" s="18" t="n"/>
      <c r="J790" s="18">
        <f>IF(OR($E790="",D790=""),"",IF(D790=$C$4,"5908","6908"))</f>
        <v/>
      </c>
      <c r="K790" s="17" t="n"/>
      <c r="L790" s="17" t="n"/>
      <c r="M790" s="19" t="n"/>
      <c r="N790" s="18" t="n"/>
      <c r="O790" s="19">
        <f>IF(OR($E790="",G790=""),"",G790-N(M790))</f>
        <v/>
      </c>
      <c r="P790" s="20">
        <f>IF(O790="","",O790*IFERROR(INDEX(Bens!$D$6:$D$305,MATCH($E790,Bens!$A$6:$A$305,0)),0))</f>
        <v/>
      </c>
      <c r="Q790" s="21">
        <f>IF(A790="","",IF(AND(O790&lt;=0,L790&lt;&gt;""),L790-A790,TODAY()-A790))</f>
        <v/>
      </c>
      <c r="R790" s="18">
        <f>IF(O790="","",IF(O790&lt;0,"CONFERIR",IF(O790=0,"DEVOLVIDO",IF(K790="","COM CLIENTE",IF(TODAY()&gt;K790,"VENCIDO",IF(K790-TODAY()&lt;=15,"VENCE EM 15 DIAS","COM CLIENTE"))))))</f>
        <v/>
      </c>
      <c r="S790" s="18">
        <f>IF(OR($E790="",D790=""),"",IF(D790=$C$4,"5909","6909"))</f>
        <v/>
      </c>
      <c r="T790" s="18" t="n"/>
    </row>
    <row r="791">
      <c r="A791" s="17" t="n"/>
      <c r="B791" s="18" t="n"/>
      <c r="C791" s="18" t="n"/>
      <c r="D791" s="18" t="n"/>
      <c r="E791" s="18" t="n"/>
      <c r="F791" s="18">
        <f>IF($E791="","",IFERROR(INDEX(Bens!$B$6:$B$305,MATCH($E791,Bens!$A$6:$A$305,0)),"Código não cadastrado"))</f>
        <v/>
      </c>
      <c r="G791" s="19" t="n"/>
      <c r="H791" s="20">
        <f>IF(OR($E791="",G791=""),"",G791*IFERROR(INDEX(Bens!$D$6:$D$305,MATCH($E791,Bens!$A$6:$A$305,0)),0))</f>
        <v/>
      </c>
      <c r="I791" s="18" t="n"/>
      <c r="J791" s="18">
        <f>IF(OR($E791="",D791=""),"",IF(D791=$C$4,"5908","6908"))</f>
        <v/>
      </c>
      <c r="K791" s="17" t="n"/>
      <c r="L791" s="17" t="n"/>
      <c r="M791" s="19" t="n"/>
      <c r="N791" s="18" t="n"/>
      <c r="O791" s="19">
        <f>IF(OR($E791="",G791=""),"",G791-N(M791))</f>
        <v/>
      </c>
      <c r="P791" s="20">
        <f>IF(O791="","",O791*IFERROR(INDEX(Bens!$D$6:$D$305,MATCH($E791,Bens!$A$6:$A$305,0)),0))</f>
        <v/>
      </c>
      <c r="Q791" s="21">
        <f>IF(A791="","",IF(AND(O791&lt;=0,L791&lt;&gt;""),L791-A791,TODAY()-A791))</f>
        <v/>
      </c>
      <c r="R791" s="18">
        <f>IF(O791="","",IF(O791&lt;0,"CONFERIR",IF(O791=0,"DEVOLVIDO",IF(K791="","COM CLIENTE",IF(TODAY()&gt;K791,"VENCIDO",IF(K791-TODAY()&lt;=15,"VENCE EM 15 DIAS","COM CLIENTE"))))))</f>
        <v/>
      </c>
      <c r="S791" s="18">
        <f>IF(OR($E791="",D791=""),"",IF(D791=$C$4,"5909","6909"))</f>
        <v/>
      </c>
      <c r="T791" s="18" t="n"/>
    </row>
    <row r="792">
      <c r="A792" s="17" t="n"/>
      <c r="B792" s="18" t="n"/>
      <c r="C792" s="18" t="n"/>
      <c r="D792" s="18" t="n"/>
      <c r="E792" s="18" t="n"/>
      <c r="F792" s="18">
        <f>IF($E792="","",IFERROR(INDEX(Bens!$B$6:$B$305,MATCH($E792,Bens!$A$6:$A$305,0)),"Código não cadastrado"))</f>
        <v/>
      </c>
      <c r="G792" s="19" t="n"/>
      <c r="H792" s="20">
        <f>IF(OR($E792="",G792=""),"",G792*IFERROR(INDEX(Bens!$D$6:$D$305,MATCH($E792,Bens!$A$6:$A$305,0)),0))</f>
        <v/>
      </c>
      <c r="I792" s="18" t="n"/>
      <c r="J792" s="18">
        <f>IF(OR($E792="",D792=""),"",IF(D792=$C$4,"5908","6908"))</f>
        <v/>
      </c>
      <c r="K792" s="17" t="n"/>
      <c r="L792" s="17" t="n"/>
      <c r="M792" s="19" t="n"/>
      <c r="N792" s="18" t="n"/>
      <c r="O792" s="19">
        <f>IF(OR($E792="",G792=""),"",G792-N(M792))</f>
        <v/>
      </c>
      <c r="P792" s="20">
        <f>IF(O792="","",O792*IFERROR(INDEX(Bens!$D$6:$D$305,MATCH($E792,Bens!$A$6:$A$305,0)),0))</f>
        <v/>
      </c>
      <c r="Q792" s="21">
        <f>IF(A792="","",IF(AND(O792&lt;=0,L792&lt;&gt;""),L792-A792,TODAY()-A792))</f>
        <v/>
      </c>
      <c r="R792" s="18">
        <f>IF(O792="","",IF(O792&lt;0,"CONFERIR",IF(O792=0,"DEVOLVIDO",IF(K792="","COM CLIENTE",IF(TODAY()&gt;K792,"VENCIDO",IF(K792-TODAY()&lt;=15,"VENCE EM 15 DIAS","COM CLIENTE"))))))</f>
        <v/>
      </c>
      <c r="S792" s="18">
        <f>IF(OR($E792="",D792=""),"",IF(D792=$C$4,"5909","6909"))</f>
        <v/>
      </c>
      <c r="T792" s="18" t="n"/>
    </row>
    <row r="793">
      <c r="A793" s="17" t="n"/>
      <c r="B793" s="18" t="n"/>
      <c r="C793" s="18" t="n"/>
      <c r="D793" s="18" t="n"/>
      <c r="E793" s="18" t="n"/>
      <c r="F793" s="18">
        <f>IF($E793="","",IFERROR(INDEX(Bens!$B$6:$B$305,MATCH($E793,Bens!$A$6:$A$305,0)),"Código não cadastrado"))</f>
        <v/>
      </c>
      <c r="G793" s="19" t="n"/>
      <c r="H793" s="20">
        <f>IF(OR($E793="",G793=""),"",G793*IFERROR(INDEX(Bens!$D$6:$D$305,MATCH($E793,Bens!$A$6:$A$305,0)),0))</f>
        <v/>
      </c>
      <c r="I793" s="18" t="n"/>
      <c r="J793" s="18">
        <f>IF(OR($E793="",D793=""),"",IF(D793=$C$4,"5908","6908"))</f>
        <v/>
      </c>
      <c r="K793" s="17" t="n"/>
      <c r="L793" s="17" t="n"/>
      <c r="M793" s="19" t="n"/>
      <c r="N793" s="18" t="n"/>
      <c r="O793" s="19">
        <f>IF(OR($E793="",G793=""),"",G793-N(M793))</f>
        <v/>
      </c>
      <c r="P793" s="20">
        <f>IF(O793="","",O793*IFERROR(INDEX(Bens!$D$6:$D$305,MATCH($E793,Bens!$A$6:$A$305,0)),0))</f>
        <v/>
      </c>
      <c r="Q793" s="21">
        <f>IF(A793="","",IF(AND(O793&lt;=0,L793&lt;&gt;""),L793-A793,TODAY()-A793))</f>
        <v/>
      </c>
      <c r="R793" s="18">
        <f>IF(O793="","",IF(O793&lt;0,"CONFERIR",IF(O793=0,"DEVOLVIDO",IF(K793="","COM CLIENTE",IF(TODAY()&gt;K793,"VENCIDO",IF(K793-TODAY()&lt;=15,"VENCE EM 15 DIAS","COM CLIENTE"))))))</f>
        <v/>
      </c>
      <c r="S793" s="18">
        <f>IF(OR($E793="",D793=""),"",IF(D793=$C$4,"5909","6909"))</f>
        <v/>
      </c>
      <c r="T793" s="18" t="n"/>
    </row>
    <row r="794">
      <c r="A794" s="17" t="n"/>
      <c r="B794" s="18" t="n"/>
      <c r="C794" s="18" t="n"/>
      <c r="D794" s="18" t="n"/>
      <c r="E794" s="18" t="n"/>
      <c r="F794" s="18">
        <f>IF($E794="","",IFERROR(INDEX(Bens!$B$6:$B$305,MATCH($E794,Bens!$A$6:$A$305,0)),"Código não cadastrado"))</f>
        <v/>
      </c>
      <c r="G794" s="19" t="n"/>
      <c r="H794" s="20">
        <f>IF(OR($E794="",G794=""),"",G794*IFERROR(INDEX(Bens!$D$6:$D$305,MATCH($E794,Bens!$A$6:$A$305,0)),0))</f>
        <v/>
      </c>
      <c r="I794" s="18" t="n"/>
      <c r="J794" s="18">
        <f>IF(OR($E794="",D794=""),"",IF(D794=$C$4,"5908","6908"))</f>
        <v/>
      </c>
      <c r="K794" s="17" t="n"/>
      <c r="L794" s="17" t="n"/>
      <c r="M794" s="19" t="n"/>
      <c r="N794" s="18" t="n"/>
      <c r="O794" s="19">
        <f>IF(OR($E794="",G794=""),"",G794-N(M794))</f>
        <v/>
      </c>
      <c r="P794" s="20">
        <f>IF(O794="","",O794*IFERROR(INDEX(Bens!$D$6:$D$305,MATCH($E794,Bens!$A$6:$A$305,0)),0))</f>
        <v/>
      </c>
      <c r="Q794" s="21">
        <f>IF(A794="","",IF(AND(O794&lt;=0,L794&lt;&gt;""),L794-A794,TODAY()-A794))</f>
        <v/>
      </c>
      <c r="R794" s="18">
        <f>IF(O794="","",IF(O794&lt;0,"CONFERIR",IF(O794=0,"DEVOLVIDO",IF(K794="","COM CLIENTE",IF(TODAY()&gt;K794,"VENCIDO",IF(K794-TODAY()&lt;=15,"VENCE EM 15 DIAS","COM CLIENTE"))))))</f>
        <v/>
      </c>
      <c r="S794" s="18">
        <f>IF(OR($E794="",D794=""),"",IF(D794=$C$4,"5909","6909"))</f>
        <v/>
      </c>
      <c r="T794" s="18" t="n"/>
    </row>
    <row r="795">
      <c r="A795" s="17" t="n"/>
      <c r="B795" s="18" t="n"/>
      <c r="C795" s="18" t="n"/>
      <c r="D795" s="18" t="n"/>
      <c r="E795" s="18" t="n"/>
      <c r="F795" s="18">
        <f>IF($E795="","",IFERROR(INDEX(Bens!$B$6:$B$305,MATCH($E795,Bens!$A$6:$A$305,0)),"Código não cadastrado"))</f>
        <v/>
      </c>
      <c r="G795" s="19" t="n"/>
      <c r="H795" s="20">
        <f>IF(OR($E795="",G795=""),"",G795*IFERROR(INDEX(Bens!$D$6:$D$305,MATCH($E795,Bens!$A$6:$A$305,0)),0))</f>
        <v/>
      </c>
      <c r="I795" s="18" t="n"/>
      <c r="J795" s="18">
        <f>IF(OR($E795="",D795=""),"",IF(D795=$C$4,"5908","6908"))</f>
        <v/>
      </c>
      <c r="K795" s="17" t="n"/>
      <c r="L795" s="17" t="n"/>
      <c r="M795" s="19" t="n"/>
      <c r="N795" s="18" t="n"/>
      <c r="O795" s="19">
        <f>IF(OR($E795="",G795=""),"",G795-N(M795))</f>
        <v/>
      </c>
      <c r="P795" s="20">
        <f>IF(O795="","",O795*IFERROR(INDEX(Bens!$D$6:$D$305,MATCH($E795,Bens!$A$6:$A$305,0)),0))</f>
        <v/>
      </c>
      <c r="Q795" s="21">
        <f>IF(A795="","",IF(AND(O795&lt;=0,L795&lt;&gt;""),L795-A795,TODAY()-A795))</f>
        <v/>
      </c>
      <c r="R795" s="18">
        <f>IF(O795="","",IF(O795&lt;0,"CONFERIR",IF(O795=0,"DEVOLVIDO",IF(K795="","COM CLIENTE",IF(TODAY()&gt;K795,"VENCIDO",IF(K795-TODAY()&lt;=15,"VENCE EM 15 DIAS","COM CLIENTE"))))))</f>
        <v/>
      </c>
      <c r="S795" s="18">
        <f>IF(OR($E795="",D795=""),"",IF(D795=$C$4,"5909","6909"))</f>
        <v/>
      </c>
      <c r="T795" s="18" t="n"/>
    </row>
    <row r="796">
      <c r="A796" s="17" t="n"/>
      <c r="B796" s="18" t="n"/>
      <c r="C796" s="18" t="n"/>
      <c r="D796" s="18" t="n"/>
      <c r="E796" s="18" t="n"/>
      <c r="F796" s="18">
        <f>IF($E796="","",IFERROR(INDEX(Bens!$B$6:$B$305,MATCH($E796,Bens!$A$6:$A$305,0)),"Código não cadastrado"))</f>
        <v/>
      </c>
      <c r="G796" s="19" t="n"/>
      <c r="H796" s="20">
        <f>IF(OR($E796="",G796=""),"",G796*IFERROR(INDEX(Bens!$D$6:$D$305,MATCH($E796,Bens!$A$6:$A$305,0)),0))</f>
        <v/>
      </c>
      <c r="I796" s="18" t="n"/>
      <c r="J796" s="18">
        <f>IF(OR($E796="",D796=""),"",IF(D796=$C$4,"5908","6908"))</f>
        <v/>
      </c>
      <c r="K796" s="17" t="n"/>
      <c r="L796" s="17" t="n"/>
      <c r="M796" s="19" t="n"/>
      <c r="N796" s="18" t="n"/>
      <c r="O796" s="19">
        <f>IF(OR($E796="",G796=""),"",G796-N(M796))</f>
        <v/>
      </c>
      <c r="P796" s="20">
        <f>IF(O796="","",O796*IFERROR(INDEX(Bens!$D$6:$D$305,MATCH($E796,Bens!$A$6:$A$305,0)),0))</f>
        <v/>
      </c>
      <c r="Q796" s="21">
        <f>IF(A796="","",IF(AND(O796&lt;=0,L796&lt;&gt;""),L796-A796,TODAY()-A796))</f>
        <v/>
      </c>
      <c r="R796" s="18">
        <f>IF(O796="","",IF(O796&lt;0,"CONFERIR",IF(O796=0,"DEVOLVIDO",IF(K796="","COM CLIENTE",IF(TODAY()&gt;K796,"VENCIDO",IF(K796-TODAY()&lt;=15,"VENCE EM 15 DIAS","COM CLIENTE"))))))</f>
        <v/>
      </c>
      <c r="S796" s="18">
        <f>IF(OR($E796="",D796=""),"",IF(D796=$C$4,"5909","6909"))</f>
        <v/>
      </c>
      <c r="T796" s="18" t="n"/>
    </row>
    <row r="797">
      <c r="A797" s="17" t="n"/>
      <c r="B797" s="18" t="n"/>
      <c r="C797" s="18" t="n"/>
      <c r="D797" s="18" t="n"/>
      <c r="E797" s="18" t="n"/>
      <c r="F797" s="18">
        <f>IF($E797="","",IFERROR(INDEX(Bens!$B$6:$B$305,MATCH($E797,Bens!$A$6:$A$305,0)),"Código não cadastrado"))</f>
        <v/>
      </c>
      <c r="G797" s="19" t="n"/>
      <c r="H797" s="20">
        <f>IF(OR($E797="",G797=""),"",G797*IFERROR(INDEX(Bens!$D$6:$D$305,MATCH($E797,Bens!$A$6:$A$305,0)),0))</f>
        <v/>
      </c>
      <c r="I797" s="18" t="n"/>
      <c r="J797" s="18">
        <f>IF(OR($E797="",D797=""),"",IF(D797=$C$4,"5908","6908"))</f>
        <v/>
      </c>
      <c r="K797" s="17" t="n"/>
      <c r="L797" s="17" t="n"/>
      <c r="M797" s="19" t="n"/>
      <c r="N797" s="18" t="n"/>
      <c r="O797" s="19">
        <f>IF(OR($E797="",G797=""),"",G797-N(M797))</f>
        <v/>
      </c>
      <c r="P797" s="20">
        <f>IF(O797="","",O797*IFERROR(INDEX(Bens!$D$6:$D$305,MATCH($E797,Bens!$A$6:$A$305,0)),0))</f>
        <v/>
      </c>
      <c r="Q797" s="21">
        <f>IF(A797="","",IF(AND(O797&lt;=0,L797&lt;&gt;""),L797-A797,TODAY()-A797))</f>
        <v/>
      </c>
      <c r="R797" s="18">
        <f>IF(O797="","",IF(O797&lt;0,"CONFERIR",IF(O797=0,"DEVOLVIDO",IF(K797="","COM CLIENTE",IF(TODAY()&gt;K797,"VENCIDO",IF(K797-TODAY()&lt;=15,"VENCE EM 15 DIAS","COM CLIENTE"))))))</f>
        <v/>
      </c>
      <c r="S797" s="18">
        <f>IF(OR($E797="",D797=""),"",IF(D797=$C$4,"5909","6909"))</f>
        <v/>
      </c>
      <c r="T797" s="18" t="n"/>
    </row>
    <row r="798">
      <c r="A798" s="17" t="n"/>
      <c r="B798" s="18" t="n"/>
      <c r="C798" s="18" t="n"/>
      <c r="D798" s="18" t="n"/>
      <c r="E798" s="18" t="n"/>
      <c r="F798" s="18">
        <f>IF($E798="","",IFERROR(INDEX(Bens!$B$6:$B$305,MATCH($E798,Bens!$A$6:$A$305,0)),"Código não cadastrado"))</f>
        <v/>
      </c>
      <c r="G798" s="19" t="n"/>
      <c r="H798" s="20">
        <f>IF(OR($E798="",G798=""),"",G798*IFERROR(INDEX(Bens!$D$6:$D$305,MATCH($E798,Bens!$A$6:$A$305,0)),0))</f>
        <v/>
      </c>
      <c r="I798" s="18" t="n"/>
      <c r="J798" s="18">
        <f>IF(OR($E798="",D798=""),"",IF(D798=$C$4,"5908","6908"))</f>
        <v/>
      </c>
      <c r="K798" s="17" t="n"/>
      <c r="L798" s="17" t="n"/>
      <c r="M798" s="19" t="n"/>
      <c r="N798" s="18" t="n"/>
      <c r="O798" s="19">
        <f>IF(OR($E798="",G798=""),"",G798-N(M798))</f>
        <v/>
      </c>
      <c r="P798" s="20">
        <f>IF(O798="","",O798*IFERROR(INDEX(Bens!$D$6:$D$305,MATCH($E798,Bens!$A$6:$A$305,0)),0))</f>
        <v/>
      </c>
      <c r="Q798" s="21">
        <f>IF(A798="","",IF(AND(O798&lt;=0,L798&lt;&gt;""),L798-A798,TODAY()-A798))</f>
        <v/>
      </c>
      <c r="R798" s="18">
        <f>IF(O798="","",IF(O798&lt;0,"CONFERIR",IF(O798=0,"DEVOLVIDO",IF(K798="","COM CLIENTE",IF(TODAY()&gt;K798,"VENCIDO",IF(K798-TODAY()&lt;=15,"VENCE EM 15 DIAS","COM CLIENTE"))))))</f>
        <v/>
      </c>
      <c r="S798" s="18">
        <f>IF(OR($E798="",D798=""),"",IF(D798=$C$4,"5909","6909"))</f>
        <v/>
      </c>
      <c r="T798" s="18" t="n"/>
    </row>
    <row r="799">
      <c r="A799" s="17" t="n"/>
      <c r="B799" s="18" t="n"/>
      <c r="C799" s="18" t="n"/>
      <c r="D799" s="18" t="n"/>
      <c r="E799" s="18" t="n"/>
      <c r="F799" s="18">
        <f>IF($E799="","",IFERROR(INDEX(Bens!$B$6:$B$305,MATCH($E799,Bens!$A$6:$A$305,0)),"Código não cadastrado"))</f>
        <v/>
      </c>
      <c r="G799" s="19" t="n"/>
      <c r="H799" s="20">
        <f>IF(OR($E799="",G799=""),"",G799*IFERROR(INDEX(Bens!$D$6:$D$305,MATCH($E799,Bens!$A$6:$A$305,0)),0))</f>
        <v/>
      </c>
      <c r="I799" s="18" t="n"/>
      <c r="J799" s="18">
        <f>IF(OR($E799="",D799=""),"",IF(D799=$C$4,"5908","6908"))</f>
        <v/>
      </c>
      <c r="K799" s="17" t="n"/>
      <c r="L799" s="17" t="n"/>
      <c r="M799" s="19" t="n"/>
      <c r="N799" s="18" t="n"/>
      <c r="O799" s="19">
        <f>IF(OR($E799="",G799=""),"",G799-N(M799))</f>
        <v/>
      </c>
      <c r="P799" s="20">
        <f>IF(O799="","",O799*IFERROR(INDEX(Bens!$D$6:$D$305,MATCH($E799,Bens!$A$6:$A$305,0)),0))</f>
        <v/>
      </c>
      <c r="Q799" s="21">
        <f>IF(A799="","",IF(AND(O799&lt;=0,L799&lt;&gt;""),L799-A799,TODAY()-A799))</f>
        <v/>
      </c>
      <c r="R799" s="18">
        <f>IF(O799="","",IF(O799&lt;0,"CONFERIR",IF(O799=0,"DEVOLVIDO",IF(K799="","COM CLIENTE",IF(TODAY()&gt;K799,"VENCIDO",IF(K799-TODAY()&lt;=15,"VENCE EM 15 DIAS","COM CLIENTE"))))))</f>
        <v/>
      </c>
      <c r="S799" s="18">
        <f>IF(OR($E799="",D799=""),"",IF(D799=$C$4,"5909","6909"))</f>
        <v/>
      </c>
      <c r="T799" s="18" t="n"/>
    </row>
    <row r="800">
      <c r="A800" s="17" t="n"/>
      <c r="B800" s="18" t="n"/>
      <c r="C800" s="18" t="n"/>
      <c r="D800" s="18" t="n"/>
      <c r="E800" s="18" t="n"/>
      <c r="F800" s="18">
        <f>IF($E800="","",IFERROR(INDEX(Bens!$B$6:$B$305,MATCH($E800,Bens!$A$6:$A$305,0)),"Código não cadastrado"))</f>
        <v/>
      </c>
      <c r="G800" s="19" t="n"/>
      <c r="H800" s="20">
        <f>IF(OR($E800="",G800=""),"",G800*IFERROR(INDEX(Bens!$D$6:$D$305,MATCH($E800,Bens!$A$6:$A$305,0)),0))</f>
        <v/>
      </c>
      <c r="I800" s="18" t="n"/>
      <c r="J800" s="18">
        <f>IF(OR($E800="",D800=""),"",IF(D800=$C$4,"5908","6908"))</f>
        <v/>
      </c>
      <c r="K800" s="17" t="n"/>
      <c r="L800" s="17" t="n"/>
      <c r="M800" s="19" t="n"/>
      <c r="N800" s="18" t="n"/>
      <c r="O800" s="19">
        <f>IF(OR($E800="",G800=""),"",G800-N(M800))</f>
        <v/>
      </c>
      <c r="P800" s="20">
        <f>IF(O800="","",O800*IFERROR(INDEX(Bens!$D$6:$D$305,MATCH($E800,Bens!$A$6:$A$305,0)),0))</f>
        <v/>
      </c>
      <c r="Q800" s="21">
        <f>IF(A800="","",IF(AND(O800&lt;=0,L800&lt;&gt;""),L800-A800,TODAY()-A800))</f>
        <v/>
      </c>
      <c r="R800" s="18">
        <f>IF(O800="","",IF(O800&lt;0,"CONFERIR",IF(O800=0,"DEVOLVIDO",IF(K800="","COM CLIENTE",IF(TODAY()&gt;K800,"VENCIDO",IF(K800-TODAY()&lt;=15,"VENCE EM 15 DIAS","COM CLIENTE"))))))</f>
        <v/>
      </c>
      <c r="S800" s="18">
        <f>IF(OR($E800="",D800=""),"",IF(D800=$C$4,"5909","6909"))</f>
        <v/>
      </c>
      <c r="T800" s="18" t="n"/>
    </row>
    <row r="801">
      <c r="A801" s="17" t="n"/>
      <c r="B801" s="18" t="n"/>
      <c r="C801" s="18" t="n"/>
      <c r="D801" s="18" t="n"/>
      <c r="E801" s="18" t="n"/>
      <c r="F801" s="18">
        <f>IF($E801="","",IFERROR(INDEX(Bens!$B$6:$B$305,MATCH($E801,Bens!$A$6:$A$305,0)),"Código não cadastrado"))</f>
        <v/>
      </c>
      <c r="G801" s="19" t="n"/>
      <c r="H801" s="20">
        <f>IF(OR($E801="",G801=""),"",G801*IFERROR(INDEX(Bens!$D$6:$D$305,MATCH($E801,Bens!$A$6:$A$305,0)),0))</f>
        <v/>
      </c>
      <c r="I801" s="18" t="n"/>
      <c r="J801" s="18">
        <f>IF(OR($E801="",D801=""),"",IF(D801=$C$4,"5908","6908"))</f>
        <v/>
      </c>
      <c r="K801" s="17" t="n"/>
      <c r="L801" s="17" t="n"/>
      <c r="M801" s="19" t="n"/>
      <c r="N801" s="18" t="n"/>
      <c r="O801" s="19">
        <f>IF(OR($E801="",G801=""),"",G801-N(M801))</f>
        <v/>
      </c>
      <c r="P801" s="20">
        <f>IF(O801="","",O801*IFERROR(INDEX(Bens!$D$6:$D$305,MATCH($E801,Bens!$A$6:$A$305,0)),0))</f>
        <v/>
      </c>
      <c r="Q801" s="21">
        <f>IF(A801="","",IF(AND(O801&lt;=0,L801&lt;&gt;""),L801-A801,TODAY()-A801))</f>
        <v/>
      </c>
      <c r="R801" s="18">
        <f>IF(O801="","",IF(O801&lt;0,"CONFERIR",IF(O801=0,"DEVOLVIDO",IF(K801="","COM CLIENTE",IF(TODAY()&gt;K801,"VENCIDO",IF(K801-TODAY()&lt;=15,"VENCE EM 15 DIAS","COM CLIENTE"))))))</f>
        <v/>
      </c>
      <c r="S801" s="18">
        <f>IF(OR($E801="",D801=""),"",IF(D801=$C$4,"5909","6909"))</f>
        <v/>
      </c>
      <c r="T801" s="18" t="n"/>
    </row>
    <row r="802">
      <c r="A802" s="17" t="n"/>
      <c r="B802" s="18" t="n"/>
      <c r="C802" s="18" t="n"/>
      <c r="D802" s="18" t="n"/>
      <c r="E802" s="18" t="n"/>
      <c r="F802" s="18">
        <f>IF($E802="","",IFERROR(INDEX(Bens!$B$6:$B$305,MATCH($E802,Bens!$A$6:$A$305,0)),"Código não cadastrado"))</f>
        <v/>
      </c>
      <c r="G802" s="19" t="n"/>
      <c r="H802" s="20">
        <f>IF(OR($E802="",G802=""),"",G802*IFERROR(INDEX(Bens!$D$6:$D$305,MATCH($E802,Bens!$A$6:$A$305,0)),0))</f>
        <v/>
      </c>
      <c r="I802" s="18" t="n"/>
      <c r="J802" s="18">
        <f>IF(OR($E802="",D802=""),"",IF(D802=$C$4,"5908","6908"))</f>
        <v/>
      </c>
      <c r="K802" s="17" t="n"/>
      <c r="L802" s="17" t="n"/>
      <c r="M802" s="19" t="n"/>
      <c r="N802" s="18" t="n"/>
      <c r="O802" s="19">
        <f>IF(OR($E802="",G802=""),"",G802-N(M802))</f>
        <v/>
      </c>
      <c r="P802" s="20">
        <f>IF(O802="","",O802*IFERROR(INDEX(Bens!$D$6:$D$305,MATCH($E802,Bens!$A$6:$A$305,0)),0))</f>
        <v/>
      </c>
      <c r="Q802" s="21">
        <f>IF(A802="","",IF(AND(O802&lt;=0,L802&lt;&gt;""),L802-A802,TODAY()-A802))</f>
        <v/>
      </c>
      <c r="R802" s="18">
        <f>IF(O802="","",IF(O802&lt;0,"CONFERIR",IF(O802=0,"DEVOLVIDO",IF(K802="","COM CLIENTE",IF(TODAY()&gt;K802,"VENCIDO",IF(K802-TODAY()&lt;=15,"VENCE EM 15 DIAS","COM CLIENTE"))))))</f>
        <v/>
      </c>
      <c r="S802" s="18">
        <f>IF(OR($E802="",D802=""),"",IF(D802=$C$4,"5909","6909"))</f>
        <v/>
      </c>
      <c r="T802" s="18" t="n"/>
    </row>
    <row r="803">
      <c r="A803" s="17" t="n"/>
      <c r="B803" s="18" t="n"/>
      <c r="C803" s="18" t="n"/>
      <c r="D803" s="18" t="n"/>
      <c r="E803" s="18" t="n"/>
      <c r="F803" s="18">
        <f>IF($E803="","",IFERROR(INDEX(Bens!$B$6:$B$305,MATCH($E803,Bens!$A$6:$A$305,0)),"Código não cadastrado"))</f>
        <v/>
      </c>
      <c r="G803" s="19" t="n"/>
      <c r="H803" s="20">
        <f>IF(OR($E803="",G803=""),"",G803*IFERROR(INDEX(Bens!$D$6:$D$305,MATCH($E803,Bens!$A$6:$A$305,0)),0))</f>
        <v/>
      </c>
      <c r="I803" s="18" t="n"/>
      <c r="J803" s="18">
        <f>IF(OR($E803="",D803=""),"",IF(D803=$C$4,"5908","6908"))</f>
        <v/>
      </c>
      <c r="K803" s="17" t="n"/>
      <c r="L803" s="17" t="n"/>
      <c r="M803" s="19" t="n"/>
      <c r="N803" s="18" t="n"/>
      <c r="O803" s="19">
        <f>IF(OR($E803="",G803=""),"",G803-N(M803))</f>
        <v/>
      </c>
      <c r="P803" s="20">
        <f>IF(O803="","",O803*IFERROR(INDEX(Bens!$D$6:$D$305,MATCH($E803,Bens!$A$6:$A$305,0)),0))</f>
        <v/>
      </c>
      <c r="Q803" s="21">
        <f>IF(A803="","",IF(AND(O803&lt;=0,L803&lt;&gt;""),L803-A803,TODAY()-A803))</f>
        <v/>
      </c>
      <c r="R803" s="18">
        <f>IF(O803="","",IF(O803&lt;0,"CONFERIR",IF(O803=0,"DEVOLVIDO",IF(K803="","COM CLIENTE",IF(TODAY()&gt;K803,"VENCIDO",IF(K803-TODAY()&lt;=15,"VENCE EM 15 DIAS","COM CLIENTE"))))))</f>
        <v/>
      </c>
      <c r="S803" s="18">
        <f>IF(OR($E803="",D803=""),"",IF(D803=$C$4,"5909","6909"))</f>
        <v/>
      </c>
      <c r="T803" s="18" t="n"/>
    </row>
    <row r="804">
      <c r="A804" s="17" t="n"/>
      <c r="B804" s="18" t="n"/>
      <c r="C804" s="18" t="n"/>
      <c r="D804" s="18" t="n"/>
      <c r="E804" s="18" t="n"/>
      <c r="F804" s="18">
        <f>IF($E804="","",IFERROR(INDEX(Bens!$B$6:$B$305,MATCH($E804,Bens!$A$6:$A$305,0)),"Código não cadastrado"))</f>
        <v/>
      </c>
      <c r="G804" s="19" t="n"/>
      <c r="H804" s="20">
        <f>IF(OR($E804="",G804=""),"",G804*IFERROR(INDEX(Bens!$D$6:$D$305,MATCH($E804,Bens!$A$6:$A$305,0)),0))</f>
        <v/>
      </c>
      <c r="I804" s="18" t="n"/>
      <c r="J804" s="18">
        <f>IF(OR($E804="",D804=""),"",IF(D804=$C$4,"5908","6908"))</f>
        <v/>
      </c>
      <c r="K804" s="17" t="n"/>
      <c r="L804" s="17" t="n"/>
      <c r="M804" s="19" t="n"/>
      <c r="N804" s="18" t="n"/>
      <c r="O804" s="19">
        <f>IF(OR($E804="",G804=""),"",G804-N(M804))</f>
        <v/>
      </c>
      <c r="P804" s="20">
        <f>IF(O804="","",O804*IFERROR(INDEX(Bens!$D$6:$D$305,MATCH($E804,Bens!$A$6:$A$305,0)),0))</f>
        <v/>
      </c>
      <c r="Q804" s="21">
        <f>IF(A804="","",IF(AND(O804&lt;=0,L804&lt;&gt;""),L804-A804,TODAY()-A804))</f>
        <v/>
      </c>
      <c r="R804" s="18">
        <f>IF(O804="","",IF(O804&lt;0,"CONFERIR",IF(O804=0,"DEVOLVIDO",IF(K804="","COM CLIENTE",IF(TODAY()&gt;K804,"VENCIDO",IF(K804-TODAY()&lt;=15,"VENCE EM 15 DIAS","COM CLIENTE"))))))</f>
        <v/>
      </c>
      <c r="S804" s="18">
        <f>IF(OR($E804="",D804=""),"",IF(D804=$C$4,"5909","6909"))</f>
        <v/>
      </c>
      <c r="T804" s="18" t="n"/>
    </row>
    <row r="805">
      <c r="A805" s="17" t="n"/>
      <c r="B805" s="18" t="n"/>
      <c r="C805" s="18" t="n"/>
      <c r="D805" s="18" t="n"/>
      <c r="E805" s="18" t="n"/>
      <c r="F805" s="18">
        <f>IF($E805="","",IFERROR(INDEX(Bens!$B$6:$B$305,MATCH($E805,Bens!$A$6:$A$305,0)),"Código não cadastrado"))</f>
        <v/>
      </c>
      <c r="G805" s="19" t="n"/>
      <c r="H805" s="20">
        <f>IF(OR($E805="",G805=""),"",G805*IFERROR(INDEX(Bens!$D$6:$D$305,MATCH($E805,Bens!$A$6:$A$305,0)),0))</f>
        <v/>
      </c>
      <c r="I805" s="18" t="n"/>
      <c r="J805" s="18">
        <f>IF(OR($E805="",D805=""),"",IF(D805=$C$4,"5908","6908"))</f>
        <v/>
      </c>
      <c r="K805" s="17" t="n"/>
      <c r="L805" s="17" t="n"/>
      <c r="M805" s="19" t="n"/>
      <c r="N805" s="18" t="n"/>
      <c r="O805" s="19">
        <f>IF(OR($E805="",G805=""),"",G805-N(M805))</f>
        <v/>
      </c>
      <c r="P805" s="20">
        <f>IF(O805="","",O805*IFERROR(INDEX(Bens!$D$6:$D$305,MATCH($E805,Bens!$A$6:$A$305,0)),0))</f>
        <v/>
      </c>
      <c r="Q805" s="21">
        <f>IF(A805="","",IF(AND(O805&lt;=0,L805&lt;&gt;""),L805-A805,TODAY()-A805))</f>
        <v/>
      </c>
      <c r="R805" s="18">
        <f>IF(O805="","",IF(O805&lt;0,"CONFERIR",IF(O805=0,"DEVOLVIDO",IF(K805="","COM CLIENTE",IF(TODAY()&gt;K805,"VENCIDO",IF(K805-TODAY()&lt;=15,"VENCE EM 15 DIAS","COM CLIENTE"))))))</f>
        <v/>
      </c>
      <c r="S805" s="18">
        <f>IF(OR($E805="",D805=""),"",IF(D805=$C$4,"5909","6909"))</f>
        <v/>
      </c>
      <c r="T805" s="18" t="n"/>
    </row>
    <row r="806">
      <c r="A806" s="17" t="n"/>
      <c r="B806" s="18" t="n"/>
      <c r="C806" s="18" t="n"/>
      <c r="D806" s="18" t="n"/>
      <c r="E806" s="18" t="n"/>
      <c r="F806" s="18">
        <f>IF($E806="","",IFERROR(INDEX(Bens!$B$6:$B$305,MATCH($E806,Bens!$A$6:$A$305,0)),"Código não cadastrado"))</f>
        <v/>
      </c>
      <c r="G806" s="19" t="n"/>
      <c r="H806" s="20">
        <f>IF(OR($E806="",G806=""),"",G806*IFERROR(INDEX(Bens!$D$6:$D$305,MATCH($E806,Bens!$A$6:$A$305,0)),0))</f>
        <v/>
      </c>
      <c r="I806" s="18" t="n"/>
      <c r="J806" s="18">
        <f>IF(OR($E806="",D806=""),"",IF(D806=$C$4,"5908","6908"))</f>
        <v/>
      </c>
      <c r="K806" s="17" t="n"/>
      <c r="L806" s="17" t="n"/>
      <c r="M806" s="19" t="n"/>
      <c r="N806" s="18" t="n"/>
      <c r="O806" s="19">
        <f>IF(OR($E806="",G806=""),"",G806-N(M806))</f>
        <v/>
      </c>
      <c r="P806" s="20">
        <f>IF(O806="","",O806*IFERROR(INDEX(Bens!$D$6:$D$305,MATCH($E806,Bens!$A$6:$A$305,0)),0))</f>
        <v/>
      </c>
      <c r="Q806" s="21">
        <f>IF(A806="","",IF(AND(O806&lt;=0,L806&lt;&gt;""),L806-A806,TODAY()-A806))</f>
        <v/>
      </c>
      <c r="R806" s="18">
        <f>IF(O806="","",IF(O806&lt;0,"CONFERIR",IF(O806=0,"DEVOLVIDO",IF(K806="","COM CLIENTE",IF(TODAY()&gt;K806,"VENCIDO",IF(K806-TODAY()&lt;=15,"VENCE EM 15 DIAS","COM CLIENTE"))))))</f>
        <v/>
      </c>
      <c r="S806" s="18">
        <f>IF(OR($E806="",D806=""),"",IF(D806=$C$4,"5909","6909"))</f>
        <v/>
      </c>
      <c r="T806" s="18" t="n"/>
    </row>
    <row r="807">
      <c r="A807" s="17" t="n"/>
      <c r="B807" s="18" t="n"/>
      <c r="C807" s="18" t="n"/>
      <c r="D807" s="18" t="n"/>
      <c r="E807" s="18" t="n"/>
      <c r="F807" s="18">
        <f>IF($E807="","",IFERROR(INDEX(Bens!$B$6:$B$305,MATCH($E807,Bens!$A$6:$A$305,0)),"Código não cadastrado"))</f>
        <v/>
      </c>
      <c r="G807" s="19" t="n"/>
      <c r="H807" s="20">
        <f>IF(OR($E807="",G807=""),"",G807*IFERROR(INDEX(Bens!$D$6:$D$305,MATCH($E807,Bens!$A$6:$A$305,0)),0))</f>
        <v/>
      </c>
      <c r="I807" s="18" t="n"/>
      <c r="J807" s="18">
        <f>IF(OR($E807="",D807=""),"",IF(D807=$C$4,"5908","6908"))</f>
        <v/>
      </c>
      <c r="K807" s="17" t="n"/>
      <c r="L807" s="17" t="n"/>
      <c r="M807" s="19" t="n"/>
      <c r="N807" s="18" t="n"/>
      <c r="O807" s="19">
        <f>IF(OR($E807="",G807=""),"",G807-N(M807))</f>
        <v/>
      </c>
      <c r="P807" s="20">
        <f>IF(O807="","",O807*IFERROR(INDEX(Bens!$D$6:$D$305,MATCH($E807,Bens!$A$6:$A$305,0)),0))</f>
        <v/>
      </c>
      <c r="Q807" s="21">
        <f>IF(A807="","",IF(AND(O807&lt;=0,L807&lt;&gt;""),L807-A807,TODAY()-A807))</f>
        <v/>
      </c>
      <c r="R807" s="18">
        <f>IF(O807="","",IF(O807&lt;0,"CONFERIR",IF(O807=0,"DEVOLVIDO",IF(K807="","COM CLIENTE",IF(TODAY()&gt;K807,"VENCIDO",IF(K807-TODAY()&lt;=15,"VENCE EM 15 DIAS","COM CLIENTE"))))))</f>
        <v/>
      </c>
      <c r="S807" s="18">
        <f>IF(OR($E807="",D807=""),"",IF(D807=$C$4,"5909","6909"))</f>
        <v/>
      </c>
      <c r="T807" s="18" t="n"/>
    </row>
    <row r="808">
      <c r="A808" s="17" t="n"/>
      <c r="B808" s="18" t="n"/>
      <c r="C808" s="18" t="n"/>
      <c r="D808" s="18" t="n"/>
      <c r="E808" s="18" t="n"/>
      <c r="F808" s="18">
        <f>IF($E808="","",IFERROR(INDEX(Bens!$B$6:$B$305,MATCH($E808,Bens!$A$6:$A$305,0)),"Código não cadastrado"))</f>
        <v/>
      </c>
      <c r="G808" s="19" t="n"/>
      <c r="H808" s="20">
        <f>IF(OR($E808="",G808=""),"",G808*IFERROR(INDEX(Bens!$D$6:$D$305,MATCH($E808,Bens!$A$6:$A$305,0)),0))</f>
        <v/>
      </c>
      <c r="I808" s="18" t="n"/>
      <c r="J808" s="18">
        <f>IF(OR($E808="",D808=""),"",IF(D808=$C$4,"5908","6908"))</f>
        <v/>
      </c>
      <c r="K808" s="17" t="n"/>
      <c r="L808" s="17" t="n"/>
      <c r="M808" s="19" t="n"/>
      <c r="N808" s="18" t="n"/>
      <c r="O808" s="19">
        <f>IF(OR($E808="",G808=""),"",G808-N(M808))</f>
        <v/>
      </c>
      <c r="P808" s="20">
        <f>IF(O808="","",O808*IFERROR(INDEX(Bens!$D$6:$D$305,MATCH($E808,Bens!$A$6:$A$305,0)),0))</f>
        <v/>
      </c>
      <c r="Q808" s="21">
        <f>IF(A808="","",IF(AND(O808&lt;=0,L808&lt;&gt;""),L808-A808,TODAY()-A808))</f>
        <v/>
      </c>
      <c r="R808" s="18">
        <f>IF(O808="","",IF(O808&lt;0,"CONFERIR",IF(O808=0,"DEVOLVIDO",IF(K808="","COM CLIENTE",IF(TODAY()&gt;K808,"VENCIDO",IF(K808-TODAY()&lt;=15,"VENCE EM 15 DIAS","COM CLIENTE"))))))</f>
        <v/>
      </c>
      <c r="S808" s="18">
        <f>IF(OR($E808="",D808=""),"",IF(D808=$C$4,"5909","6909"))</f>
        <v/>
      </c>
      <c r="T808" s="18" t="n"/>
    </row>
    <row r="809">
      <c r="A809" s="17" t="n"/>
      <c r="B809" s="18" t="n"/>
      <c r="C809" s="18" t="n"/>
      <c r="D809" s="18" t="n"/>
      <c r="E809" s="18" t="n"/>
      <c r="F809" s="18">
        <f>IF($E809="","",IFERROR(INDEX(Bens!$B$6:$B$305,MATCH($E809,Bens!$A$6:$A$305,0)),"Código não cadastrado"))</f>
        <v/>
      </c>
      <c r="G809" s="19" t="n"/>
      <c r="H809" s="20">
        <f>IF(OR($E809="",G809=""),"",G809*IFERROR(INDEX(Bens!$D$6:$D$305,MATCH($E809,Bens!$A$6:$A$305,0)),0))</f>
        <v/>
      </c>
      <c r="I809" s="18" t="n"/>
      <c r="J809" s="18">
        <f>IF(OR($E809="",D809=""),"",IF(D809=$C$4,"5908","6908"))</f>
        <v/>
      </c>
      <c r="K809" s="17" t="n"/>
      <c r="L809" s="17" t="n"/>
      <c r="M809" s="19" t="n"/>
      <c r="N809" s="18" t="n"/>
      <c r="O809" s="19">
        <f>IF(OR($E809="",G809=""),"",G809-N(M809))</f>
        <v/>
      </c>
      <c r="P809" s="20">
        <f>IF(O809="","",O809*IFERROR(INDEX(Bens!$D$6:$D$305,MATCH($E809,Bens!$A$6:$A$305,0)),0))</f>
        <v/>
      </c>
      <c r="Q809" s="21">
        <f>IF(A809="","",IF(AND(O809&lt;=0,L809&lt;&gt;""),L809-A809,TODAY()-A809))</f>
        <v/>
      </c>
      <c r="R809" s="18">
        <f>IF(O809="","",IF(O809&lt;0,"CONFERIR",IF(O809=0,"DEVOLVIDO",IF(K809="","COM CLIENTE",IF(TODAY()&gt;K809,"VENCIDO",IF(K809-TODAY()&lt;=15,"VENCE EM 15 DIAS","COM CLIENTE"))))))</f>
        <v/>
      </c>
      <c r="S809" s="18">
        <f>IF(OR($E809="",D809=""),"",IF(D809=$C$4,"5909","6909"))</f>
        <v/>
      </c>
      <c r="T809" s="18" t="n"/>
    </row>
    <row r="810">
      <c r="A810" s="17" t="n"/>
      <c r="B810" s="18" t="n"/>
      <c r="C810" s="18" t="n"/>
      <c r="D810" s="18" t="n"/>
      <c r="E810" s="18" t="n"/>
      <c r="F810" s="18">
        <f>IF($E810="","",IFERROR(INDEX(Bens!$B$6:$B$305,MATCH($E810,Bens!$A$6:$A$305,0)),"Código não cadastrado"))</f>
        <v/>
      </c>
      <c r="G810" s="19" t="n"/>
      <c r="H810" s="20">
        <f>IF(OR($E810="",G810=""),"",G810*IFERROR(INDEX(Bens!$D$6:$D$305,MATCH($E810,Bens!$A$6:$A$305,0)),0))</f>
        <v/>
      </c>
      <c r="I810" s="18" t="n"/>
      <c r="J810" s="18">
        <f>IF(OR($E810="",D810=""),"",IF(D810=$C$4,"5908","6908"))</f>
        <v/>
      </c>
      <c r="K810" s="17" t="n"/>
      <c r="L810" s="17" t="n"/>
      <c r="M810" s="19" t="n"/>
      <c r="N810" s="18" t="n"/>
      <c r="O810" s="19">
        <f>IF(OR($E810="",G810=""),"",G810-N(M810))</f>
        <v/>
      </c>
      <c r="P810" s="20">
        <f>IF(O810="","",O810*IFERROR(INDEX(Bens!$D$6:$D$305,MATCH($E810,Bens!$A$6:$A$305,0)),0))</f>
        <v/>
      </c>
      <c r="Q810" s="21">
        <f>IF(A810="","",IF(AND(O810&lt;=0,L810&lt;&gt;""),L810-A810,TODAY()-A810))</f>
        <v/>
      </c>
      <c r="R810" s="18">
        <f>IF(O810="","",IF(O810&lt;0,"CONFERIR",IF(O810=0,"DEVOLVIDO",IF(K810="","COM CLIENTE",IF(TODAY()&gt;K810,"VENCIDO",IF(K810-TODAY()&lt;=15,"VENCE EM 15 DIAS","COM CLIENTE"))))))</f>
        <v/>
      </c>
      <c r="S810" s="18">
        <f>IF(OR($E810="",D810=""),"",IF(D810=$C$4,"5909","6909"))</f>
        <v/>
      </c>
      <c r="T810" s="18" t="n"/>
    </row>
    <row r="811">
      <c r="A811" s="17" t="n"/>
      <c r="B811" s="18" t="n"/>
      <c r="C811" s="18" t="n"/>
      <c r="D811" s="18" t="n"/>
      <c r="E811" s="18" t="n"/>
      <c r="F811" s="18">
        <f>IF($E811="","",IFERROR(INDEX(Bens!$B$6:$B$305,MATCH($E811,Bens!$A$6:$A$305,0)),"Código não cadastrado"))</f>
        <v/>
      </c>
      <c r="G811" s="19" t="n"/>
      <c r="H811" s="20">
        <f>IF(OR($E811="",G811=""),"",G811*IFERROR(INDEX(Bens!$D$6:$D$305,MATCH($E811,Bens!$A$6:$A$305,0)),0))</f>
        <v/>
      </c>
      <c r="I811" s="18" t="n"/>
      <c r="J811" s="18">
        <f>IF(OR($E811="",D811=""),"",IF(D811=$C$4,"5908","6908"))</f>
        <v/>
      </c>
      <c r="K811" s="17" t="n"/>
      <c r="L811" s="17" t="n"/>
      <c r="M811" s="19" t="n"/>
      <c r="N811" s="18" t="n"/>
      <c r="O811" s="19">
        <f>IF(OR($E811="",G811=""),"",G811-N(M811))</f>
        <v/>
      </c>
      <c r="P811" s="20">
        <f>IF(O811="","",O811*IFERROR(INDEX(Bens!$D$6:$D$305,MATCH($E811,Bens!$A$6:$A$305,0)),0))</f>
        <v/>
      </c>
      <c r="Q811" s="21">
        <f>IF(A811="","",IF(AND(O811&lt;=0,L811&lt;&gt;""),L811-A811,TODAY()-A811))</f>
        <v/>
      </c>
      <c r="R811" s="18">
        <f>IF(O811="","",IF(O811&lt;0,"CONFERIR",IF(O811=0,"DEVOLVIDO",IF(K811="","COM CLIENTE",IF(TODAY()&gt;K811,"VENCIDO",IF(K811-TODAY()&lt;=15,"VENCE EM 15 DIAS","COM CLIENTE"))))))</f>
        <v/>
      </c>
      <c r="S811" s="18">
        <f>IF(OR($E811="",D811=""),"",IF(D811=$C$4,"5909","6909"))</f>
        <v/>
      </c>
      <c r="T811" s="18" t="n"/>
    </row>
    <row r="812">
      <c r="A812" s="17" t="n"/>
      <c r="B812" s="18" t="n"/>
      <c r="C812" s="18" t="n"/>
      <c r="D812" s="18" t="n"/>
      <c r="E812" s="18" t="n"/>
      <c r="F812" s="18">
        <f>IF($E812="","",IFERROR(INDEX(Bens!$B$6:$B$305,MATCH($E812,Bens!$A$6:$A$305,0)),"Código não cadastrado"))</f>
        <v/>
      </c>
      <c r="G812" s="19" t="n"/>
      <c r="H812" s="20">
        <f>IF(OR($E812="",G812=""),"",G812*IFERROR(INDEX(Bens!$D$6:$D$305,MATCH($E812,Bens!$A$6:$A$305,0)),0))</f>
        <v/>
      </c>
      <c r="I812" s="18" t="n"/>
      <c r="J812" s="18">
        <f>IF(OR($E812="",D812=""),"",IF(D812=$C$4,"5908","6908"))</f>
        <v/>
      </c>
      <c r="K812" s="17" t="n"/>
      <c r="L812" s="17" t="n"/>
      <c r="M812" s="19" t="n"/>
      <c r="N812" s="18" t="n"/>
      <c r="O812" s="19">
        <f>IF(OR($E812="",G812=""),"",G812-N(M812))</f>
        <v/>
      </c>
      <c r="P812" s="20">
        <f>IF(O812="","",O812*IFERROR(INDEX(Bens!$D$6:$D$305,MATCH($E812,Bens!$A$6:$A$305,0)),0))</f>
        <v/>
      </c>
      <c r="Q812" s="21">
        <f>IF(A812="","",IF(AND(O812&lt;=0,L812&lt;&gt;""),L812-A812,TODAY()-A812))</f>
        <v/>
      </c>
      <c r="R812" s="18">
        <f>IF(O812="","",IF(O812&lt;0,"CONFERIR",IF(O812=0,"DEVOLVIDO",IF(K812="","COM CLIENTE",IF(TODAY()&gt;K812,"VENCIDO",IF(K812-TODAY()&lt;=15,"VENCE EM 15 DIAS","COM CLIENTE"))))))</f>
        <v/>
      </c>
      <c r="S812" s="18">
        <f>IF(OR($E812="",D812=""),"",IF(D812=$C$4,"5909","6909"))</f>
        <v/>
      </c>
      <c r="T812" s="18" t="n"/>
    </row>
    <row r="813">
      <c r="A813" s="17" t="n"/>
      <c r="B813" s="18" t="n"/>
      <c r="C813" s="18" t="n"/>
      <c r="D813" s="18" t="n"/>
      <c r="E813" s="18" t="n"/>
      <c r="F813" s="18">
        <f>IF($E813="","",IFERROR(INDEX(Bens!$B$6:$B$305,MATCH($E813,Bens!$A$6:$A$305,0)),"Código não cadastrado"))</f>
        <v/>
      </c>
      <c r="G813" s="19" t="n"/>
      <c r="H813" s="20">
        <f>IF(OR($E813="",G813=""),"",G813*IFERROR(INDEX(Bens!$D$6:$D$305,MATCH($E813,Bens!$A$6:$A$305,0)),0))</f>
        <v/>
      </c>
      <c r="I813" s="18" t="n"/>
      <c r="J813" s="18">
        <f>IF(OR($E813="",D813=""),"",IF(D813=$C$4,"5908","6908"))</f>
        <v/>
      </c>
      <c r="K813" s="17" t="n"/>
      <c r="L813" s="17" t="n"/>
      <c r="M813" s="19" t="n"/>
      <c r="N813" s="18" t="n"/>
      <c r="O813" s="19">
        <f>IF(OR($E813="",G813=""),"",G813-N(M813))</f>
        <v/>
      </c>
      <c r="P813" s="20">
        <f>IF(O813="","",O813*IFERROR(INDEX(Bens!$D$6:$D$305,MATCH($E813,Bens!$A$6:$A$305,0)),0))</f>
        <v/>
      </c>
      <c r="Q813" s="21">
        <f>IF(A813="","",IF(AND(O813&lt;=0,L813&lt;&gt;""),L813-A813,TODAY()-A813))</f>
        <v/>
      </c>
      <c r="R813" s="18">
        <f>IF(O813="","",IF(O813&lt;0,"CONFERIR",IF(O813=0,"DEVOLVIDO",IF(K813="","COM CLIENTE",IF(TODAY()&gt;K813,"VENCIDO",IF(K813-TODAY()&lt;=15,"VENCE EM 15 DIAS","COM CLIENTE"))))))</f>
        <v/>
      </c>
      <c r="S813" s="18">
        <f>IF(OR($E813="",D813=""),"",IF(D813=$C$4,"5909","6909"))</f>
        <v/>
      </c>
      <c r="T813" s="18" t="n"/>
    </row>
    <row r="814">
      <c r="A814" s="17" t="n"/>
      <c r="B814" s="18" t="n"/>
      <c r="C814" s="18" t="n"/>
      <c r="D814" s="18" t="n"/>
      <c r="E814" s="18" t="n"/>
      <c r="F814" s="18">
        <f>IF($E814="","",IFERROR(INDEX(Bens!$B$6:$B$305,MATCH($E814,Bens!$A$6:$A$305,0)),"Código não cadastrado"))</f>
        <v/>
      </c>
      <c r="G814" s="19" t="n"/>
      <c r="H814" s="20">
        <f>IF(OR($E814="",G814=""),"",G814*IFERROR(INDEX(Bens!$D$6:$D$305,MATCH($E814,Bens!$A$6:$A$305,0)),0))</f>
        <v/>
      </c>
      <c r="I814" s="18" t="n"/>
      <c r="J814" s="18">
        <f>IF(OR($E814="",D814=""),"",IF(D814=$C$4,"5908","6908"))</f>
        <v/>
      </c>
      <c r="K814" s="17" t="n"/>
      <c r="L814" s="17" t="n"/>
      <c r="M814" s="19" t="n"/>
      <c r="N814" s="18" t="n"/>
      <c r="O814" s="19">
        <f>IF(OR($E814="",G814=""),"",G814-N(M814))</f>
        <v/>
      </c>
      <c r="P814" s="20">
        <f>IF(O814="","",O814*IFERROR(INDEX(Bens!$D$6:$D$305,MATCH($E814,Bens!$A$6:$A$305,0)),0))</f>
        <v/>
      </c>
      <c r="Q814" s="21">
        <f>IF(A814="","",IF(AND(O814&lt;=0,L814&lt;&gt;""),L814-A814,TODAY()-A814))</f>
        <v/>
      </c>
      <c r="R814" s="18">
        <f>IF(O814="","",IF(O814&lt;0,"CONFERIR",IF(O814=0,"DEVOLVIDO",IF(K814="","COM CLIENTE",IF(TODAY()&gt;K814,"VENCIDO",IF(K814-TODAY()&lt;=15,"VENCE EM 15 DIAS","COM CLIENTE"))))))</f>
        <v/>
      </c>
      <c r="S814" s="18">
        <f>IF(OR($E814="",D814=""),"",IF(D814=$C$4,"5909","6909"))</f>
        <v/>
      </c>
      <c r="T814" s="18" t="n"/>
    </row>
    <row r="815">
      <c r="A815" s="17" t="n"/>
      <c r="B815" s="18" t="n"/>
      <c r="C815" s="18" t="n"/>
      <c r="D815" s="18" t="n"/>
      <c r="E815" s="18" t="n"/>
      <c r="F815" s="18">
        <f>IF($E815="","",IFERROR(INDEX(Bens!$B$6:$B$305,MATCH($E815,Bens!$A$6:$A$305,0)),"Código não cadastrado"))</f>
        <v/>
      </c>
      <c r="G815" s="19" t="n"/>
      <c r="H815" s="20">
        <f>IF(OR($E815="",G815=""),"",G815*IFERROR(INDEX(Bens!$D$6:$D$305,MATCH($E815,Bens!$A$6:$A$305,0)),0))</f>
        <v/>
      </c>
      <c r="I815" s="18" t="n"/>
      <c r="J815" s="18">
        <f>IF(OR($E815="",D815=""),"",IF(D815=$C$4,"5908","6908"))</f>
        <v/>
      </c>
      <c r="K815" s="17" t="n"/>
      <c r="L815" s="17" t="n"/>
      <c r="M815" s="19" t="n"/>
      <c r="N815" s="18" t="n"/>
      <c r="O815" s="19">
        <f>IF(OR($E815="",G815=""),"",G815-N(M815))</f>
        <v/>
      </c>
      <c r="P815" s="20">
        <f>IF(O815="","",O815*IFERROR(INDEX(Bens!$D$6:$D$305,MATCH($E815,Bens!$A$6:$A$305,0)),0))</f>
        <v/>
      </c>
      <c r="Q815" s="21">
        <f>IF(A815="","",IF(AND(O815&lt;=0,L815&lt;&gt;""),L815-A815,TODAY()-A815))</f>
        <v/>
      </c>
      <c r="R815" s="18">
        <f>IF(O815="","",IF(O815&lt;0,"CONFERIR",IF(O815=0,"DEVOLVIDO",IF(K815="","COM CLIENTE",IF(TODAY()&gt;K815,"VENCIDO",IF(K815-TODAY()&lt;=15,"VENCE EM 15 DIAS","COM CLIENTE"))))))</f>
        <v/>
      </c>
      <c r="S815" s="18">
        <f>IF(OR($E815="",D815=""),"",IF(D815=$C$4,"5909","6909"))</f>
        <v/>
      </c>
      <c r="T815" s="18" t="n"/>
    </row>
    <row r="816">
      <c r="A816" s="17" t="n"/>
      <c r="B816" s="18" t="n"/>
      <c r="C816" s="18" t="n"/>
      <c r="D816" s="18" t="n"/>
      <c r="E816" s="18" t="n"/>
      <c r="F816" s="18">
        <f>IF($E816="","",IFERROR(INDEX(Bens!$B$6:$B$305,MATCH($E816,Bens!$A$6:$A$305,0)),"Código não cadastrado"))</f>
        <v/>
      </c>
      <c r="G816" s="19" t="n"/>
      <c r="H816" s="20">
        <f>IF(OR($E816="",G816=""),"",G816*IFERROR(INDEX(Bens!$D$6:$D$305,MATCH($E816,Bens!$A$6:$A$305,0)),0))</f>
        <v/>
      </c>
      <c r="I816" s="18" t="n"/>
      <c r="J816" s="18">
        <f>IF(OR($E816="",D816=""),"",IF(D816=$C$4,"5908","6908"))</f>
        <v/>
      </c>
      <c r="K816" s="17" t="n"/>
      <c r="L816" s="17" t="n"/>
      <c r="M816" s="19" t="n"/>
      <c r="N816" s="18" t="n"/>
      <c r="O816" s="19">
        <f>IF(OR($E816="",G816=""),"",G816-N(M816))</f>
        <v/>
      </c>
      <c r="P816" s="20">
        <f>IF(O816="","",O816*IFERROR(INDEX(Bens!$D$6:$D$305,MATCH($E816,Bens!$A$6:$A$305,0)),0))</f>
        <v/>
      </c>
      <c r="Q816" s="21">
        <f>IF(A816="","",IF(AND(O816&lt;=0,L816&lt;&gt;""),L816-A816,TODAY()-A816))</f>
        <v/>
      </c>
      <c r="R816" s="18">
        <f>IF(O816="","",IF(O816&lt;0,"CONFERIR",IF(O816=0,"DEVOLVIDO",IF(K816="","COM CLIENTE",IF(TODAY()&gt;K816,"VENCIDO",IF(K816-TODAY()&lt;=15,"VENCE EM 15 DIAS","COM CLIENTE"))))))</f>
        <v/>
      </c>
      <c r="S816" s="18">
        <f>IF(OR($E816="",D816=""),"",IF(D816=$C$4,"5909","6909"))</f>
        <v/>
      </c>
      <c r="T816" s="18" t="n"/>
    </row>
    <row r="817">
      <c r="A817" s="17" t="n"/>
      <c r="B817" s="18" t="n"/>
      <c r="C817" s="18" t="n"/>
      <c r="D817" s="18" t="n"/>
      <c r="E817" s="18" t="n"/>
      <c r="F817" s="18">
        <f>IF($E817="","",IFERROR(INDEX(Bens!$B$6:$B$305,MATCH($E817,Bens!$A$6:$A$305,0)),"Código não cadastrado"))</f>
        <v/>
      </c>
      <c r="G817" s="19" t="n"/>
      <c r="H817" s="20">
        <f>IF(OR($E817="",G817=""),"",G817*IFERROR(INDEX(Bens!$D$6:$D$305,MATCH($E817,Bens!$A$6:$A$305,0)),0))</f>
        <v/>
      </c>
      <c r="I817" s="18" t="n"/>
      <c r="J817" s="18">
        <f>IF(OR($E817="",D817=""),"",IF(D817=$C$4,"5908","6908"))</f>
        <v/>
      </c>
      <c r="K817" s="17" t="n"/>
      <c r="L817" s="17" t="n"/>
      <c r="M817" s="19" t="n"/>
      <c r="N817" s="18" t="n"/>
      <c r="O817" s="19">
        <f>IF(OR($E817="",G817=""),"",G817-N(M817))</f>
        <v/>
      </c>
      <c r="P817" s="20">
        <f>IF(O817="","",O817*IFERROR(INDEX(Bens!$D$6:$D$305,MATCH($E817,Bens!$A$6:$A$305,0)),0))</f>
        <v/>
      </c>
      <c r="Q817" s="21">
        <f>IF(A817="","",IF(AND(O817&lt;=0,L817&lt;&gt;""),L817-A817,TODAY()-A817))</f>
        <v/>
      </c>
      <c r="R817" s="18">
        <f>IF(O817="","",IF(O817&lt;0,"CONFERIR",IF(O817=0,"DEVOLVIDO",IF(K817="","COM CLIENTE",IF(TODAY()&gt;K817,"VENCIDO",IF(K817-TODAY()&lt;=15,"VENCE EM 15 DIAS","COM CLIENTE"))))))</f>
        <v/>
      </c>
      <c r="S817" s="18">
        <f>IF(OR($E817="",D817=""),"",IF(D817=$C$4,"5909","6909"))</f>
        <v/>
      </c>
      <c r="T817" s="18" t="n"/>
    </row>
    <row r="818">
      <c r="A818" s="17" t="n"/>
      <c r="B818" s="18" t="n"/>
      <c r="C818" s="18" t="n"/>
      <c r="D818" s="18" t="n"/>
      <c r="E818" s="18" t="n"/>
      <c r="F818" s="18">
        <f>IF($E818="","",IFERROR(INDEX(Bens!$B$6:$B$305,MATCH($E818,Bens!$A$6:$A$305,0)),"Código não cadastrado"))</f>
        <v/>
      </c>
      <c r="G818" s="19" t="n"/>
      <c r="H818" s="20">
        <f>IF(OR($E818="",G818=""),"",G818*IFERROR(INDEX(Bens!$D$6:$D$305,MATCH($E818,Bens!$A$6:$A$305,0)),0))</f>
        <v/>
      </c>
      <c r="I818" s="18" t="n"/>
      <c r="J818" s="18">
        <f>IF(OR($E818="",D818=""),"",IF(D818=$C$4,"5908","6908"))</f>
        <v/>
      </c>
      <c r="K818" s="17" t="n"/>
      <c r="L818" s="17" t="n"/>
      <c r="M818" s="19" t="n"/>
      <c r="N818" s="18" t="n"/>
      <c r="O818" s="19">
        <f>IF(OR($E818="",G818=""),"",G818-N(M818))</f>
        <v/>
      </c>
      <c r="P818" s="20">
        <f>IF(O818="","",O818*IFERROR(INDEX(Bens!$D$6:$D$305,MATCH($E818,Bens!$A$6:$A$305,0)),0))</f>
        <v/>
      </c>
      <c r="Q818" s="21">
        <f>IF(A818="","",IF(AND(O818&lt;=0,L818&lt;&gt;""),L818-A818,TODAY()-A818))</f>
        <v/>
      </c>
      <c r="R818" s="18">
        <f>IF(O818="","",IF(O818&lt;0,"CONFERIR",IF(O818=0,"DEVOLVIDO",IF(K818="","COM CLIENTE",IF(TODAY()&gt;K818,"VENCIDO",IF(K818-TODAY()&lt;=15,"VENCE EM 15 DIAS","COM CLIENTE"))))))</f>
        <v/>
      </c>
      <c r="S818" s="18">
        <f>IF(OR($E818="",D818=""),"",IF(D818=$C$4,"5909","6909"))</f>
        <v/>
      </c>
      <c r="T818" s="18" t="n"/>
    </row>
    <row r="819">
      <c r="A819" s="17" t="n"/>
      <c r="B819" s="18" t="n"/>
      <c r="C819" s="18" t="n"/>
      <c r="D819" s="18" t="n"/>
      <c r="E819" s="18" t="n"/>
      <c r="F819" s="18">
        <f>IF($E819="","",IFERROR(INDEX(Bens!$B$6:$B$305,MATCH($E819,Bens!$A$6:$A$305,0)),"Código não cadastrado"))</f>
        <v/>
      </c>
      <c r="G819" s="19" t="n"/>
      <c r="H819" s="20">
        <f>IF(OR($E819="",G819=""),"",G819*IFERROR(INDEX(Bens!$D$6:$D$305,MATCH($E819,Bens!$A$6:$A$305,0)),0))</f>
        <v/>
      </c>
      <c r="I819" s="18" t="n"/>
      <c r="J819" s="18">
        <f>IF(OR($E819="",D819=""),"",IF(D819=$C$4,"5908","6908"))</f>
        <v/>
      </c>
      <c r="K819" s="17" t="n"/>
      <c r="L819" s="17" t="n"/>
      <c r="M819" s="19" t="n"/>
      <c r="N819" s="18" t="n"/>
      <c r="O819" s="19">
        <f>IF(OR($E819="",G819=""),"",G819-N(M819))</f>
        <v/>
      </c>
      <c r="P819" s="20">
        <f>IF(O819="","",O819*IFERROR(INDEX(Bens!$D$6:$D$305,MATCH($E819,Bens!$A$6:$A$305,0)),0))</f>
        <v/>
      </c>
      <c r="Q819" s="21">
        <f>IF(A819="","",IF(AND(O819&lt;=0,L819&lt;&gt;""),L819-A819,TODAY()-A819))</f>
        <v/>
      </c>
      <c r="R819" s="18">
        <f>IF(O819="","",IF(O819&lt;0,"CONFERIR",IF(O819=0,"DEVOLVIDO",IF(K819="","COM CLIENTE",IF(TODAY()&gt;K819,"VENCIDO",IF(K819-TODAY()&lt;=15,"VENCE EM 15 DIAS","COM CLIENTE"))))))</f>
        <v/>
      </c>
      <c r="S819" s="18">
        <f>IF(OR($E819="",D819=""),"",IF(D819=$C$4,"5909","6909"))</f>
        <v/>
      </c>
      <c r="T819" s="18" t="n"/>
    </row>
    <row r="820">
      <c r="A820" s="17" t="n"/>
      <c r="B820" s="18" t="n"/>
      <c r="C820" s="18" t="n"/>
      <c r="D820" s="18" t="n"/>
      <c r="E820" s="18" t="n"/>
      <c r="F820" s="18">
        <f>IF($E820="","",IFERROR(INDEX(Bens!$B$6:$B$305,MATCH($E820,Bens!$A$6:$A$305,0)),"Código não cadastrado"))</f>
        <v/>
      </c>
      <c r="G820" s="19" t="n"/>
      <c r="H820" s="20">
        <f>IF(OR($E820="",G820=""),"",G820*IFERROR(INDEX(Bens!$D$6:$D$305,MATCH($E820,Bens!$A$6:$A$305,0)),0))</f>
        <v/>
      </c>
      <c r="I820" s="18" t="n"/>
      <c r="J820" s="18">
        <f>IF(OR($E820="",D820=""),"",IF(D820=$C$4,"5908","6908"))</f>
        <v/>
      </c>
      <c r="K820" s="17" t="n"/>
      <c r="L820" s="17" t="n"/>
      <c r="M820" s="19" t="n"/>
      <c r="N820" s="18" t="n"/>
      <c r="O820" s="19">
        <f>IF(OR($E820="",G820=""),"",G820-N(M820))</f>
        <v/>
      </c>
      <c r="P820" s="20">
        <f>IF(O820="","",O820*IFERROR(INDEX(Bens!$D$6:$D$305,MATCH($E820,Bens!$A$6:$A$305,0)),0))</f>
        <v/>
      </c>
      <c r="Q820" s="21">
        <f>IF(A820="","",IF(AND(O820&lt;=0,L820&lt;&gt;""),L820-A820,TODAY()-A820))</f>
        <v/>
      </c>
      <c r="R820" s="18">
        <f>IF(O820="","",IF(O820&lt;0,"CONFERIR",IF(O820=0,"DEVOLVIDO",IF(K820="","COM CLIENTE",IF(TODAY()&gt;K820,"VENCIDO",IF(K820-TODAY()&lt;=15,"VENCE EM 15 DIAS","COM CLIENTE"))))))</f>
        <v/>
      </c>
      <c r="S820" s="18">
        <f>IF(OR($E820="",D820=""),"",IF(D820=$C$4,"5909","6909"))</f>
        <v/>
      </c>
      <c r="T820" s="18" t="n"/>
    </row>
    <row r="821">
      <c r="A821" s="17" t="n"/>
      <c r="B821" s="18" t="n"/>
      <c r="C821" s="18" t="n"/>
      <c r="D821" s="18" t="n"/>
      <c r="E821" s="18" t="n"/>
      <c r="F821" s="18">
        <f>IF($E821="","",IFERROR(INDEX(Bens!$B$6:$B$305,MATCH($E821,Bens!$A$6:$A$305,0)),"Código não cadastrado"))</f>
        <v/>
      </c>
      <c r="G821" s="19" t="n"/>
      <c r="H821" s="20">
        <f>IF(OR($E821="",G821=""),"",G821*IFERROR(INDEX(Bens!$D$6:$D$305,MATCH($E821,Bens!$A$6:$A$305,0)),0))</f>
        <v/>
      </c>
      <c r="I821" s="18" t="n"/>
      <c r="J821" s="18">
        <f>IF(OR($E821="",D821=""),"",IF(D821=$C$4,"5908","6908"))</f>
        <v/>
      </c>
      <c r="K821" s="17" t="n"/>
      <c r="L821" s="17" t="n"/>
      <c r="M821" s="19" t="n"/>
      <c r="N821" s="18" t="n"/>
      <c r="O821" s="19">
        <f>IF(OR($E821="",G821=""),"",G821-N(M821))</f>
        <v/>
      </c>
      <c r="P821" s="20">
        <f>IF(O821="","",O821*IFERROR(INDEX(Bens!$D$6:$D$305,MATCH($E821,Bens!$A$6:$A$305,0)),0))</f>
        <v/>
      </c>
      <c r="Q821" s="21">
        <f>IF(A821="","",IF(AND(O821&lt;=0,L821&lt;&gt;""),L821-A821,TODAY()-A821))</f>
        <v/>
      </c>
      <c r="R821" s="18">
        <f>IF(O821="","",IF(O821&lt;0,"CONFERIR",IF(O821=0,"DEVOLVIDO",IF(K821="","COM CLIENTE",IF(TODAY()&gt;K821,"VENCIDO",IF(K821-TODAY()&lt;=15,"VENCE EM 15 DIAS","COM CLIENTE"))))))</f>
        <v/>
      </c>
      <c r="S821" s="18">
        <f>IF(OR($E821="",D821=""),"",IF(D821=$C$4,"5909","6909"))</f>
        <v/>
      </c>
      <c r="T821" s="18" t="n"/>
    </row>
    <row r="822">
      <c r="A822" s="17" t="n"/>
      <c r="B822" s="18" t="n"/>
      <c r="C822" s="18" t="n"/>
      <c r="D822" s="18" t="n"/>
      <c r="E822" s="18" t="n"/>
      <c r="F822" s="18">
        <f>IF($E822="","",IFERROR(INDEX(Bens!$B$6:$B$305,MATCH($E822,Bens!$A$6:$A$305,0)),"Código não cadastrado"))</f>
        <v/>
      </c>
      <c r="G822" s="19" t="n"/>
      <c r="H822" s="20">
        <f>IF(OR($E822="",G822=""),"",G822*IFERROR(INDEX(Bens!$D$6:$D$305,MATCH($E822,Bens!$A$6:$A$305,0)),0))</f>
        <v/>
      </c>
      <c r="I822" s="18" t="n"/>
      <c r="J822" s="18">
        <f>IF(OR($E822="",D822=""),"",IF(D822=$C$4,"5908","6908"))</f>
        <v/>
      </c>
      <c r="K822" s="17" t="n"/>
      <c r="L822" s="17" t="n"/>
      <c r="M822" s="19" t="n"/>
      <c r="N822" s="18" t="n"/>
      <c r="O822" s="19">
        <f>IF(OR($E822="",G822=""),"",G822-N(M822))</f>
        <v/>
      </c>
      <c r="P822" s="20">
        <f>IF(O822="","",O822*IFERROR(INDEX(Bens!$D$6:$D$305,MATCH($E822,Bens!$A$6:$A$305,0)),0))</f>
        <v/>
      </c>
      <c r="Q822" s="21">
        <f>IF(A822="","",IF(AND(O822&lt;=0,L822&lt;&gt;""),L822-A822,TODAY()-A822))</f>
        <v/>
      </c>
      <c r="R822" s="18">
        <f>IF(O822="","",IF(O822&lt;0,"CONFERIR",IF(O822=0,"DEVOLVIDO",IF(K822="","COM CLIENTE",IF(TODAY()&gt;K822,"VENCIDO",IF(K822-TODAY()&lt;=15,"VENCE EM 15 DIAS","COM CLIENTE"))))))</f>
        <v/>
      </c>
      <c r="S822" s="18">
        <f>IF(OR($E822="",D822=""),"",IF(D822=$C$4,"5909","6909"))</f>
        <v/>
      </c>
      <c r="T822" s="18" t="n"/>
    </row>
    <row r="823">
      <c r="A823" s="17" t="n"/>
      <c r="B823" s="18" t="n"/>
      <c r="C823" s="18" t="n"/>
      <c r="D823" s="18" t="n"/>
      <c r="E823" s="18" t="n"/>
      <c r="F823" s="18">
        <f>IF($E823="","",IFERROR(INDEX(Bens!$B$6:$B$305,MATCH($E823,Bens!$A$6:$A$305,0)),"Código não cadastrado"))</f>
        <v/>
      </c>
      <c r="G823" s="19" t="n"/>
      <c r="H823" s="20">
        <f>IF(OR($E823="",G823=""),"",G823*IFERROR(INDEX(Bens!$D$6:$D$305,MATCH($E823,Bens!$A$6:$A$305,0)),0))</f>
        <v/>
      </c>
      <c r="I823" s="18" t="n"/>
      <c r="J823" s="18">
        <f>IF(OR($E823="",D823=""),"",IF(D823=$C$4,"5908","6908"))</f>
        <v/>
      </c>
      <c r="K823" s="17" t="n"/>
      <c r="L823" s="17" t="n"/>
      <c r="M823" s="19" t="n"/>
      <c r="N823" s="18" t="n"/>
      <c r="O823" s="19">
        <f>IF(OR($E823="",G823=""),"",G823-N(M823))</f>
        <v/>
      </c>
      <c r="P823" s="20">
        <f>IF(O823="","",O823*IFERROR(INDEX(Bens!$D$6:$D$305,MATCH($E823,Bens!$A$6:$A$305,0)),0))</f>
        <v/>
      </c>
      <c r="Q823" s="21">
        <f>IF(A823="","",IF(AND(O823&lt;=0,L823&lt;&gt;""),L823-A823,TODAY()-A823))</f>
        <v/>
      </c>
      <c r="R823" s="18">
        <f>IF(O823="","",IF(O823&lt;0,"CONFERIR",IF(O823=0,"DEVOLVIDO",IF(K823="","COM CLIENTE",IF(TODAY()&gt;K823,"VENCIDO",IF(K823-TODAY()&lt;=15,"VENCE EM 15 DIAS","COM CLIENTE"))))))</f>
        <v/>
      </c>
      <c r="S823" s="18">
        <f>IF(OR($E823="",D823=""),"",IF(D823=$C$4,"5909","6909"))</f>
        <v/>
      </c>
      <c r="T823" s="18" t="n"/>
    </row>
    <row r="824">
      <c r="A824" s="17" t="n"/>
      <c r="B824" s="18" t="n"/>
      <c r="C824" s="18" t="n"/>
      <c r="D824" s="18" t="n"/>
      <c r="E824" s="18" t="n"/>
      <c r="F824" s="18">
        <f>IF($E824="","",IFERROR(INDEX(Bens!$B$6:$B$305,MATCH($E824,Bens!$A$6:$A$305,0)),"Código não cadastrado"))</f>
        <v/>
      </c>
      <c r="G824" s="19" t="n"/>
      <c r="H824" s="20">
        <f>IF(OR($E824="",G824=""),"",G824*IFERROR(INDEX(Bens!$D$6:$D$305,MATCH($E824,Bens!$A$6:$A$305,0)),0))</f>
        <v/>
      </c>
      <c r="I824" s="18" t="n"/>
      <c r="J824" s="18">
        <f>IF(OR($E824="",D824=""),"",IF(D824=$C$4,"5908","6908"))</f>
        <v/>
      </c>
      <c r="K824" s="17" t="n"/>
      <c r="L824" s="17" t="n"/>
      <c r="M824" s="19" t="n"/>
      <c r="N824" s="18" t="n"/>
      <c r="O824" s="19">
        <f>IF(OR($E824="",G824=""),"",G824-N(M824))</f>
        <v/>
      </c>
      <c r="P824" s="20">
        <f>IF(O824="","",O824*IFERROR(INDEX(Bens!$D$6:$D$305,MATCH($E824,Bens!$A$6:$A$305,0)),0))</f>
        <v/>
      </c>
      <c r="Q824" s="21">
        <f>IF(A824="","",IF(AND(O824&lt;=0,L824&lt;&gt;""),L824-A824,TODAY()-A824))</f>
        <v/>
      </c>
      <c r="R824" s="18">
        <f>IF(O824="","",IF(O824&lt;0,"CONFERIR",IF(O824=0,"DEVOLVIDO",IF(K824="","COM CLIENTE",IF(TODAY()&gt;K824,"VENCIDO",IF(K824-TODAY()&lt;=15,"VENCE EM 15 DIAS","COM CLIENTE"))))))</f>
        <v/>
      </c>
      <c r="S824" s="18">
        <f>IF(OR($E824="",D824=""),"",IF(D824=$C$4,"5909","6909"))</f>
        <v/>
      </c>
      <c r="T824" s="18" t="n"/>
    </row>
    <row r="825">
      <c r="A825" s="17" t="n"/>
      <c r="B825" s="18" t="n"/>
      <c r="C825" s="18" t="n"/>
      <c r="D825" s="18" t="n"/>
      <c r="E825" s="18" t="n"/>
      <c r="F825" s="18">
        <f>IF($E825="","",IFERROR(INDEX(Bens!$B$6:$B$305,MATCH($E825,Bens!$A$6:$A$305,0)),"Código não cadastrado"))</f>
        <v/>
      </c>
      <c r="G825" s="19" t="n"/>
      <c r="H825" s="20">
        <f>IF(OR($E825="",G825=""),"",G825*IFERROR(INDEX(Bens!$D$6:$D$305,MATCH($E825,Bens!$A$6:$A$305,0)),0))</f>
        <v/>
      </c>
      <c r="I825" s="18" t="n"/>
      <c r="J825" s="18">
        <f>IF(OR($E825="",D825=""),"",IF(D825=$C$4,"5908","6908"))</f>
        <v/>
      </c>
      <c r="K825" s="17" t="n"/>
      <c r="L825" s="17" t="n"/>
      <c r="M825" s="19" t="n"/>
      <c r="N825" s="18" t="n"/>
      <c r="O825" s="19">
        <f>IF(OR($E825="",G825=""),"",G825-N(M825))</f>
        <v/>
      </c>
      <c r="P825" s="20">
        <f>IF(O825="","",O825*IFERROR(INDEX(Bens!$D$6:$D$305,MATCH($E825,Bens!$A$6:$A$305,0)),0))</f>
        <v/>
      </c>
      <c r="Q825" s="21">
        <f>IF(A825="","",IF(AND(O825&lt;=0,L825&lt;&gt;""),L825-A825,TODAY()-A825))</f>
        <v/>
      </c>
      <c r="R825" s="18">
        <f>IF(O825="","",IF(O825&lt;0,"CONFERIR",IF(O825=0,"DEVOLVIDO",IF(K825="","COM CLIENTE",IF(TODAY()&gt;K825,"VENCIDO",IF(K825-TODAY()&lt;=15,"VENCE EM 15 DIAS","COM CLIENTE"))))))</f>
        <v/>
      </c>
      <c r="S825" s="18">
        <f>IF(OR($E825="",D825=""),"",IF(D825=$C$4,"5909","6909"))</f>
        <v/>
      </c>
      <c r="T825" s="18" t="n"/>
    </row>
    <row r="826">
      <c r="A826" s="17" t="n"/>
      <c r="B826" s="18" t="n"/>
      <c r="C826" s="18" t="n"/>
      <c r="D826" s="18" t="n"/>
      <c r="E826" s="18" t="n"/>
      <c r="F826" s="18">
        <f>IF($E826="","",IFERROR(INDEX(Bens!$B$6:$B$305,MATCH($E826,Bens!$A$6:$A$305,0)),"Código não cadastrado"))</f>
        <v/>
      </c>
      <c r="G826" s="19" t="n"/>
      <c r="H826" s="20">
        <f>IF(OR($E826="",G826=""),"",G826*IFERROR(INDEX(Bens!$D$6:$D$305,MATCH($E826,Bens!$A$6:$A$305,0)),0))</f>
        <v/>
      </c>
      <c r="I826" s="18" t="n"/>
      <c r="J826" s="18">
        <f>IF(OR($E826="",D826=""),"",IF(D826=$C$4,"5908","6908"))</f>
        <v/>
      </c>
      <c r="K826" s="17" t="n"/>
      <c r="L826" s="17" t="n"/>
      <c r="M826" s="19" t="n"/>
      <c r="N826" s="18" t="n"/>
      <c r="O826" s="19">
        <f>IF(OR($E826="",G826=""),"",G826-N(M826))</f>
        <v/>
      </c>
      <c r="P826" s="20">
        <f>IF(O826="","",O826*IFERROR(INDEX(Bens!$D$6:$D$305,MATCH($E826,Bens!$A$6:$A$305,0)),0))</f>
        <v/>
      </c>
      <c r="Q826" s="21">
        <f>IF(A826="","",IF(AND(O826&lt;=0,L826&lt;&gt;""),L826-A826,TODAY()-A826))</f>
        <v/>
      </c>
      <c r="R826" s="18">
        <f>IF(O826="","",IF(O826&lt;0,"CONFERIR",IF(O826=0,"DEVOLVIDO",IF(K826="","COM CLIENTE",IF(TODAY()&gt;K826,"VENCIDO",IF(K826-TODAY()&lt;=15,"VENCE EM 15 DIAS","COM CLIENTE"))))))</f>
        <v/>
      </c>
      <c r="S826" s="18">
        <f>IF(OR($E826="",D826=""),"",IF(D826=$C$4,"5909","6909"))</f>
        <v/>
      </c>
      <c r="T826" s="18" t="n"/>
    </row>
    <row r="827">
      <c r="A827" s="17" t="n"/>
      <c r="B827" s="18" t="n"/>
      <c r="C827" s="18" t="n"/>
      <c r="D827" s="18" t="n"/>
      <c r="E827" s="18" t="n"/>
      <c r="F827" s="18">
        <f>IF($E827="","",IFERROR(INDEX(Bens!$B$6:$B$305,MATCH($E827,Bens!$A$6:$A$305,0)),"Código não cadastrado"))</f>
        <v/>
      </c>
      <c r="G827" s="19" t="n"/>
      <c r="H827" s="20">
        <f>IF(OR($E827="",G827=""),"",G827*IFERROR(INDEX(Bens!$D$6:$D$305,MATCH($E827,Bens!$A$6:$A$305,0)),0))</f>
        <v/>
      </c>
      <c r="I827" s="18" t="n"/>
      <c r="J827" s="18">
        <f>IF(OR($E827="",D827=""),"",IF(D827=$C$4,"5908","6908"))</f>
        <v/>
      </c>
      <c r="K827" s="17" t="n"/>
      <c r="L827" s="17" t="n"/>
      <c r="M827" s="19" t="n"/>
      <c r="N827" s="18" t="n"/>
      <c r="O827" s="19">
        <f>IF(OR($E827="",G827=""),"",G827-N(M827))</f>
        <v/>
      </c>
      <c r="P827" s="20">
        <f>IF(O827="","",O827*IFERROR(INDEX(Bens!$D$6:$D$305,MATCH($E827,Bens!$A$6:$A$305,0)),0))</f>
        <v/>
      </c>
      <c r="Q827" s="21">
        <f>IF(A827="","",IF(AND(O827&lt;=0,L827&lt;&gt;""),L827-A827,TODAY()-A827))</f>
        <v/>
      </c>
      <c r="R827" s="18">
        <f>IF(O827="","",IF(O827&lt;0,"CONFERIR",IF(O827=0,"DEVOLVIDO",IF(K827="","COM CLIENTE",IF(TODAY()&gt;K827,"VENCIDO",IF(K827-TODAY()&lt;=15,"VENCE EM 15 DIAS","COM CLIENTE"))))))</f>
        <v/>
      </c>
      <c r="S827" s="18">
        <f>IF(OR($E827="",D827=""),"",IF(D827=$C$4,"5909","6909"))</f>
        <v/>
      </c>
      <c r="T827" s="18" t="n"/>
    </row>
    <row r="828">
      <c r="A828" s="17" t="n"/>
      <c r="B828" s="18" t="n"/>
      <c r="C828" s="18" t="n"/>
      <c r="D828" s="18" t="n"/>
      <c r="E828" s="18" t="n"/>
      <c r="F828" s="18">
        <f>IF($E828="","",IFERROR(INDEX(Bens!$B$6:$B$305,MATCH($E828,Bens!$A$6:$A$305,0)),"Código não cadastrado"))</f>
        <v/>
      </c>
      <c r="G828" s="19" t="n"/>
      <c r="H828" s="20">
        <f>IF(OR($E828="",G828=""),"",G828*IFERROR(INDEX(Bens!$D$6:$D$305,MATCH($E828,Bens!$A$6:$A$305,0)),0))</f>
        <v/>
      </c>
      <c r="I828" s="18" t="n"/>
      <c r="J828" s="18">
        <f>IF(OR($E828="",D828=""),"",IF(D828=$C$4,"5908","6908"))</f>
        <v/>
      </c>
      <c r="K828" s="17" t="n"/>
      <c r="L828" s="17" t="n"/>
      <c r="M828" s="19" t="n"/>
      <c r="N828" s="18" t="n"/>
      <c r="O828" s="19">
        <f>IF(OR($E828="",G828=""),"",G828-N(M828))</f>
        <v/>
      </c>
      <c r="P828" s="20">
        <f>IF(O828="","",O828*IFERROR(INDEX(Bens!$D$6:$D$305,MATCH($E828,Bens!$A$6:$A$305,0)),0))</f>
        <v/>
      </c>
      <c r="Q828" s="21">
        <f>IF(A828="","",IF(AND(O828&lt;=0,L828&lt;&gt;""),L828-A828,TODAY()-A828))</f>
        <v/>
      </c>
      <c r="R828" s="18">
        <f>IF(O828="","",IF(O828&lt;0,"CONFERIR",IF(O828=0,"DEVOLVIDO",IF(K828="","COM CLIENTE",IF(TODAY()&gt;K828,"VENCIDO",IF(K828-TODAY()&lt;=15,"VENCE EM 15 DIAS","COM CLIENTE"))))))</f>
        <v/>
      </c>
      <c r="S828" s="18">
        <f>IF(OR($E828="",D828=""),"",IF(D828=$C$4,"5909","6909"))</f>
        <v/>
      </c>
      <c r="T828" s="18" t="n"/>
    </row>
    <row r="829">
      <c r="A829" s="17" t="n"/>
      <c r="B829" s="18" t="n"/>
      <c r="C829" s="18" t="n"/>
      <c r="D829" s="18" t="n"/>
      <c r="E829" s="18" t="n"/>
      <c r="F829" s="18">
        <f>IF($E829="","",IFERROR(INDEX(Bens!$B$6:$B$305,MATCH($E829,Bens!$A$6:$A$305,0)),"Código não cadastrado"))</f>
        <v/>
      </c>
      <c r="G829" s="19" t="n"/>
      <c r="H829" s="20">
        <f>IF(OR($E829="",G829=""),"",G829*IFERROR(INDEX(Bens!$D$6:$D$305,MATCH($E829,Bens!$A$6:$A$305,0)),0))</f>
        <v/>
      </c>
      <c r="I829" s="18" t="n"/>
      <c r="J829" s="18">
        <f>IF(OR($E829="",D829=""),"",IF(D829=$C$4,"5908","6908"))</f>
        <v/>
      </c>
      <c r="K829" s="17" t="n"/>
      <c r="L829" s="17" t="n"/>
      <c r="M829" s="19" t="n"/>
      <c r="N829" s="18" t="n"/>
      <c r="O829" s="19">
        <f>IF(OR($E829="",G829=""),"",G829-N(M829))</f>
        <v/>
      </c>
      <c r="P829" s="20">
        <f>IF(O829="","",O829*IFERROR(INDEX(Bens!$D$6:$D$305,MATCH($E829,Bens!$A$6:$A$305,0)),0))</f>
        <v/>
      </c>
      <c r="Q829" s="21">
        <f>IF(A829="","",IF(AND(O829&lt;=0,L829&lt;&gt;""),L829-A829,TODAY()-A829))</f>
        <v/>
      </c>
      <c r="R829" s="18">
        <f>IF(O829="","",IF(O829&lt;0,"CONFERIR",IF(O829=0,"DEVOLVIDO",IF(K829="","COM CLIENTE",IF(TODAY()&gt;K829,"VENCIDO",IF(K829-TODAY()&lt;=15,"VENCE EM 15 DIAS","COM CLIENTE"))))))</f>
        <v/>
      </c>
      <c r="S829" s="18">
        <f>IF(OR($E829="",D829=""),"",IF(D829=$C$4,"5909","6909"))</f>
        <v/>
      </c>
      <c r="T829" s="18" t="n"/>
    </row>
    <row r="830">
      <c r="A830" s="17" t="n"/>
      <c r="B830" s="18" t="n"/>
      <c r="C830" s="18" t="n"/>
      <c r="D830" s="18" t="n"/>
      <c r="E830" s="18" t="n"/>
      <c r="F830" s="18">
        <f>IF($E830="","",IFERROR(INDEX(Bens!$B$6:$B$305,MATCH($E830,Bens!$A$6:$A$305,0)),"Código não cadastrado"))</f>
        <v/>
      </c>
      <c r="G830" s="19" t="n"/>
      <c r="H830" s="20">
        <f>IF(OR($E830="",G830=""),"",G830*IFERROR(INDEX(Bens!$D$6:$D$305,MATCH($E830,Bens!$A$6:$A$305,0)),0))</f>
        <v/>
      </c>
      <c r="I830" s="18" t="n"/>
      <c r="J830" s="18">
        <f>IF(OR($E830="",D830=""),"",IF(D830=$C$4,"5908","6908"))</f>
        <v/>
      </c>
      <c r="K830" s="17" t="n"/>
      <c r="L830" s="17" t="n"/>
      <c r="M830" s="19" t="n"/>
      <c r="N830" s="18" t="n"/>
      <c r="O830" s="19">
        <f>IF(OR($E830="",G830=""),"",G830-N(M830))</f>
        <v/>
      </c>
      <c r="P830" s="20">
        <f>IF(O830="","",O830*IFERROR(INDEX(Bens!$D$6:$D$305,MATCH($E830,Bens!$A$6:$A$305,0)),0))</f>
        <v/>
      </c>
      <c r="Q830" s="21">
        <f>IF(A830="","",IF(AND(O830&lt;=0,L830&lt;&gt;""),L830-A830,TODAY()-A830))</f>
        <v/>
      </c>
      <c r="R830" s="18">
        <f>IF(O830="","",IF(O830&lt;0,"CONFERIR",IF(O830=0,"DEVOLVIDO",IF(K830="","COM CLIENTE",IF(TODAY()&gt;K830,"VENCIDO",IF(K830-TODAY()&lt;=15,"VENCE EM 15 DIAS","COM CLIENTE"))))))</f>
        <v/>
      </c>
      <c r="S830" s="18">
        <f>IF(OR($E830="",D830=""),"",IF(D830=$C$4,"5909","6909"))</f>
        <v/>
      </c>
      <c r="T830" s="18" t="n"/>
    </row>
    <row r="831">
      <c r="A831" s="17" t="n"/>
      <c r="B831" s="18" t="n"/>
      <c r="C831" s="18" t="n"/>
      <c r="D831" s="18" t="n"/>
      <c r="E831" s="18" t="n"/>
      <c r="F831" s="18">
        <f>IF($E831="","",IFERROR(INDEX(Bens!$B$6:$B$305,MATCH($E831,Bens!$A$6:$A$305,0)),"Código não cadastrado"))</f>
        <v/>
      </c>
      <c r="G831" s="19" t="n"/>
      <c r="H831" s="20">
        <f>IF(OR($E831="",G831=""),"",G831*IFERROR(INDEX(Bens!$D$6:$D$305,MATCH($E831,Bens!$A$6:$A$305,0)),0))</f>
        <v/>
      </c>
      <c r="I831" s="18" t="n"/>
      <c r="J831" s="18">
        <f>IF(OR($E831="",D831=""),"",IF(D831=$C$4,"5908","6908"))</f>
        <v/>
      </c>
      <c r="K831" s="17" t="n"/>
      <c r="L831" s="17" t="n"/>
      <c r="M831" s="19" t="n"/>
      <c r="N831" s="18" t="n"/>
      <c r="O831" s="19">
        <f>IF(OR($E831="",G831=""),"",G831-N(M831))</f>
        <v/>
      </c>
      <c r="P831" s="20">
        <f>IF(O831="","",O831*IFERROR(INDEX(Bens!$D$6:$D$305,MATCH($E831,Bens!$A$6:$A$305,0)),0))</f>
        <v/>
      </c>
      <c r="Q831" s="21">
        <f>IF(A831="","",IF(AND(O831&lt;=0,L831&lt;&gt;""),L831-A831,TODAY()-A831))</f>
        <v/>
      </c>
      <c r="R831" s="18">
        <f>IF(O831="","",IF(O831&lt;0,"CONFERIR",IF(O831=0,"DEVOLVIDO",IF(K831="","COM CLIENTE",IF(TODAY()&gt;K831,"VENCIDO",IF(K831-TODAY()&lt;=15,"VENCE EM 15 DIAS","COM CLIENTE"))))))</f>
        <v/>
      </c>
      <c r="S831" s="18">
        <f>IF(OR($E831="",D831=""),"",IF(D831=$C$4,"5909","6909"))</f>
        <v/>
      </c>
      <c r="T831" s="18" t="n"/>
    </row>
    <row r="832">
      <c r="A832" s="17" t="n"/>
      <c r="B832" s="18" t="n"/>
      <c r="C832" s="18" t="n"/>
      <c r="D832" s="18" t="n"/>
      <c r="E832" s="18" t="n"/>
      <c r="F832" s="18">
        <f>IF($E832="","",IFERROR(INDEX(Bens!$B$6:$B$305,MATCH($E832,Bens!$A$6:$A$305,0)),"Código não cadastrado"))</f>
        <v/>
      </c>
      <c r="G832" s="19" t="n"/>
      <c r="H832" s="20">
        <f>IF(OR($E832="",G832=""),"",G832*IFERROR(INDEX(Bens!$D$6:$D$305,MATCH($E832,Bens!$A$6:$A$305,0)),0))</f>
        <v/>
      </c>
      <c r="I832" s="18" t="n"/>
      <c r="J832" s="18">
        <f>IF(OR($E832="",D832=""),"",IF(D832=$C$4,"5908","6908"))</f>
        <v/>
      </c>
      <c r="K832" s="17" t="n"/>
      <c r="L832" s="17" t="n"/>
      <c r="M832" s="19" t="n"/>
      <c r="N832" s="18" t="n"/>
      <c r="O832" s="19">
        <f>IF(OR($E832="",G832=""),"",G832-N(M832))</f>
        <v/>
      </c>
      <c r="P832" s="20">
        <f>IF(O832="","",O832*IFERROR(INDEX(Bens!$D$6:$D$305,MATCH($E832,Bens!$A$6:$A$305,0)),0))</f>
        <v/>
      </c>
      <c r="Q832" s="21">
        <f>IF(A832="","",IF(AND(O832&lt;=0,L832&lt;&gt;""),L832-A832,TODAY()-A832))</f>
        <v/>
      </c>
      <c r="R832" s="18">
        <f>IF(O832="","",IF(O832&lt;0,"CONFERIR",IF(O832=0,"DEVOLVIDO",IF(K832="","COM CLIENTE",IF(TODAY()&gt;K832,"VENCIDO",IF(K832-TODAY()&lt;=15,"VENCE EM 15 DIAS","COM CLIENTE"))))))</f>
        <v/>
      </c>
      <c r="S832" s="18">
        <f>IF(OR($E832="",D832=""),"",IF(D832=$C$4,"5909","6909"))</f>
        <v/>
      </c>
      <c r="T832" s="18" t="n"/>
    </row>
    <row r="833">
      <c r="A833" s="17" t="n"/>
      <c r="B833" s="18" t="n"/>
      <c r="C833" s="18" t="n"/>
      <c r="D833" s="18" t="n"/>
      <c r="E833" s="18" t="n"/>
      <c r="F833" s="18">
        <f>IF($E833="","",IFERROR(INDEX(Bens!$B$6:$B$305,MATCH($E833,Bens!$A$6:$A$305,0)),"Código não cadastrado"))</f>
        <v/>
      </c>
      <c r="G833" s="19" t="n"/>
      <c r="H833" s="20">
        <f>IF(OR($E833="",G833=""),"",G833*IFERROR(INDEX(Bens!$D$6:$D$305,MATCH($E833,Bens!$A$6:$A$305,0)),0))</f>
        <v/>
      </c>
      <c r="I833" s="18" t="n"/>
      <c r="J833" s="18">
        <f>IF(OR($E833="",D833=""),"",IF(D833=$C$4,"5908","6908"))</f>
        <v/>
      </c>
      <c r="K833" s="17" t="n"/>
      <c r="L833" s="17" t="n"/>
      <c r="M833" s="19" t="n"/>
      <c r="N833" s="18" t="n"/>
      <c r="O833" s="19">
        <f>IF(OR($E833="",G833=""),"",G833-N(M833))</f>
        <v/>
      </c>
      <c r="P833" s="20">
        <f>IF(O833="","",O833*IFERROR(INDEX(Bens!$D$6:$D$305,MATCH($E833,Bens!$A$6:$A$305,0)),0))</f>
        <v/>
      </c>
      <c r="Q833" s="21">
        <f>IF(A833="","",IF(AND(O833&lt;=0,L833&lt;&gt;""),L833-A833,TODAY()-A833))</f>
        <v/>
      </c>
      <c r="R833" s="18">
        <f>IF(O833="","",IF(O833&lt;0,"CONFERIR",IF(O833=0,"DEVOLVIDO",IF(K833="","COM CLIENTE",IF(TODAY()&gt;K833,"VENCIDO",IF(K833-TODAY()&lt;=15,"VENCE EM 15 DIAS","COM CLIENTE"))))))</f>
        <v/>
      </c>
      <c r="S833" s="18">
        <f>IF(OR($E833="",D833=""),"",IF(D833=$C$4,"5909","6909"))</f>
        <v/>
      </c>
      <c r="T833" s="18" t="n"/>
    </row>
    <row r="834">
      <c r="A834" s="17" t="n"/>
      <c r="B834" s="18" t="n"/>
      <c r="C834" s="18" t="n"/>
      <c r="D834" s="18" t="n"/>
      <c r="E834" s="18" t="n"/>
      <c r="F834" s="18">
        <f>IF($E834="","",IFERROR(INDEX(Bens!$B$6:$B$305,MATCH($E834,Bens!$A$6:$A$305,0)),"Código não cadastrado"))</f>
        <v/>
      </c>
      <c r="G834" s="19" t="n"/>
      <c r="H834" s="20">
        <f>IF(OR($E834="",G834=""),"",G834*IFERROR(INDEX(Bens!$D$6:$D$305,MATCH($E834,Bens!$A$6:$A$305,0)),0))</f>
        <v/>
      </c>
      <c r="I834" s="18" t="n"/>
      <c r="J834" s="18">
        <f>IF(OR($E834="",D834=""),"",IF(D834=$C$4,"5908","6908"))</f>
        <v/>
      </c>
      <c r="K834" s="17" t="n"/>
      <c r="L834" s="17" t="n"/>
      <c r="M834" s="19" t="n"/>
      <c r="N834" s="18" t="n"/>
      <c r="O834" s="19">
        <f>IF(OR($E834="",G834=""),"",G834-N(M834))</f>
        <v/>
      </c>
      <c r="P834" s="20">
        <f>IF(O834="","",O834*IFERROR(INDEX(Bens!$D$6:$D$305,MATCH($E834,Bens!$A$6:$A$305,0)),0))</f>
        <v/>
      </c>
      <c r="Q834" s="21">
        <f>IF(A834="","",IF(AND(O834&lt;=0,L834&lt;&gt;""),L834-A834,TODAY()-A834))</f>
        <v/>
      </c>
      <c r="R834" s="18">
        <f>IF(O834="","",IF(O834&lt;0,"CONFERIR",IF(O834=0,"DEVOLVIDO",IF(K834="","COM CLIENTE",IF(TODAY()&gt;K834,"VENCIDO",IF(K834-TODAY()&lt;=15,"VENCE EM 15 DIAS","COM CLIENTE"))))))</f>
        <v/>
      </c>
      <c r="S834" s="18">
        <f>IF(OR($E834="",D834=""),"",IF(D834=$C$4,"5909","6909"))</f>
        <v/>
      </c>
      <c r="T834" s="18" t="n"/>
    </row>
    <row r="835">
      <c r="A835" s="17" t="n"/>
      <c r="B835" s="18" t="n"/>
      <c r="C835" s="18" t="n"/>
      <c r="D835" s="18" t="n"/>
      <c r="E835" s="18" t="n"/>
      <c r="F835" s="18">
        <f>IF($E835="","",IFERROR(INDEX(Bens!$B$6:$B$305,MATCH($E835,Bens!$A$6:$A$305,0)),"Código não cadastrado"))</f>
        <v/>
      </c>
      <c r="G835" s="19" t="n"/>
      <c r="H835" s="20">
        <f>IF(OR($E835="",G835=""),"",G835*IFERROR(INDEX(Bens!$D$6:$D$305,MATCH($E835,Bens!$A$6:$A$305,0)),0))</f>
        <v/>
      </c>
      <c r="I835" s="18" t="n"/>
      <c r="J835" s="18">
        <f>IF(OR($E835="",D835=""),"",IF(D835=$C$4,"5908","6908"))</f>
        <v/>
      </c>
      <c r="K835" s="17" t="n"/>
      <c r="L835" s="17" t="n"/>
      <c r="M835" s="19" t="n"/>
      <c r="N835" s="18" t="n"/>
      <c r="O835" s="19">
        <f>IF(OR($E835="",G835=""),"",G835-N(M835))</f>
        <v/>
      </c>
      <c r="P835" s="20">
        <f>IF(O835="","",O835*IFERROR(INDEX(Bens!$D$6:$D$305,MATCH($E835,Bens!$A$6:$A$305,0)),0))</f>
        <v/>
      </c>
      <c r="Q835" s="21">
        <f>IF(A835="","",IF(AND(O835&lt;=0,L835&lt;&gt;""),L835-A835,TODAY()-A835))</f>
        <v/>
      </c>
      <c r="R835" s="18">
        <f>IF(O835="","",IF(O835&lt;0,"CONFERIR",IF(O835=0,"DEVOLVIDO",IF(K835="","COM CLIENTE",IF(TODAY()&gt;K835,"VENCIDO",IF(K835-TODAY()&lt;=15,"VENCE EM 15 DIAS","COM CLIENTE"))))))</f>
        <v/>
      </c>
      <c r="S835" s="18">
        <f>IF(OR($E835="",D835=""),"",IF(D835=$C$4,"5909","6909"))</f>
        <v/>
      </c>
      <c r="T835" s="18" t="n"/>
    </row>
    <row r="836">
      <c r="A836" s="17" t="n"/>
      <c r="B836" s="18" t="n"/>
      <c r="C836" s="18" t="n"/>
      <c r="D836" s="18" t="n"/>
      <c r="E836" s="18" t="n"/>
      <c r="F836" s="18">
        <f>IF($E836="","",IFERROR(INDEX(Bens!$B$6:$B$305,MATCH($E836,Bens!$A$6:$A$305,0)),"Código não cadastrado"))</f>
        <v/>
      </c>
      <c r="G836" s="19" t="n"/>
      <c r="H836" s="20">
        <f>IF(OR($E836="",G836=""),"",G836*IFERROR(INDEX(Bens!$D$6:$D$305,MATCH($E836,Bens!$A$6:$A$305,0)),0))</f>
        <v/>
      </c>
      <c r="I836" s="18" t="n"/>
      <c r="J836" s="18">
        <f>IF(OR($E836="",D836=""),"",IF(D836=$C$4,"5908","6908"))</f>
        <v/>
      </c>
      <c r="K836" s="17" t="n"/>
      <c r="L836" s="17" t="n"/>
      <c r="M836" s="19" t="n"/>
      <c r="N836" s="18" t="n"/>
      <c r="O836" s="19">
        <f>IF(OR($E836="",G836=""),"",G836-N(M836))</f>
        <v/>
      </c>
      <c r="P836" s="20">
        <f>IF(O836="","",O836*IFERROR(INDEX(Bens!$D$6:$D$305,MATCH($E836,Bens!$A$6:$A$305,0)),0))</f>
        <v/>
      </c>
      <c r="Q836" s="21">
        <f>IF(A836="","",IF(AND(O836&lt;=0,L836&lt;&gt;""),L836-A836,TODAY()-A836))</f>
        <v/>
      </c>
      <c r="R836" s="18">
        <f>IF(O836="","",IF(O836&lt;0,"CONFERIR",IF(O836=0,"DEVOLVIDO",IF(K836="","COM CLIENTE",IF(TODAY()&gt;K836,"VENCIDO",IF(K836-TODAY()&lt;=15,"VENCE EM 15 DIAS","COM CLIENTE"))))))</f>
        <v/>
      </c>
      <c r="S836" s="18">
        <f>IF(OR($E836="",D836=""),"",IF(D836=$C$4,"5909","6909"))</f>
        <v/>
      </c>
      <c r="T836" s="18" t="n"/>
    </row>
    <row r="837">
      <c r="A837" s="17" t="n"/>
      <c r="B837" s="18" t="n"/>
      <c r="C837" s="18" t="n"/>
      <c r="D837" s="18" t="n"/>
      <c r="E837" s="18" t="n"/>
      <c r="F837" s="18">
        <f>IF($E837="","",IFERROR(INDEX(Bens!$B$6:$B$305,MATCH($E837,Bens!$A$6:$A$305,0)),"Código não cadastrado"))</f>
        <v/>
      </c>
      <c r="G837" s="19" t="n"/>
      <c r="H837" s="20">
        <f>IF(OR($E837="",G837=""),"",G837*IFERROR(INDEX(Bens!$D$6:$D$305,MATCH($E837,Bens!$A$6:$A$305,0)),0))</f>
        <v/>
      </c>
      <c r="I837" s="18" t="n"/>
      <c r="J837" s="18">
        <f>IF(OR($E837="",D837=""),"",IF(D837=$C$4,"5908","6908"))</f>
        <v/>
      </c>
      <c r="K837" s="17" t="n"/>
      <c r="L837" s="17" t="n"/>
      <c r="M837" s="19" t="n"/>
      <c r="N837" s="18" t="n"/>
      <c r="O837" s="19">
        <f>IF(OR($E837="",G837=""),"",G837-N(M837))</f>
        <v/>
      </c>
      <c r="P837" s="20">
        <f>IF(O837="","",O837*IFERROR(INDEX(Bens!$D$6:$D$305,MATCH($E837,Bens!$A$6:$A$305,0)),0))</f>
        <v/>
      </c>
      <c r="Q837" s="21">
        <f>IF(A837="","",IF(AND(O837&lt;=0,L837&lt;&gt;""),L837-A837,TODAY()-A837))</f>
        <v/>
      </c>
      <c r="R837" s="18">
        <f>IF(O837="","",IF(O837&lt;0,"CONFERIR",IF(O837=0,"DEVOLVIDO",IF(K837="","COM CLIENTE",IF(TODAY()&gt;K837,"VENCIDO",IF(K837-TODAY()&lt;=15,"VENCE EM 15 DIAS","COM CLIENTE"))))))</f>
        <v/>
      </c>
      <c r="S837" s="18">
        <f>IF(OR($E837="",D837=""),"",IF(D837=$C$4,"5909","6909"))</f>
        <v/>
      </c>
      <c r="T837" s="18" t="n"/>
    </row>
    <row r="838">
      <c r="A838" s="17" t="n"/>
      <c r="B838" s="18" t="n"/>
      <c r="C838" s="18" t="n"/>
      <c r="D838" s="18" t="n"/>
      <c r="E838" s="18" t="n"/>
      <c r="F838" s="18">
        <f>IF($E838="","",IFERROR(INDEX(Bens!$B$6:$B$305,MATCH($E838,Bens!$A$6:$A$305,0)),"Código não cadastrado"))</f>
        <v/>
      </c>
      <c r="G838" s="19" t="n"/>
      <c r="H838" s="20">
        <f>IF(OR($E838="",G838=""),"",G838*IFERROR(INDEX(Bens!$D$6:$D$305,MATCH($E838,Bens!$A$6:$A$305,0)),0))</f>
        <v/>
      </c>
      <c r="I838" s="18" t="n"/>
      <c r="J838" s="18">
        <f>IF(OR($E838="",D838=""),"",IF(D838=$C$4,"5908","6908"))</f>
        <v/>
      </c>
      <c r="K838" s="17" t="n"/>
      <c r="L838" s="17" t="n"/>
      <c r="M838" s="19" t="n"/>
      <c r="N838" s="18" t="n"/>
      <c r="O838" s="19">
        <f>IF(OR($E838="",G838=""),"",G838-N(M838))</f>
        <v/>
      </c>
      <c r="P838" s="20">
        <f>IF(O838="","",O838*IFERROR(INDEX(Bens!$D$6:$D$305,MATCH($E838,Bens!$A$6:$A$305,0)),0))</f>
        <v/>
      </c>
      <c r="Q838" s="21">
        <f>IF(A838="","",IF(AND(O838&lt;=0,L838&lt;&gt;""),L838-A838,TODAY()-A838))</f>
        <v/>
      </c>
      <c r="R838" s="18">
        <f>IF(O838="","",IF(O838&lt;0,"CONFERIR",IF(O838=0,"DEVOLVIDO",IF(K838="","COM CLIENTE",IF(TODAY()&gt;K838,"VENCIDO",IF(K838-TODAY()&lt;=15,"VENCE EM 15 DIAS","COM CLIENTE"))))))</f>
        <v/>
      </c>
      <c r="S838" s="18">
        <f>IF(OR($E838="",D838=""),"",IF(D838=$C$4,"5909","6909"))</f>
        <v/>
      </c>
      <c r="T838" s="18" t="n"/>
    </row>
    <row r="839">
      <c r="A839" s="17" t="n"/>
      <c r="B839" s="18" t="n"/>
      <c r="C839" s="18" t="n"/>
      <c r="D839" s="18" t="n"/>
      <c r="E839" s="18" t="n"/>
      <c r="F839" s="18">
        <f>IF($E839="","",IFERROR(INDEX(Bens!$B$6:$B$305,MATCH($E839,Bens!$A$6:$A$305,0)),"Código não cadastrado"))</f>
        <v/>
      </c>
      <c r="G839" s="19" t="n"/>
      <c r="H839" s="20">
        <f>IF(OR($E839="",G839=""),"",G839*IFERROR(INDEX(Bens!$D$6:$D$305,MATCH($E839,Bens!$A$6:$A$305,0)),0))</f>
        <v/>
      </c>
      <c r="I839" s="18" t="n"/>
      <c r="J839" s="18">
        <f>IF(OR($E839="",D839=""),"",IF(D839=$C$4,"5908","6908"))</f>
        <v/>
      </c>
      <c r="K839" s="17" t="n"/>
      <c r="L839" s="17" t="n"/>
      <c r="M839" s="19" t="n"/>
      <c r="N839" s="18" t="n"/>
      <c r="O839" s="19">
        <f>IF(OR($E839="",G839=""),"",G839-N(M839))</f>
        <v/>
      </c>
      <c r="P839" s="20">
        <f>IF(O839="","",O839*IFERROR(INDEX(Bens!$D$6:$D$305,MATCH($E839,Bens!$A$6:$A$305,0)),0))</f>
        <v/>
      </c>
      <c r="Q839" s="21">
        <f>IF(A839="","",IF(AND(O839&lt;=0,L839&lt;&gt;""),L839-A839,TODAY()-A839))</f>
        <v/>
      </c>
      <c r="R839" s="18">
        <f>IF(O839="","",IF(O839&lt;0,"CONFERIR",IF(O839=0,"DEVOLVIDO",IF(K839="","COM CLIENTE",IF(TODAY()&gt;K839,"VENCIDO",IF(K839-TODAY()&lt;=15,"VENCE EM 15 DIAS","COM CLIENTE"))))))</f>
        <v/>
      </c>
      <c r="S839" s="18">
        <f>IF(OR($E839="",D839=""),"",IF(D839=$C$4,"5909","6909"))</f>
        <v/>
      </c>
      <c r="T839" s="18" t="n"/>
    </row>
    <row r="840">
      <c r="A840" s="17" t="n"/>
      <c r="B840" s="18" t="n"/>
      <c r="C840" s="18" t="n"/>
      <c r="D840" s="18" t="n"/>
      <c r="E840" s="18" t="n"/>
      <c r="F840" s="18">
        <f>IF($E840="","",IFERROR(INDEX(Bens!$B$6:$B$305,MATCH($E840,Bens!$A$6:$A$305,0)),"Código não cadastrado"))</f>
        <v/>
      </c>
      <c r="G840" s="19" t="n"/>
      <c r="H840" s="20">
        <f>IF(OR($E840="",G840=""),"",G840*IFERROR(INDEX(Bens!$D$6:$D$305,MATCH($E840,Bens!$A$6:$A$305,0)),0))</f>
        <v/>
      </c>
      <c r="I840" s="18" t="n"/>
      <c r="J840" s="18">
        <f>IF(OR($E840="",D840=""),"",IF(D840=$C$4,"5908","6908"))</f>
        <v/>
      </c>
      <c r="K840" s="17" t="n"/>
      <c r="L840" s="17" t="n"/>
      <c r="M840" s="19" t="n"/>
      <c r="N840" s="18" t="n"/>
      <c r="O840" s="19">
        <f>IF(OR($E840="",G840=""),"",G840-N(M840))</f>
        <v/>
      </c>
      <c r="P840" s="20">
        <f>IF(O840="","",O840*IFERROR(INDEX(Bens!$D$6:$D$305,MATCH($E840,Bens!$A$6:$A$305,0)),0))</f>
        <v/>
      </c>
      <c r="Q840" s="21">
        <f>IF(A840="","",IF(AND(O840&lt;=0,L840&lt;&gt;""),L840-A840,TODAY()-A840))</f>
        <v/>
      </c>
      <c r="R840" s="18">
        <f>IF(O840="","",IF(O840&lt;0,"CONFERIR",IF(O840=0,"DEVOLVIDO",IF(K840="","COM CLIENTE",IF(TODAY()&gt;K840,"VENCIDO",IF(K840-TODAY()&lt;=15,"VENCE EM 15 DIAS","COM CLIENTE"))))))</f>
        <v/>
      </c>
      <c r="S840" s="18">
        <f>IF(OR($E840="",D840=""),"",IF(D840=$C$4,"5909","6909"))</f>
        <v/>
      </c>
      <c r="T840" s="18" t="n"/>
    </row>
    <row r="841">
      <c r="A841" s="17" t="n"/>
      <c r="B841" s="18" t="n"/>
      <c r="C841" s="18" t="n"/>
      <c r="D841" s="18" t="n"/>
      <c r="E841" s="18" t="n"/>
      <c r="F841" s="18">
        <f>IF($E841="","",IFERROR(INDEX(Bens!$B$6:$B$305,MATCH($E841,Bens!$A$6:$A$305,0)),"Código não cadastrado"))</f>
        <v/>
      </c>
      <c r="G841" s="19" t="n"/>
      <c r="H841" s="20">
        <f>IF(OR($E841="",G841=""),"",G841*IFERROR(INDEX(Bens!$D$6:$D$305,MATCH($E841,Bens!$A$6:$A$305,0)),0))</f>
        <v/>
      </c>
      <c r="I841" s="18" t="n"/>
      <c r="J841" s="18">
        <f>IF(OR($E841="",D841=""),"",IF(D841=$C$4,"5908","6908"))</f>
        <v/>
      </c>
      <c r="K841" s="17" t="n"/>
      <c r="L841" s="17" t="n"/>
      <c r="M841" s="19" t="n"/>
      <c r="N841" s="18" t="n"/>
      <c r="O841" s="19">
        <f>IF(OR($E841="",G841=""),"",G841-N(M841))</f>
        <v/>
      </c>
      <c r="P841" s="20">
        <f>IF(O841="","",O841*IFERROR(INDEX(Bens!$D$6:$D$305,MATCH($E841,Bens!$A$6:$A$305,0)),0))</f>
        <v/>
      </c>
      <c r="Q841" s="21">
        <f>IF(A841="","",IF(AND(O841&lt;=0,L841&lt;&gt;""),L841-A841,TODAY()-A841))</f>
        <v/>
      </c>
      <c r="R841" s="18">
        <f>IF(O841="","",IF(O841&lt;0,"CONFERIR",IF(O841=0,"DEVOLVIDO",IF(K841="","COM CLIENTE",IF(TODAY()&gt;K841,"VENCIDO",IF(K841-TODAY()&lt;=15,"VENCE EM 15 DIAS","COM CLIENTE"))))))</f>
        <v/>
      </c>
      <c r="S841" s="18">
        <f>IF(OR($E841="",D841=""),"",IF(D841=$C$4,"5909","6909"))</f>
        <v/>
      </c>
      <c r="T841" s="18" t="n"/>
    </row>
    <row r="842">
      <c r="A842" s="17" t="n"/>
      <c r="B842" s="18" t="n"/>
      <c r="C842" s="18" t="n"/>
      <c r="D842" s="18" t="n"/>
      <c r="E842" s="18" t="n"/>
      <c r="F842" s="18">
        <f>IF($E842="","",IFERROR(INDEX(Bens!$B$6:$B$305,MATCH($E842,Bens!$A$6:$A$305,0)),"Código não cadastrado"))</f>
        <v/>
      </c>
      <c r="G842" s="19" t="n"/>
      <c r="H842" s="20">
        <f>IF(OR($E842="",G842=""),"",G842*IFERROR(INDEX(Bens!$D$6:$D$305,MATCH($E842,Bens!$A$6:$A$305,0)),0))</f>
        <v/>
      </c>
      <c r="I842" s="18" t="n"/>
      <c r="J842" s="18">
        <f>IF(OR($E842="",D842=""),"",IF(D842=$C$4,"5908","6908"))</f>
        <v/>
      </c>
      <c r="K842" s="17" t="n"/>
      <c r="L842" s="17" t="n"/>
      <c r="M842" s="19" t="n"/>
      <c r="N842" s="18" t="n"/>
      <c r="O842" s="19">
        <f>IF(OR($E842="",G842=""),"",G842-N(M842))</f>
        <v/>
      </c>
      <c r="P842" s="20">
        <f>IF(O842="","",O842*IFERROR(INDEX(Bens!$D$6:$D$305,MATCH($E842,Bens!$A$6:$A$305,0)),0))</f>
        <v/>
      </c>
      <c r="Q842" s="21">
        <f>IF(A842="","",IF(AND(O842&lt;=0,L842&lt;&gt;""),L842-A842,TODAY()-A842))</f>
        <v/>
      </c>
      <c r="R842" s="18">
        <f>IF(O842="","",IF(O842&lt;0,"CONFERIR",IF(O842=0,"DEVOLVIDO",IF(K842="","COM CLIENTE",IF(TODAY()&gt;K842,"VENCIDO",IF(K842-TODAY()&lt;=15,"VENCE EM 15 DIAS","COM CLIENTE"))))))</f>
        <v/>
      </c>
      <c r="S842" s="18">
        <f>IF(OR($E842="",D842=""),"",IF(D842=$C$4,"5909","6909"))</f>
        <v/>
      </c>
      <c r="T842" s="18" t="n"/>
    </row>
    <row r="843">
      <c r="A843" s="17" t="n"/>
      <c r="B843" s="18" t="n"/>
      <c r="C843" s="18" t="n"/>
      <c r="D843" s="18" t="n"/>
      <c r="E843" s="18" t="n"/>
      <c r="F843" s="18">
        <f>IF($E843="","",IFERROR(INDEX(Bens!$B$6:$B$305,MATCH($E843,Bens!$A$6:$A$305,0)),"Código não cadastrado"))</f>
        <v/>
      </c>
      <c r="G843" s="19" t="n"/>
      <c r="H843" s="20">
        <f>IF(OR($E843="",G843=""),"",G843*IFERROR(INDEX(Bens!$D$6:$D$305,MATCH($E843,Bens!$A$6:$A$305,0)),0))</f>
        <v/>
      </c>
      <c r="I843" s="18" t="n"/>
      <c r="J843" s="18">
        <f>IF(OR($E843="",D843=""),"",IF(D843=$C$4,"5908","6908"))</f>
        <v/>
      </c>
      <c r="K843" s="17" t="n"/>
      <c r="L843" s="17" t="n"/>
      <c r="M843" s="19" t="n"/>
      <c r="N843" s="18" t="n"/>
      <c r="O843" s="19">
        <f>IF(OR($E843="",G843=""),"",G843-N(M843))</f>
        <v/>
      </c>
      <c r="P843" s="20">
        <f>IF(O843="","",O843*IFERROR(INDEX(Bens!$D$6:$D$305,MATCH($E843,Bens!$A$6:$A$305,0)),0))</f>
        <v/>
      </c>
      <c r="Q843" s="21">
        <f>IF(A843="","",IF(AND(O843&lt;=0,L843&lt;&gt;""),L843-A843,TODAY()-A843))</f>
        <v/>
      </c>
      <c r="R843" s="18">
        <f>IF(O843="","",IF(O843&lt;0,"CONFERIR",IF(O843=0,"DEVOLVIDO",IF(K843="","COM CLIENTE",IF(TODAY()&gt;K843,"VENCIDO",IF(K843-TODAY()&lt;=15,"VENCE EM 15 DIAS","COM CLIENTE"))))))</f>
        <v/>
      </c>
      <c r="S843" s="18">
        <f>IF(OR($E843="",D843=""),"",IF(D843=$C$4,"5909","6909"))</f>
        <v/>
      </c>
      <c r="T843" s="18" t="n"/>
    </row>
    <row r="844">
      <c r="A844" s="17" t="n"/>
      <c r="B844" s="18" t="n"/>
      <c r="C844" s="18" t="n"/>
      <c r="D844" s="18" t="n"/>
      <c r="E844" s="18" t="n"/>
      <c r="F844" s="18">
        <f>IF($E844="","",IFERROR(INDEX(Bens!$B$6:$B$305,MATCH($E844,Bens!$A$6:$A$305,0)),"Código não cadastrado"))</f>
        <v/>
      </c>
      <c r="G844" s="19" t="n"/>
      <c r="H844" s="20">
        <f>IF(OR($E844="",G844=""),"",G844*IFERROR(INDEX(Bens!$D$6:$D$305,MATCH($E844,Bens!$A$6:$A$305,0)),0))</f>
        <v/>
      </c>
      <c r="I844" s="18" t="n"/>
      <c r="J844" s="18">
        <f>IF(OR($E844="",D844=""),"",IF(D844=$C$4,"5908","6908"))</f>
        <v/>
      </c>
      <c r="K844" s="17" t="n"/>
      <c r="L844" s="17" t="n"/>
      <c r="M844" s="19" t="n"/>
      <c r="N844" s="18" t="n"/>
      <c r="O844" s="19">
        <f>IF(OR($E844="",G844=""),"",G844-N(M844))</f>
        <v/>
      </c>
      <c r="P844" s="20">
        <f>IF(O844="","",O844*IFERROR(INDEX(Bens!$D$6:$D$305,MATCH($E844,Bens!$A$6:$A$305,0)),0))</f>
        <v/>
      </c>
      <c r="Q844" s="21">
        <f>IF(A844="","",IF(AND(O844&lt;=0,L844&lt;&gt;""),L844-A844,TODAY()-A844))</f>
        <v/>
      </c>
      <c r="R844" s="18">
        <f>IF(O844="","",IF(O844&lt;0,"CONFERIR",IF(O844=0,"DEVOLVIDO",IF(K844="","COM CLIENTE",IF(TODAY()&gt;K844,"VENCIDO",IF(K844-TODAY()&lt;=15,"VENCE EM 15 DIAS","COM CLIENTE"))))))</f>
        <v/>
      </c>
      <c r="S844" s="18">
        <f>IF(OR($E844="",D844=""),"",IF(D844=$C$4,"5909","6909"))</f>
        <v/>
      </c>
      <c r="T844" s="18" t="n"/>
    </row>
    <row r="845">
      <c r="A845" s="17" t="n"/>
      <c r="B845" s="18" t="n"/>
      <c r="C845" s="18" t="n"/>
      <c r="D845" s="18" t="n"/>
      <c r="E845" s="18" t="n"/>
      <c r="F845" s="18">
        <f>IF($E845="","",IFERROR(INDEX(Bens!$B$6:$B$305,MATCH($E845,Bens!$A$6:$A$305,0)),"Código não cadastrado"))</f>
        <v/>
      </c>
      <c r="G845" s="19" t="n"/>
      <c r="H845" s="20">
        <f>IF(OR($E845="",G845=""),"",G845*IFERROR(INDEX(Bens!$D$6:$D$305,MATCH($E845,Bens!$A$6:$A$305,0)),0))</f>
        <v/>
      </c>
      <c r="I845" s="18" t="n"/>
      <c r="J845" s="18">
        <f>IF(OR($E845="",D845=""),"",IF(D845=$C$4,"5908","6908"))</f>
        <v/>
      </c>
      <c r="K845" s="17" t="n"/>
      <c r="L845" s="17" t="n"/>
      <c r="M845" s="19" t="n"/>
      <c r="N845" s="18" t="n"/>
      <c r="O845" s="19">
        <f>IF(OR($E845="",G845=""),"",G845-N(M845))</f>
        <v/>
      </c>
      <c r="P845" s="20">
        <f>IF(O845="","",O845*IFERROR(INDEX(Bens!$D$6:$D$305,MATCH($E845,Bens!$A$6:$A$305,0)),0))</f>
        <v/>
      </c>
      <c r="Q845" s="21">
        <f>IF(A845="","",IF(AND(O845&lt;=0,L845&lt;&gt;""),L845-A845,TODAY()-A845))</f>
        <v/>
      </c>
      <c r="R845" s="18">
        <f>IF(O845="","",IF(O845&lt;0,"CONFERIR",IF(O845=0,"DEVOLVIDO",IF(K845="","COM CLIENTE",IF(TODAY()&gt;K845,"VENCIDO",IF(K845-TODAY()&lt;=15,"VENCE EM 15 DIAS","COM CLIENTE"))))))</f>
        <v/>
      </c>
      <c r="S845" s="18">
        <f>IF(OR($E845="",D845=""),"",IF(D845=$C$4,"5909","6909"))</f>
        <v/>
      </c>
      <c r="T845" s="18" t="n"/>
    </row>
    <row r="846">
      <c r="A846" s="17" t="n"/>
      <c r="B846" s="18" t="n"/>
      <c r="C846" s="18" t="n"/>
      <c r="D846" s="18" t="n"/>
      <c r="E846" s="18" t="n"/>
      <c r="F846" s="18">
        <f>IF($E846="","",IFERROR(INDEX(Bens!$B$6:$B$305,MATCH($E846,Bens!$A$6:$A$305,0)),"Código não cadastrado"))</f>
        <v/>
      </c>
      <c r="G846" s="19" t="n"/>
      <c r="H846" s="20">
        <f>IF(OR($E846="",G846=""),"",G846*IFERROR(INDEX(Bens!$D$6:$D$305,MATCH($E846,Bens!$A$6:$A$305,0)),0))</f>
        <v/>
      </c>
      <c r="I846" s="18" t="n"/>
      <c r="J846" s="18">
        <f>IF(OR($E846="",D846=""),"",IF(D846=$C$4,"5908","6908"))</f>
        <v/>
      </c>
      <c r="K846" s="17" t="n"/>
      <c r="L846" s="17" t="n"/>
      <c r="M846" s="19" t="n"/>
      <c r="N846" s="18" t="n"/>
      <c r="O846" s="19">
        <f>IF(OR($E846="",G846=""),"",G846-N(M846))</f>
        <v/>
      </c>
      <c r="P846" s="20">
        <f>IF(O846="","",O846*IFERROR(INDEX(Bens!$D$6:$D$305,MATCH($E846,Bens!$A$6:$A$305,0)),0))</f>
        <v/>
      </c>
      <c r="Q846" s="21">
        <f>IF(A846="","",IF(AND(O846&lt;=0,L846&lt;&gt;""),L846-A846,TODAY()-A846))</f>
        <v/>
      </c>
      <c r="R846" s="18">
        <f>IF(O846="","",IF(O846&lt;0,"CONFERIR",IF(O846=0,"DEVOLVIDO",IF(K846="","COM CLIENTE",IF(TODAY()&gt;K846,"VENCIDO",IF(K846-TODAY()&lt;=15,"VENCE EM 15 DIAS","COM CLIENTE"))))))</f>
        <v/>
      </c>
      <c r="S846" s="18">
        <f>IF(OR($E846="",D846=""),"",IF(D846=$C$4,"5909","6909"))</f>
        <v/>
      </c>
      <c r="T846" s="18" t="n"/>
    </row>
    <row r="847">
      <c r="A847" s="17" t="n"/>
      <c r="B847" s="18" t="n"/>
      <c r="C847" s="18" t="n"/>
      <c r="D847" s="18" t="n"/>
      <c r="E847" s="18" t="n"/>
      <c r="F847" s="18">
        <f>IF($E847="","",IFERROR(INDEX(Bens!$B$6:$B$305,MATCH($E847,Bens!$A$6:$A$305,0)),"Código não cadastrado"))</f>
        <v/>
      </c>
      <c r="G847" s="19" t="n"/>
      <c r="H847" s="20">
        <f>IF(OR($E847="",G847=""),"",G847*IFERROR(INDEX(Bens!$D$6:$D$305,MATCH($E847,Bens!$A$6:$A$305,0)),0))</f>
        <v/>
      </c>
      <c r="I847" s="18" t="n"/>
      <c r="J847" s="18">
        <f>IF(OR($E847="",D847=""),"",IF(D847=$C$4,"5908","6908"))</f>
        <v/>
      </c>
      <c r="K847" s="17" t="n"/>
      <c r="L847" s="17" t="n"/>
      <c r="M847" s="19" t="n"/>
      <c r="N847" s="18" t="n"/>
      <c r="O847" s="19">
        <f>IF(OR($E847="",G847=""),"",G847-N(M847))</f>
        <v/>
      </c>
      <c r="P847" s="20">
        <f>IF(O847="","",O847*IFERROR(INDEX(Bens!$D$6:$D$305,MATCH($E847,Bens!$A$6:$A$305,0)),0))</f>
        <v/>
      </c>
      <c r="Q847" s="21">
        <f>IF(A847="","",IF(AND(O847&lt;=0,L847&lt;&gt;""),L847-A847,TODAY()-A847))</f>
        <v/>
      </c>
      <c r="R847" s="18">
        <f>IF(O847="","",IF(O847&lt;0,"CONFERIR",IF(O847=0,"DEVOLVIDO",IF(K847="","COM CLIENTE",IF(TODAY()&gt;K847,"VENCIDO",IF(K847-TODAY()&lt;=15,"VENCE EM 15 DIAS","COM CLIENTE"))))))</f>
        <v/>
      </c>
      <c r="S847" s="18">
        <f>IF(OR($E847="",D847=""),"",IF(D847=$C$4,"5909","6909"))</f>
        <v/>
      </c>
      <c r="T847" s="18" t="n"/>
    </row>
    <row r="848">
      <c r="A848" s="17" t="n"/>
      <c r="B848" s="18" t="n"/>
      <c r="C848" s="18" t="n"/>
      <c r="D848" s="18" t="n"/>
      <c r="E848" s="18" t="n"/>
      <c r="F848" s="18">
        <f>IF($E848="","",IFERROR(INDEX(Bens!$B$6:$B$305,MATCH($E848,Bens!$A$6:$A$305,0)),"Código não cadastrado"))</f>
        <v/>
      </c>
      <c r="G848" s="19" t="n"/>
      <c r="H848" s="20">
        <f>IF(OR($E848="",G848=""),"",G848*IFERROR(INDEX(Bens!$D$6:$D$305,MATCH($E848,Bens!$A$6:$A$305,0)),0))</f>
        <v/>
      </c>
      <c r="I848" s="18" t="n"/>
      <c r="J848" s="18">
        <f>IF(OR($E848="",D848=""),"",IF(D848=$C$4,"5908","6908"))</f>
        <v/>
      </c>
      <c r="K848" s="17" t="n"/>
      <c r="L848" s="17" t="n"/>
      <c r="M848" s="19" t="n"/>
      <c r="N848" s="18" t="n"/>
      <c r="O848" s="19">
        <f>IF(OR($E848="",G848=""),"",G848-N(M848))</f>
        <v/>
      </c>
      <c r="P848" s="20">
        <f>IF(O848="","",O848*IFERROR(INDEX(Bens!$D$6:$D$305,MATCH($E848,Bens!$A$6:$A$305,0)),0))</f>
        <v/>
      </c>
      <c r="Q848" s="21">
        <f>IF(A848="","",IF(AND(O848&lt;=0,L848&lt;&gt;""),L848-A848,TODAY()-A848))</f>
        <v/>
      </c>
      <c r="R848" s="18">
        <f>IF(O848="","",IF(O848&lt;0,"CONFERIR",IF(O848=0,"DEVOLVIDO",IF(K848="","COM CLIENTE",IF(TODAY()&gt;K848,"VENCIDO",IF(K848-TODAY()&lt;=15,"VENCE EM 15 DIAS","COM CLIENTE"))))))</f>
        <v/>
      </c>
      <c r="S848" s="18">
        <f>IF(OR($E848="",D848=""),"",IF(D848=$C$4,"5909","6909"))</f>
        <v/>
      </c>
      <c r="T848" s="18" t="n"/>
    </row>
    <row r="849">
      <c r="A849" s="17" t="n"/>
      <c r="B849" s="18" t="n"/>
      <c r="C849" s="18" t="n"/>
      <c r="D849" s="18" t="n"/>
      <c r="E849" s="18" t="n"/>
      <c r="F849" s="18">
        <f>IF($E849="","",IFERROR(INDEX(Bens!$B$6:$B$305,MATCH($E849,Bens!$A$6:$A$305,0)),"Código não cadastrado"))</f>
        <v/>
      </c>
      <c r="G849" s="19" t="n"/>
      <c r="H849" s="20">
        <f>IF(OR($E849="",G849=""),"",G849*IFERROR(INDEX(Bens!$D$6:$D$305,MATCH($E849,Bens!$A$6:$A$305,0)),0))</f>
        <v/>
      </c>
      <c r="I849" s="18" t="n"/>
      <c r="J849" s="18">
        <f>IF(OR($E849="",D849=""),"",IF(D849=$C$4,"5908","6908"))</f>
        <v/>
      </c>
      <c r="K849" s="17" t="n"/>
      <c r="L849" s="17" t="n"/>
      <c r="M849" s="19" t="n"/>
      <c r="N849" s="18" t="n"/>
      <c r="O849" s="19">
        <f>IF(OR($E849="",G849=""),"",G849-N(M849))</f>
        <v/>
      </c>
      <c r="P849" s="20">
        <f>IF(O849="","",O849*IFERROR(INDEX(Bens!$D$6:$D$305,MATCH($E849,Bens!$A$6:$A$305,0)),0))</f>
        <v/>
      </c>
      <c r="Q849" s="21">
        <f>IF(A849="","",IF(AND(O849&lt;=0,L849&lt;&gt;""),L849-A849,TODAY()-A849))</f>
        <v/>
      </c>
      <c r="R849" s="18">
        <f>IF(O849="","",IF(O849&lt;0,"CONFERIR",IF(O849=0,"DEVOLVIDO",IF(K849="","COM CLIENTE",IF(TODAY()&gt;K849,"VENCIDO",IF(K849-TODAY()&lt;=15,"VENCE EM 15 DIAS","COM CLIENTE"))))))</f>
        <v/>
      </c>
      <c r="S849" s="18">
        <f>IF(OR($E849="",D849=""),"",IF(D849=$C$4,"5909","6909"))</f>
        <v/>
      </c>
      <c r="T849" s="18" t="n"/>
    </row>
    <row r="850">
      <c r="A850" s="17" t="n"/>
      <c r="B850" s="18" t="n"/>
      <c r="C850" s="18" t="n"/>
      <c r="D850" s="18" t="n"/>
      <c r="E850" s="18" t="n"/>
      <c r="F850" s="18">
        <f>IF($E850="","",IFERROR(INDEX(Bens!$B$6:$B$305,MATCH($E850,Bens!$A$6:$A$305,0)),"Código não cadastrado"))</f>
        <v/>
      </c>
      <c r="G850" s="19" t="n"/>
      <c r="H850" s="20">
        <f>IF(OR($E850="",G850=""),"",G850*IFERROR(INDEX(Bens!$D$6:$D$305,MATCH($E850,Bens!$A$6:$A$305,0)),0))</f>
        <v/>
      </c>
      <c r="I850" s="18" t="n"/>
      <c r="J850" s="18">
        <f>IF(OR($E850="",D850=""),"",IF(D850=$C$4,"5908","6908"))</f>
        <v/>
      </c>
      <c r="K850" s="17" t="n"/>
      <c r="L850" s="17" t="n"/>
      <c r="M850" s="19" t="n"/>
      <c r="N850" s="18" t="n"/>
      <c r="O850" s="19">
        <f>IF(OR($E850="",G850=""),"",G850-N(M850))</f>
        <v/>
      </c>
      <c r="P850" s="20">
        <f>IF(O850="","",O850*IFERROR(INDEX(Bens!$D$6:$D$305,MATCH($E850,Bens!$A$6:$A$305,0)),0))</f>
        <v/>
      </c>
      <c r="Q850" s="21">
        <f>IF(A850="","",IF(AND(O850&lt;=0,L850&lt;&gt;""),L850-A850,TODAY()-A850))</f>
        <v/>
      </c>
      <c r="R850" s="18">
        <f>IF(O850="","",IF(O850&lt;0,"CONFERIR",IF(O850=0,"DEVOLVIDO",IF(K850="","COM CLIENTE",IF(TODAY()&gt;K850,"VENCIDO",IF(K850-TODAY()&lt;=15,"VENCE EM 15 DIAS","COM CLIENTE"))))))</f>
        <v/>
      </c>
      <c r="S850" s="18">
        <f>IF(OR($E850="",D850=""),"",IF(D850=$C$4,"5909","6909"))</f>
        <v/>
      </c>
      <c r="T850" s="18" t="n"/>
    </row>
    <row r="851">
      <c r="A851" s="17" t="n"/>
      <c r="B851" s="18" t="n"/>
      <c r="C851" s="18" t="n"/>
      <c r="D851" s="18" t="n"/>
      <c r="E851" s="18" t="n"/>
      <c r="F851" s="18">
        <f>IF($E851="","",IFERROR(INDEX(Bens!$B$6:$B$305,MATCH($E851,Bens!$A$6:$A$305,0)),"Código não cadastrado"))</f>
        <v/>
      </c>
      <c r="G851" s="19" t="n"/>
      <c r="H851" s="20">
        <f>IF(OR($E851="",G851=""),"",G851*IFERROR(INDEX(Bens!$D$6:$D$305,MATCH($E851,Bens!$A$6:$A$305,0)),0))</f>
        <v/>
      </c>
      <c r="I851" s="18" t="n"/>
      <c r="J851" s="18">
        <f>IF(OR($E851="",D851=""),"",IF(D851=$C$4,"5908","6908"))</f>
        <v/>
      </c>
      <c r="K851" s="17" t="n"/>
      <c r="L851" s="17" t="n"/>
      <c r="M851" s="19" t="n"/>
      <c r="N851" s="18" t="n"/>
      <c r="O851" s="19">
        <f>IF(OR($E851="",G851=""),"",G851-N(M851))</f>
        <v/>
      </c>
      <c r="P851" s="20">
        <f>IF(O851="","",O851*IFERROR(INDEX(Bens!$D$6:$D$305,MATCH($E851,Bens!$A$6:$A$305,0)),0))</f>
        <v/>
      </c>
      <c r="Q851" s="21">
        <f>IF(A851="","",IF(AND(O851&lt;=0,L851&lt;&gt;""),L851-A851,TODAY()-A851))</f>
        <v/>
      </c>
      <c r="R851" s="18">
        <f>IF(O851="","",IF(O851&lt;0,"CONFERIR",IF(O851=0,"DEVOLVIDO",IF(K851="","COM CLIENTE",IF(TODAY()&gt;K851,"VENCIDO",IF(K851-TODAY()&lt;=15,"VENCE EM 15 DIAS","COM CLIENTE"))))))</f>
        <v/>
      </c>
      <c r="S851" s="18">
        <f>IF(OR($E851="",D851=""),"",IF(D851=$C$4,"5909","6909"))</f>
        <v/>
      </c>
      <c r="T851" s="18" t="n"/>
    </row>
    <row r="852">
      <c r="A852" s="17" t="n"/>
      <c r="B852" s="18" t="n"/>
      <c r="C852" s="18" t="n"/>
      <c r="D852" s="18" t="n"/>
      <c r="E852" s="18" t="n"/>
      <c r="F852" s="18">
        <f>IF($E852="","",IFERROR(INDEX(Bens!$B$6:$B$305,MATCH($E852,Bens!$A$6:$A$305,0)),"Código não cadastrado"))</f>
        <v/>
      </c>
      <c r="G852" s="19" t="n"/>
      <c r="H852" s="20">
        <f>IF(OR($E852="",G852=""),"",G852*IFERROR(INDEX(Bens!$D$6:$D$305,MATCH($E852,Bens!$A$6:$A$305,0)),0))</f>
        <v/>
      </c>
      <c r="I852" s="18" t="n"/>
      <c r="J852" s="18">
        <f>IF(OR($E852="",D852=""),"",IF(D852=$C$4,"5908","6908"))</f>
        <v/>
      </c>
      <c r="K852" s="17" t="n"/>
      <c r="L852" s="17" t="n"/>
      <c r="M852" s="19" t="n"/>
      <c r="N852" s="18" t="n"/>
      <c r="O852" s="19">
        <f>IF(OR($E852="",G852=""),"",G852-N(M852))</f>
        <v/>
      </c>
      <c r="P852" s="20">
        <f>IF(O852="","",O852*IFERROR(INDEX(Bens!$D$6:$D$305,MATCH($E852,Bens!$A$6:$A$305,0)),0))</f>
        <v/>
      </c>
      <c r="Q852" s="21">
        <f>IF(A852="","",IF(AND(O852&lt;=0,L852&lt;&gt;""),L852-A852,TODAY()-A852))</f>
        <v/>
      </c>
      <c r="R852" s="18">
        <f>IF(O852="","",IF(O852&lt;0,"CONFERIR",IF(O852=0,"DEVOLVIDO",IF(K852="","COM CLIENTE",IF(TODAY()&gt;K852,"VENCIDO",IF(K852-TODAY()&lt;=15,"VENCE EM 15 DIAS","COM CLIENTE"))))))</f>
        <v/>
      </c>
      <c r="S852" s="18">
        <f>IF(OR($E852="",D852=""),"",IF(D852=$C$4,"5909","6909"))</f>
        <v/>
      </c>
      <c r="T852" s="18" t="n"/>
    </row>
    <row r="853">
      <c r="A853" s="17" t="n"/>
      <c r="B853" s="18" t="n"/>
      <c r="C853" s="18" t="n"/>
      <c r="D853" s="18" t="n"/>
      <c r="E853" s="18" t="n"/>
      <c r="F853" s="18">
        <f>IF($E853="","",IFERROR(INDEX(Bens!$B$6:$B$305,MATCH($E853,Bens!$A$6:$A$305,0)),"Código não cadastrado"))</f>
        <v/>
      </c>
      <c r="G853" s="19" t="n"/>
      <c r="H853" s="20">
        <f>IF(OR($E853="",G853=""),"",G853*IFERROR(INDEX(Bens!$D$6:$D$305,MATCH($E853,Bens!$A$6:$A$305,0)),0))</f>
        <v/>
      </c>
      <c r="I853" s="18" t="n"/>
      <c r="J853" s="18">
        <f>IF(OR($E853="",D853=""),"",IF(D853=$C$4,"5908","6908"))</f>
        <v/>
      </c>
      <c r="K853" s="17" t="n"/>
      <c r="L853" s="17" t="n"/>
      <c r="M853" s="19" t="n"/>
      <c r="N853" s="18" t="n"/>
      <c r="O853" s="19">
        <f>IF(OR($E853="",G853=""),"",G853-N(M853))</f>
        <v/>
      </c>
      <c r="P853" s="20">
        <f>IF(O853="","",O853*IFERROR(INDEX(Bens!$D$6:$D$305,MATCH($E853,Bens!$A$6:$A$305,0)),0))</f>
        <v/>
      </c>
      <c r="Q853" s="21">
        <f>IF(A853="","",IF(AND(O853&lt;=0,L853&lt;&gt;""),L853-A853,TODAY()-A853))</f>
        <v/>
      </c>
      <c r="R853" s="18">
        <f>IF(O853="","",IF(O853&lt;0,"CONFERIR",IF(O853=0,"DEVOLVIDO",IF(K853="","COM CLIENTE",IF(TODAY()&gt;K853,"VENCIDO",IF(K853-TODAY()&lt;=15,"VENCE EM 15 DIAS","COM CLIENTE"))))))</f>
        <v/>
      </c>
      <c r="S853" s="18">
        <f>IF(OR($E853="",D853=""),"",IF(D853=$C$4,"5909","6909"))</f>
        <v/>
      </c>
      <c r="T853" s="18" t="n"/>
    </row>
    <row r="854">
      <c r="A854" s="17" t="n"/>
      <c r="B854" s="18" t="n"/>
      <c r="C854" s="18" t="n"/>
      <c r="D854" s="18" t="n"/>
      <c r="E854" s="18" t="n"/>
      <c r="F854" s="18">
        <f>IF($E854="","",IFERROR(INDEX(Bens!$B$6:$B$305,MATCH($E854,Bens!$A$6:$A$305,0)),"Código não cadastrado"))</f>
        <v/>
      </c>
      <c r="G854" s="19" t="n"/>
      <c r="H854" s="20">
        <f>IF(OR($E854="",G854=""),"",G854*IFERROR(INDEX(Bens!$D$6:$D$305,MATCH($E854,Bens!$A$6:$A$305,0)),0))</f>
        <v/>
      </c>
      <c r="I854" s="18" t="n"/>
      <c r="J854" s="18">
        <f>IF(OR($E854="",D854=""),"",IF(D854=$C$4,"5908","6908"))</f>
        <v/>
      </c>
      <c r="K854" s="17" t="n"/>
      <c r="L854" s="17" t="n"/>
      <c r="M854" s="19" t="n"/>
      <c r="N854" s="18" t="n"/>
      <c r="O854" s="19">
        <f>IF(OR($E854="",G854=""),"",G854-N(M854))</f>
        <v/>
      </c>
      <c r="P854" s="20">
        <f>IF(O854="","",O854*IFERROR(INDEX(Bens!$D$6:$D$305,MATCH($E854,Bens!$A$6:$A$305,0)),0))</f>
        <v/>
      </c>
      <c r="Q854" s="21">
        <f>IF(A854="","",IF(AND(O854&lt;=0,L854&lt;&gt;""),L854-A854,TODAY()-A854))</f>
        <v/>
      </c>
      <c r="R854" s="18">
        <f>IF(O854="","",IF(O854&lt;0,"CONFERIR",IF(O854=0,"DEVOLVIDO",IF(K854="","COM CLIENTE",IF(TODAY()&gt;K854,"VENCIDO",IF(K854-TODAY()&lt;=15,"VENCE EM 15 DIAS","COM CLIENTE"))))))</f>
        <v/>
      </c>
      <c r="S854" s="18">
        <f>IF(OR($E854="",D854=""),"",IF(D854=$C$4,"5909","6909"))</f>
        <v/>
      </c>
      <c r="T854" s="18" t="n"/>
    </row>
    <row r="855">
      <c r="A855" s="17" t="n"/>
      <c r="B855" s="18" t="n"/>
      <c r="C855" s="18" t="n"/>
      <c r="D855" s="18" t="n"/>
      <c r="E855" s="18" t="n"/>
      <c r="F855" s="18">
        <f>IF($E855="","",IFERROR(INDEX(Bens!$B$6:$B$305,MATCH($E855,Bens!$A$6:$A$305,0)),"Código não cadastrado"))</f>
        <v/>
      </c>
      <c r="G855" s="19" t="n"/>
      <c r="H855" s="20">
        <f>IF(OR($E855="",G855=""),"",G855*IFERROR(INDEX(Bens!$D$6:$D$305,MATCH($E855,Bens!$A$6:$A$305,0)),0))</f>
        <v/>
      </c>
      <c r="I855" s="18" t="n"/>
      <c r="J855" s="18">
        <f>IF(OR($E855="",D855=""),"",IF(D855=$C$4,"5908","6908"))</f>
        <v/>
      </c>
      <c r="K855" s="17" t="n"/>
      <c r="L855" s="17" t="n"/>
      <c r="M855" s="19" t="n"/>
      <c r="N855" s="18" t="n"/>
      <c r="O855" s="19">
        <f>IF(OR($E855="",G855=""),"",G855-N(M855))</f>
        <v/>
      </c>
      <c r="P855" s="20">
        <f>IF(O855="","",O855*IFERROR(INDEX(Bens!$D$6:$D$305,MATCH($E855,Bens!$A$6:$A$305,0)),0))</f>
        <v/>
      </c>
      <c r="Q855" s="21">
        <f>IF(A855="","",IF(AND(O855&lt;=0,L855&lt;&gt;""),L855-A855,TODAY()-A855))</f>
        <v/>
      </c>
      <c r="R855" s="18">
        <f>IF(O855="","",IF(O855&lt;0,"CONFERIR",IF(O855=0,"DEVOLVIDO",IF(K855="","COM CLIENTE",IF(TODAY()&gt;K855,"VENCIDO",IF(K855-TODAY()&lt;=15,"VENCE EM 15 DIAS","COM CLIENTE"))))))</f>
        <v/>
      </c>
      <c r="S855" s="18">
        <f>IF(OR($E855="",D855=""),"",IF(D855=$C$4,"5909","6909"))</f>
        <v/>
      </c>
      <c r="T855" s="18" t="n"/>
    </row>
    <row r="856">
      <c r="A856" s="17" t="n"/>
      <c r="B856" s="18" t="n"/>
      <c r="C856" s="18" t="n"/>
      <c r="D856" s="18" t="n"/>
      <c r="E856" s="18" t="n"/>
      <c r="F856" s="18">
        <f>IF($E856="","",IFERROR(INDEX(Bens!$B$6:$B$305,MATCH($E856,Bens!$A$6:$A$305,0)),"Código não cadastrado"))</f>
        <v/>
      </c>
      <c r="G856" s="19" t="n"/>
      <c r="H856" s="20">
        <f>IF(OR($E856="",G856=""),"",G856*IFERROR(INDEX(Bens!$D$6:$D$305,MATCH($E856,Bens!$A$6:$A$305,0)),0))</f>
        <v/>
      </c>
      <c r="I856" s="18" t="n"/>
      <c r="J856" s="18">
        <f>IF(OR($E856="",D856=""),"",IF(D856=$C$4,"5908","6908"))</f>
        <v/>
      </c>
      <c r="K856" s="17" t="n"/>
      <c r="L856" s="17" t="n"/>
      <c r="M856" s="19" t="n"/>
      <c r="N856" s="18" t="n"/>
      <c r="O856" s="19">
        <f>IF(OR($E856="",G856=""),"",G856-N(M856))</f>
        <v/>
      </c>
      <c r="P856" s="20">
        <f>IF(O856="","",O856*IFERROR(INDEX(Bens!$D$6:$D$305,MATCH($E856,Bens!$A$6:$A$305,0)),0))</f>
        <v/>
      </c>
      <c r="Q856" s="21">
        <f>IF(A856="","",IF(AND(O856&lt;=0,L856&lt;&gt;""),L856-A856,TODAY()-A856))</f>
        <v/>
      </c>
      <c r="R856" s="18">
        <f>IF(O856="","",IF(O856&lt;0,"CONFERIR",IF(O856=0,"DEVOLVIDO",IF(K856="","COM CLIENTE",IF(TODAY()&gt;K856,"VENCIDO",IF(K856-TODAY()&lt;=15,"VENCE EM 15 DIAS","COM CLIENTE"))))))</f>
        <v/>
      </c>
      <c r="S856" s="18">
        <f>IF(OR($E856="",D856=""),"",IF(D856=$C$4,"5909","6909"))</f>
        <v/>
      </c>
      <c r="T856" s="18" t="n"/>
    </row>
    <row r="857">
      <c r="A857" s="17" t="n"/>
      <c r="B857" s="18" t="n"/>
      <c r="C857" s="18" t="n"/>
      <c r="D857" s="18" t="n"/>
      <c r="E857" s="18" t="n"/>
      <c r="F857" s="18">
        <f>IF($E857="","",IFERROR(INDEX(Bens!$B$6:$B$305,MATCH($E857,Bens!$A$6:$A$305,0)),"Código não cadastrado"))</f>
        <v/>
      </c>
      <c r="G857" s="19" t="n"/>
      <c r="H857" s="20">
        <f>IF(OR($E857="",G857=""),"",G857*IFERROR(INDEX(Bens!$D$6:$D$305,MATCH($E857,Bens!$A$6:$A$305,0)),0))</f>
        <v/>
      </c>
      <c r="I857" s="18" t="n"/>
      <c r="J857" s="18">
        <f>IF(OR($E857="",D857=""),"",IF(D857=$C$4,"5908","6908"))</f>
        <v/>
      </c>
      <c r="K857" s="17" t="n"/>
      <c r="L857" s="17" t="n"/>
      <c r="M857" s="19" t="n"/>
      <c r="N857" s="18" t="n"/>
      <c r="O857" s="19">
        <f>IF(OR($E857="",G857=""),"",G857-N(M857))</f>
        <v/>
      </c>
      <c r="P857" s="20">
        <f>IF(O857="","",O857*IFERROR(INDEX(Bens!$D$6:$D$305,MATCH($E857,Bens!$A$6:$A$305,0)),0))</f>
        <v/>
      </c>
      <c r="Q857" s="21">
        <f>IF(A857="","",IF(AND(O857&lt;=0,L857&lt;&gt;""),L857-A857,TODAY()-A857))</f>
        <v/>
      </c>
      <c r="R857" s="18">
        <f>IF(O857="","",IF(O857&lt;0,"CONFERIR",IF(O857=0,"DEVOLVIDO",IF(K857="","COM CLIENTE",IF(TODAY()&gt;K857,"VENCIDO",IF(K857-TODAY()&lt;=15,"VENCE EM 15 DIAS","COM CLIENTE"))))))</f>
        <v/>
      </c>
      <c r="S857" s="18">
        <f>IF(OR($E857="",D857=""),"",IF(D857=$C$4,"5909","6909"))</f>
        <v/>
      </c>
      <c r="T857" s="18" t="n"/>
    </row>
    <row r="858">
      <c r="A858" s="17" t="n"/>
      <c r="B858" s="18" t="n"/>
      <c r="C858" s="18" t="n"/>
      <c r="D858" s="18" t="n"/>
      <c r="E858" s="18" t="n"/>
      <c r="F858" s="18">
        <f>IF($E858="","",IFERROR(INDEX(Bens!$B$6:$B$305,MATCH($E858,Bens!$A$6:$A$305,0)),"Código não cadastrado"))</f>
        <v/>
      </c>
      <c r="G858" s="19" t="n"/>
      <c r="H858" s="20">
        <f>IF(OR($E858="",G858=""),"",G858*IFERROR(INDEX(Bens!$D$6:$D$305,MATCH($E858,Bens!$A$6:$A$305,0)),0))</f>
        <v/>
      </c>
      <c r="I858" s="18" t="n"/>
      <c r="J858" s="18">
        <f>IF(OR($E858="",D858=""),"",IF(D858=$C$4,"5908","6908"))</f>
        <v/>
      </c>
      <c r="K858" s="17" t="n"/>
      <c r="L858" s="17" t="n"/>
      <c r="M858" s="19" t="n"/>
      <c r="N858" s="18" t="n"/>
      <c r="O858" s="19">
        <f>IF(OR($E858="",G858=""),"",G858-N(M858))</f>
        <v/>
      </c>
      <c r="P858" s="20">
        <f>IF(O858="","",O858*IFERROR(INDEX(Bens!$D$6:$D$305,MATCH($E858,Bens!$A$6:$A$305,0)),0))</f>
        <v/>
      </c>
      <c r="Q858" s="21">
        <f>IF(A858="","",IF(AND(O858&lt;=0,L858&lt;&gt;""),L858-A858,TODAY()-A858))</f>
        <v/>
      </c>
      <c r="R858" s="18">
        <f>IF(O858="","",IF(O858&lt;0,"CONFERIR",IF(O858=0,"DEVOLVIDO",IF(K858="","COM CLIENTE",IF(TODAY()&gt;K858,"VENCIDO",IF(K858-TODAY()&lt;=15,"VENCE EM 15 DIAS","COM CLIENTE"))))))</f>
        <v/>
      </c>
      <c r="S858" s="18">
        <f>IF(OR($E858="",D858=""),"",IF(D858=$C$4,"5909","6909"))</f>
        <v/>
      </c>
      <c r="T858" s="18" t="n"/>
    </row>
    <row r="859">
      <c r="A859" s="17" t="n"/>
      <c r="B859" s="18" t="n"/>
      <c r="C859" s="18" t="n"/>
      <c r="D859" s="18" t="n"/>
      <c r="E859" s="18" t="n"/>
      <c r="F859" s="18">
        <f>IF($E859="","",IFERROR(INDEX(Bens!$B$6:$B$305,MATCH($E859,Bens!$A$6:$A$305,0)),"Código não cadastrado"))</f>
        <v/>
      </c>
      <c r="G859" s="19" t="n"/>
      <c r="H859" s="20">
        <f>IF(OR($E859="",G859=""),"",G859*IFERROR(INDEX(Bens!$D$6:$D$305,MATCH($E859,Bens!$A$6:$A$305,0)),0))</f>
        <v/>
      </c>
      <c r="I859" s="18" t="n"/>
      <c r="J859" s="18">
        <f>IF(OR($E859="",D859=""),"",IF(D859=$C$4,"5908","6908"))</f>
        <v/>
      </c>
      <c r="K859" s="17" t="n"/>
      <c r="L859" s="17" t="n"/>
      <c r="M859" s="19" t="n"/>
      <c r="N859" s="18" t="n"/>
      <c r="O859" s="19">
        <f>IF(OR($E859="",G859=""),"",G859-N(M859))</f>
        <v/>
      </c>
      <c r="P859" s="20">
        <f>IF(O859="","",O859*IFERROR(INDEX(Bens!$D$6:$D$305,MATCH($E859,Bens!$A$6:$A$305,0)),0))</f>
        <v/>
      </c>
      <c r="Q859" s="21">
        <f>IF(A859="","",IF(AND(O859&lt;=0,L859&lt;&gt;""),L859-A859,TODAY()-A859))</f>
        <v/>
      </c>
      <c r="R859" s="18">
        <f>IF(O859="","",IF(O859&lt;0,"CONFERIR",IF(O859=0,"DEVOLVIDO",IF(K859="","COM CLIENTE",IF(TODAY()&gt;K859,"VENCIDO",IF(K859-TODAY()&lt;=15,"VENCE EM 15 DIAS","COM CLIENTE"))))))</f>
        <v/>
      </c>
      <c r="S859" s="18">
        <f>IF(OR($E859="",D859=""),"",IF(D859=$C$4,"5909","6909"))</f>
        <v/>
      </c>
      <c r="T859" s="18" t="n"/>
    </row>
    <row r="860">
      <c r="A860" s="17" t="n"/>
      <c r="B860" s="18" t="n"/>
      <c r="C860" s="18" t="n"/>
      <c r="D860" s="18" t="n"/>
      <c r="E860" s="18" t="n"/>
      <c r="F860" s="18">
        <f>IF($E860="","",IFERROR(INDEX(Bens!$B$6:$B$305,MATCH($E860,Bens!$A$6:$A$305,0)),"Código não cadastrado"))</f>
        <v/>
      </c>
      <c r="G860" s="19" t="n"/>
      <c r="H860" s="20">
        <f>IF(OR($E860="",G860=""),"",G860*IFERROR(INDEX(Bens!$D$6:$D$305,MATCH($E860,Bens!$A$6:$A$305,0)),0))</f>
        <v/>
      </c>
      <c r="I860" s="18" t="n"/>
      <c r="J860" s="18">
        <f>IF(OR($E860="",D860=""),"",IF(D860=$C$4,"5908","6908"))</f>
        <v/>
      </c>
      <c r="K860" s="17" t="n"/>
      <c r="L860" s="17" t="n"/>
      <c r="M860" s="19" t="n"/>
      <c r="N860" s="18" t="n"/>
      <c r="O860" s="19">
        <f>IF(OR($E860="",G860=""),"",G860-N(M860))</f>
        <v/>
      </c>
      <c r="P860" s="20">
        <f>IF(O860="","",O860*IFERROR(INDEX(Bens!$D$6:$D$305,MATCH($E860,Bens!$A$6:$A$305,0)),0))</f>
        <v/>
      </c>
      <c r="Q860" s="21">
        <f>IF(A860="","",IF(AND(O860&lt;=0,L860&lt;&gt;""),L860-A860,TODAY()-A860))</f>
        <v/>
      </c>
      <c r="R860" s="18">
        <f>IF(O860="","",IF(O860&lt;0,"CONFERIR",IF(O860=0,"DEVOLVIDO",IF(K860="","COM CLIENTE",IF(TODAY()&gt;K860,"VENCIDO",IF(K860-TODAY()&lt;=15,"VENCE EM 15 DIAS","COM CLIENTE"))))))</f>
        <v/>
      </c>
      <c r="S860" s="18">
        <f>IF(OR($E860="",D860=""),"",IF(D860=$C$4,"5909","6909"))</f>
        <v/>
      </c>
      <c r="T860" s="18" t="n"/>
    </row>
    <row r="861">
      <c r="A861" s="17" t="n"/>
      <c r="B861" s="18" t="n"/>
      <c r="C861" s="18" t="n"/>
      <c r="D861" s="18" t="n"/>
      <c r="E861" s="18" t="n"/>
      <c r="F861" s="18">
        <f>IF($E861="","",IFERROR(INDEX(Bens!$B$6:$B$305,MATCH($E861,Bens!$A$6:$A$305,0)),"Código não cadastrado"))</f>
        <v/>
      </c>
      <c r="G861" s="19" t="n"/>
      <c r="H861" s="20">
        <f>IF(OR($E861="",G861=""),"",G861*IFERROR(INDEX(Bens!$D$6:$D$305,MATCH($E861,Bens!$A$6:$A$305,0)),0))</f>
        <v/>
      </c>
      <c r="I861" s="18" t="n"/>
      <c r="J861" s="18">
        <f>IF(OR($E861="",D861=""),"",IF(D861=$C$4,"5908","6908"))</f>
        <v/>
      </c>
      <c r="K861" s="17" t="n"/>
      <c r="L861" s="17" t="n"/>
      <c r="M861" s="19" t="n"/>
      <c r="N861" s="18" t="n"/>
      <c r="O861" s="19">
        <f>IF(OR($E861="",G861=""),"",G861-N(M861))</f>
        <v/>
      </c>
      <c r="P861" s="20">
        <f>IF(O861="","",O861*IFERROR(INDEX(Bens!$D$6:$D$305,MATCH($E861,Bens!$A$6:$A$305,0)),0))</f>
        <v/>
      </c>
      <c r="Q861" s="21">
        <f>IF(A861="","",IF(AND(O861&lt;=0,L861&lt;&gt;""),L861-A861,TODAY()-A861))</f>
        <v/>
      </c>
      <c r="R861" s="18">
        <f>IF(O861="","",IF(O861&lt;0,"CONFERIR",IF(O861=0,"DEVOLVIDO",IF(K861="","COM CLIENTE",IF(TODAY()&gt;K861,"VENCIDO",IF(K861-TODAY()&lt;=15,"VENCE EM 15 DIAS","COM CLIENTE"))))))</f>
        <v/>
      </c>
      <c r="S861" s="18">
        <f>IF(OR($E861="",D861=""),"",IF(D861=$C$4,"5909","6909"))</f>
        <v/>
      </c>
      <c r="T861" s="18" t="n"/>
    </row>
    <row r="862">
      <c r="A862" s="17" t="n"/>
      <c r="B862" s="18" t="n"/>
      <c r="C862" s="18" t="n"/>
      <c r="D862" s="18" t="n"/>
      <c r="E862" s="18" t="n"/>
      <c r="F862" s="18">
        <f>IF($E862="","",IFERROR(INDEX(Bens!$B$6:$B$305,MATCH($E862,Bens!$A$6:$A$305,0)),"Código não cadastrado"))</f>
        <v/>
      </c>
      <c r="G862" s="19" t="n"/>
      <c r="H862" s="20">
        <f>IF(OR($E862="",G862=""),"",G862*IFERROR(INDEX(Bens!$D$6:$D$305,MATCH($E862,Bens!$A$6:$A$305,0)),0))</f>
        <v/>
      </c>
      <c r="I862" s="18" t="n"/>
      <c r="J862" s="18">
        <f>IF(OR($E862="",D862=""),"",IF(D862=$C$4,"5908","6908"))</f>
        <v/>
      </c>
      <c r="K862" s="17" t="n"/>
      <c r="L862" s="17" t="n"/>
      <c r="M862" s="19" t="n"/>
      <c r="N862" s="18" t="n"/>
      <c r="O862" s="19">
        <f>IF(OR($E862="",G862=""),"",G862-N(M862))</f>
        <v/>
      </c>
      <c r="P862" s="20">
        <f>IF(O862="","",O862*IFERROR(INDEX(Bens!$D$6:$D$305,MATCH($E862,Bens!$A$6:$A$305,0)),0))</f>
        <v/>
      </c>
      <c r="Q862" s="21">
        <f>IF(A862="","",IF(AND(O862&lt;=0,L862&lt;&gt;""),L862-A862,TODAY()-A862))</f>
        <v/>
      </c>
      <c r="R862" s="18">
        <f>IF(O862="","",IF(O862&lt;0,"CONFERIR",IF(O862=0,"DEVOLVIDO",IF(K862="","COM CLIENTE",IF(TODAY()&gt;K862,"VENCIDO",IF(K862-TODAY()&lt;=15,"VENCE EM 15 DIAS","COM CLIENTE"))))))</f>
        <v/>
      </c>
      <c r="S862" s="18">
        <f>IF(OR($E862="",D862=""),"",IF(D862=$C$4,"5909","6909"))</f>
        <v/>
      </c>
      <c r="T862" s="18" t="n"/>
    </row>
    <row r="863">
      <c r="A863" s="17" t="n"/>
      <c r="B863" s="18" t="n"/>
      <c r="C863" s="18" t="n"/>
      <c r="D863" s="18" t="n"/>
      <c r="E863" s="18" t="n"/>
      <c r="F863" s="18">
        <f>IF($E863="","",IFERROR(INDEX(Bens!$B$6:$B$305,MATCH($E863,Bens!$A$6:$A$305,0)),"Código não cadastrado"))</f>
        <v/>
      </c>
      <c r="G863" s="19" t="n"/>
      <c r="H863" s="20">
        <f>IF(OR($E863="",G863=""),"",G863*IFERROR(INDEX(Bens!$D$6:$D$305,MATCH($E863,Bens!$A$6:$A$305,0)),0))</f>
        <v/>
      </c>
      <c r="I863" s="18" t="n"/>
      <c r="J863" s="18">
        <f>IF(OR($E863="",D863=""),"",IF(D863=$C$4,"5908","6908"))</f>
        <v/>
      </c>
      <c r="K863" s="17" t="n"/>
      <c r="L863" s="17" t="n"/>
      <c r="M863" s="19" t="n"/>
      <c r="N863" s="18" t="n"/>
      <c r="O863" s="19">
        <f>IF(OR($E863="",G863=""),"",G863-N(M863))</f>
        <v/>
      </c>
      <c r="P863" s="20">
        <f>IF(O863="","",O863*IFERROR(INDEX(Bens!$D$6:$D$305,MATCH($E863,Bens!$A$6:$A$305,0)),0))</f>
        <v/>
      </c>
      <c r="Q863" s="21">
        <f>IF(A863="","",IF(AND(O863&lt;=0,L863&lt;&gt;""),L863-A863,TODAY()-A863))</f>
        <v/>
      </c>
      <c r="R863" s="18">
        <f>IF(O863="","",IF(O863&lt;0,"CONFERIR",IF(O863=0,"DEVOLVIDO",IF(K863="","COM CLIENTE",IF(TODAY()&gt;K863,"VENCIDO",IF(K863-TODAY()&lt;=15,"VENCE EM 15 DIAS","COM CLIENTE"))))))</f>
        <v/>
      </c>
      <c r="S863" s="18">
        <f>IF(OR($E863="",D863=""),"",IF(D863=$C$4,"5909","6909"))</f>
        <v/>
      </c>
      <c r="T863" s="18" t="n"/>
    </row>
    <row r="864">
      <c r="A864" s="17" t="n"/>
      <c r="B864" s="18" t="n"/>
      <c r="C864" s="18" t="n"/>
      <c r="D864" s="18" t="n"/>
      <c r="E864" s="18" t="n"/>
      <c r="F864" s="18">
        <f>IF($E864="","",IFERROR(INDEX(Bens!$B$6:$B$305,MATCH($E864,Bens!$A$6:$A$305,0)),"Código não cadastrado"))</f>
        <v/>
      </c>
      <c r="G864" s="19" t="n"/>
      <c r="H864" s="20">
        <f>IF(OR($E864="",G864=""),"",G864*IFERROR(INDEX(Bens!$D$6:$D$305,MATCH($E864,Bens!$A$6:$A$305,0)),0))</f>
        <v/>
      </c>
      <c r="I864" s="18" t="n"/>
      <c r="J864" s="18">
        <f>IF(OR($E864="",D864=""),"",IF(D864=$C$4,"5908","6908"))</f>
        <v/>
      </c>
      <c r="K864" s="17" t="n"/>
      <c r="L864" s="17" t="n"/>
      <c r="M864" s="19" t="n"/>
      <c r="N864" s="18" t="n"/>
      <c r="O864" s="19">
        <f>IF(OR($E864="",G864=""),"",G864-N(M864))</f>
        <v/>
      </c>
      <c r="P864" s="20">
        <f>IF(O864="","",O864*IFERROR(INDEX(Bens!$D$6:$D$305,MATCH($E864,Bens!$A$6:$A$305,0)),0))</f>
        <v/>
      </c>
      <c r="Q864" s="21">
        <f>IF(A864="","",IF(AND(O864&lt;=0,L864&lt;&gt;""),L864-A864,TODAY()-A864))</f>
        <v/>
      </c>
      <c r="R864" s="18">
        <f>IF(O864="","",IF(O864&lt;0,"CONFERIR",IF(O864=0,"DEVOLVIDO",IF(K864="","COM CLIENTE",IF(TODAY()&gt;K864,"VENCIDO",IF(K864-TODAY()&lt;=15,"VENCE EM 15 DIAS","COM CLIENTE"))))))</f>
        <v/>
      </c>
      <c r="S864" s="18">
        <f>IF(OR($E864="",D864=""),"",IF(D864=$C$4,"5909","6909"))</f>
        <v/>
      </c>
      <c r="T864" s="18" t="n"/>
    </row>
    <row r="865">
      <c r="A865" s="17" t="n"/>
      <c r="B865" s="18" t="n"/>
      <c r="C865" s="18" t="n"/>
      <c r="D865" s="18" t="n"/>
      <c r="E865" s="18" t="n"/>
      <c r="F865" s="18">
        <f>IF($E865="","",IFERROR(INDEX(Bens!$B$6:$B$305,MATCH($E865,Bens!$A$6:$A$305,0)),"Código não cadastrado"))</f>
        <v/>
      </c>
      <c r="G865" s="19" t="n"/>
      <c r="H865" s="20">
        <f>IF(OR($E865="",G865=""),"",G865*IFERROR(INDEX(Bens!$D$6:$D$305,MATCH($E865,Bens!$A$6:$A$305,0)),0))</f>
        <v/>
      </c>
      <c r="I865" s="18" t="n"/>
      <c r="J865" s="18">
        <f>IF(OR($E865="",D865=""),"",IF(D865=$C$4,"5908","6908"))</f>
        <v/>
      </c>
      <c r="K865" s="17" t="n"/>
      <c r="L865" s="17" t="n"/>
      <c r="M865" s="19" t="n"/>
      <c r="N865" s="18" t="n"/>
      <c r="O865" s="19">
        <f>IF(OR($E865="",G865=""),"",G865-N(M865))</f>
        <v/>
      </c>
      <c r="P865" s="20">
        <f>IF(O865="","",O865*IFERROR(INDEX(Bens!$D$6:$D$305,MATCH($E865,Bens!$A$6:$A$305,0)),0))</f>
        <v/>
      </c>
      <c r="Q865" s="21">
        <f>IF(A865="","",IF(AND(O865&lt;=0,L865&lt;&gt;""),L865-A865,TODAY()-A865))</f>
        <v/>
      </c>
      <c r="R865" s="18">
        <f>IF(O865="","",IF(O865&lt;0,"CONFERIR",IF(O865=0,"DEVOLVIDO",IF(K865="","COM CLIENTE",IF(TODAY()&gt;K865,"VENCIDO",IF(K865-TODAY()&lt;=15,"VENCE EM 15 DIAS","COM CLIENTE"))))))</f>
        <v/>
      </c>
      <c r="S865" s="18">
        <f>IF(OR($E865="",D865=""),"",IF(D865=$C$4,"5909","6909"))</f>
        <v/>
      </c>
      <c r="T865" s="18" t="n"/>
    </row>
    <row r="866">
      <c r="A866" s="17" t="n"/>
      <c r="B866" s="18" t="n"/>
      <c r="C866" s="18" t="n"/>
      <c r="D866" s="18" t="n"/>
      <c r="E866" s="18" t="n"/>
      <c r="F866" s="18">
        <f>IF($E866="","",IFERROR(INDEX(Bens!$B$6:$B$305,MATCH($E866,Bens!$A$6:$A$305,0)),"Código não cadastrado"))</f>
        <v/>
      </c>
      <c r="G866" s="19" t="n"/>
      <c r="H866" s="20">
        <f>IF(OR($E866="",G866=""),"",G866*IFERROR(INDEX(Bens!$D$6:$D$305,MATCH($E866,Bens!$A$6:$A$305,0)),0))</f>
        <v/>
      </c>
      <c r="I866" s="18" t="n"/>
      <c r="J866" s="18">
        <f>IF(OR($E866="",D866=""),"",IF(D866=$C$4,"5908","6908"))</f>
        <v/>
      </c>
      <c r="K866" s="17" t="n"/>
      <c r="L866" s="17" t="n"/>
      <c r="M866" s="19" t="n"/>
      <c r="N866" s="18" t="n"/>
      <c r="O866" s="19">
        <f>IF(OR($E866="",G866=""),"",G866-N(M866))</f>
        <v/>
      </c>
      <c r="P866" s="20">
        <f>IF(O866="","",O866*IFERROR(INDEX(Bens!$D$6:$D$305,MATCH($E866,Bens!$A$6:$A$305,0)),0))</f>
        <v/>
      </c>
      <c r="Q866" s="21">
        <f>IF(A866="","",IF(AND(O866&lt;=0,L866&lt;&gt;""),L866-A866,TODAY()-A866))</f>
        <v/>
      </c>
      <c r="R866" s="18">
        <f>IF(O866="","",IF(O866&lt;0,"CONFERIR",IF(O866=0,"DEVOLVIDO",IF(K866="","COM CLIENTE",IF(TODAY()&gt;K866,"VENCIDO",IF(K866-TODAY()&lt;=15,"VENCE EM 15 DIAS","COM CLIENTE"))))))</f>
        <v/>
      </c>
      <c r="S866" s="18">
        <f>IF(OR($E866="",D866=""),"",IF(D866=$C$4,"5909","6909"))</f>
        <v/>
      </c>
      <c r="T866" s="18" t="n"/>
    </row>
    <row r="867">
      <c r="A867" s="17" t="n"/>
      <c r="B867" s="18" t="n"/>
      <c r="C867" s="18" t="n"/>
      <c r="D867" s="18" t="n"/>
      <c r="E867" s="18" t="n"/>
      <c r="F867" s="18">
        <f>IF($E867="","",IFERROR(INDEX(Bens!$B$6:$B$305,MATCH($E867,Bens!$A$6:$A$305,0)),"Código não cadastrado"))</f>
        <v/>
      </c>
      <c r="G867" s="19" t="n"/>
      <c r="H867" s="20">
        <f>IF(OR($E867="",G867=""),"",G867*IFERROR(INDEX(Bens!$D$6:$D$305,MATCH($E867,Bens!$A$6:$A$305,0)),0))</f>
        <v/>
      </c>
      <c r="I867" s="18" t="n"/>
      <c r="J867" s="18">
        <f>IF(OR($E867="",D867=""),"",IF(D867=$C$4,"5908","6908"))</f>
        <v/>
      </c>
      <c r="K867" s="17" t="n"/>
      <c r="L867" s="17" t="n"/>
      <c r="M867" s="19" t="n"/>
      <c r="N867" s="18" t="n"/>
      <c r="O867" s="19">
        <f>IF(OR($E867="",G867=""),"",G867-N(M867))</f>
        <v/>
      </c>
      <c r="P867" s="20">
        <f>IF(O867="","",O867*IFERROR(INDEX(Bens!$D$6:$D$305,MATCH($E867,Bens!$A$6:$A$305,0)),0))</f>
        <v/>
      </c>
      <c r="Q867" s="21">
        <f>IF(A867="","",IF(AND(O867&lt;=0,L867&lt;&gt;""),L867-A867,TODAY()-A867))</f>
        <v/>
      </c>
      <c r="R867" s="18">
        <f>IF(O867="","",IF(O867&lt;0,"CONFERIR",IF(O867=0,"DEVOLVIDO",IF(K867="","COM CLIENTE",IF(TODAY()&gt;K867,"VENCIDO",IF(K867-TODAY()&lt;=15,"VENCE EM 15 DIAS","COM CLIENTE"))))))</f>
        <v/>
      </c>
      <c r="S867" s="18">
        <f>IF(OR($E867="",D867=""),"",IF(D867=$C$4,"5909","6909"))</f>
        <v/>
      </c>
      <c r="T867" s="18" t="n"/>
    </row>
    <row r="868">
      <c r="A868" s="17" t="n"/>
      <c r="B868" s="18" t="n"/>
      <c r="C868" s="18" t="n"/>
      <c r="D868" s="18" t="n"/>
      <c r="E868" s="18" t="n"/>
      <c r="F868" s="18">
        <f>IF($E868="","",IFERROR(INDEX(Bens!$B$6:$B$305,MATCH($E868,Bens!$A$6:$A$305,0)),"Código não cadastrado"))</f>
        <v/>
      </c>
      <c r="G868" s="19" t="n"/>
      <c r="H868" s="20">
        <f>IF(OR($E868="",G868=""),"",G868*IFERROR(INDEX(Bens!$D$6:$D$305,MATCH($E868,Bens!$A$6:$A$305,0)),0))</f>
        <v/>
      </c>
      <c r="I868" s="18" t="n"/>
      <c r="J868" s="18">
        <f>IF(OR($E868="",D868=""),"",IF(D868=$C$4,"5908","6908"))</f>
        <v/>
      </c>
      <c r="K868" s="17" t="n"/>
      <c r="L868" s="17" t="n"/>
      <c r="M868" s="19" t="n"/>
      <c r="N868" s="18" t="n"/>
      <c r="O868" s="19">
        <f>IF(OR($E868="",G868=""),"",G868-N(M868))</f>
        <v/>
      </c>
      <c r="P868" s="20">
        <f>IF(O868="","",O868*IFERROR(INDEX(Bens!$D$6:$D$305,MATCH($E868,Bens!$A$6:$A$305,0)),0))</f>
        <v/>
      </c>
      <c r="Q868" s="21">
        <f>IF(A868="","",IF(AND(O868&lt;=0,L868&lt;&gt;""),L868-A868,TODAY()-A868))</f>
        <v/>
      </c>
      <c r="R868" s="18">
        <f>IF(O868="","",IF(O868&lt;0,"CONFERIR",IF(O868=0,"DEVOLVIDO",IF(K868="","COM CLIENTE",IF(TODAY()&gt;K868,"VENCIDO",IF(K868-TODAY()&lt;=15,"VENCE EM 15 DIAS","COM CLIENTE"))))))</f>
        <v/>
      </c>
      <c r="S868" s="18">
        <f>IF(OR($E868="",D868=""),"",IF(D868=$C$4,"5909","6909"))</f>
        <v/>
      </c>
      <c r="T868" s="18" t="n"/>
    </row>
    <row r="869">
      <c r="A869" s="17" t="n"/>
      <c r="B869" s="18" t="n"/>
      <c r="C869" s="18" t="n"/>
      <c r="D869" s="18" t="n"/>
      <c r="E869" s="18" t="n"/>
      <c r="F869" s="18">
        <f>IF($E869="","",IFERROR(INDEX(Bens!$B$6:$B$305,MATCH($E869,Bens!$A$6:$A$305,0)),"Código não cadastrado"))</f>
        <v/>
      </c>
      <c r="G869" s="19" t="n"/>
      <c r="H869" s="20">
        <f>IF(OR($E869="",G869=""),"",G869*IFERROR(INDEX(Bens!$D$6:$D$305,MATCH($E869,Bens!$A$6:$A$305,0)),0))</f>
        <v/>
      </c>
      <c r="I869" s="18" t="n"/>
      <c r="J869" s="18">
        <f>IF(OR($E869="",D869=""),"",IF(D869=$C$4,"5908","6908"))</f>
        <v/>
      </c>
      <c r="K869" s="17" t="n"/>
      <c r="L869" s="17" t="n"/>
      <c r="M869" s="19" t="n"/>
      <c r="N869" s="18" t="n"/>
      <c r="O869" s="19">
        <f>IF(OR($E869="",G869=""),"",G869-N(M869))</f>
        <v/>
      </c>
      <c r="P869" s="20">
        <f>IF(O869="","",O869*IFERROR(INDEX(Bens!$D$6:$D$305,MATCH($E869,Bens!$A$6:$A$305,0)),0))</f>
        <v/>
      </c>
      <c r="Q869" s="21">
        <f>IF(A869="","",IF(AND(O869&lt;=0,L869&lt;&gt;""),L869-A869,TODAY()-A869))</f>
        <v/>
      </c>
      <c r="R869" s="18">
        <f>IF(O869="","",IF(O869&lt;0,"CONFERIR",IF(O869=0,"DEVOLVIDO",IF(K869="","COM CLIENTE",IF(TODAY()&gt;K869,"VENCIDO",IF(K869-TODAY()&lt;=15,"VENCE EM 15 DIAS","COM CLIENTE"))))))</f>
        <v/>
      </c>
      <c r="S869" s="18">
        <f>IF(OR($E869="",D869=""),"",IF(D869=$C$4,"5909","6909"))</f>
        <v/>
      </c>
      <c r="T869" s="18" t="n"/>
    </row>
    <row r="870">
      <c r="A870" s="17" t="n"/>
      <c r="B870" s="18" t="n"/>
      <c r="C870" s="18" t="n"/>
      <c r="D870" s="18" t="n"/>
      <c r="E870" s="18" t="n"/>
      <c r="F870" s="18">
        <f>IF($E870="","",IFERROR(INDEX(Bens!$B$6:$B$305,MATCH($E870,Bens!$A$6:$A$305,0)),"Código não cadastrado"))</f>
        <v/>
      </c>
      <c r="G870" s="19" t="n"/>
      <c r="H870" s="20">
        <f>IF(OR($E870="",G870=""),"",G870*IFERROR(INDEX(Bens!$D$6:$D$305,MATCH($E870,Bens!$A$6:$A$305,0)),0))</f>
        <v/>
      </c>
      <c r="I870" s="18" t="n"/>
      <c r="J870" s="18">
        <f>IF(OR($E870="",D870=""),"",IF(D870=$C$4,"5908","6908"))</f>
        <v/>
      </c>
      <c r="K870" s="17" t="n"/>
      <c r="L870" s="17" t="n"/>
      <c r="M870" s="19" t="n"/>
      <c r="N870" s="18" t="n"/>
      <c r="O870" s="19">
        <f>IF(OR($E870="",G870=""),"",G870-N(M870))</f>
        <v/>
      </c>
      <c r="P870" s="20">
        <f>IF(O870="","",O870*IFERROR(INDEX(Bens!$D$6:$D$305,MATCH($E870,Bens!$A$6:$A$305,0)),0))</f>
        <v/>
      </c>
      <c r="Q870" s="21">
        <f>IF(A870="","",IF(AND(O870&lt;=0,L870&lt;&gt;""),L870-A870,TODAY()-A870))</f>
        <v/>
      </c>
      <c r="R870" s="18">
        <f>IF(O870="","",IF(O870&lt;0,"CONFERIR",IF(O870=0,"DEVOLVIDO",IF(K870="","COM CLIENTE",IF(TODAY()&gt;K870,"VENCIDO",IF(K870-TODAY()&lt;=15,"VENCE EM 15 DIAS","COM CLIENTE"))))))</f>
        <v/>
      </c>
      <c r="S870" s="18">
        <f>IF(OR($E870="",D870=""),"",IF(D870=$C$4,"5909","6909"))</f>
        <v/>
      </c>
      <c r="T870" s="18" t="n"/>
    </row>
    <row r="871">
      <c r="A871" s="17" t="n"/>
      <c r="B871" s="18" t="n"/>
      <c r="C871" s="18" t="n"/>
      <c r="D871" s="18" t="n"/>
      <c r="E871" s="18" t="n"/>
      <c r="F871" s="18">
        <f>IF($E871="","",IFERROR(INDEX(Bens!$B$6:$B$305,MATCH($E871,Bens!$A$6:$A$305,0)),"Código não cadastrado"))</f>
        <v/>
      </c>
      <c r="G871" s="19" t="n"/>
      <c r="H871" s="20">
        <f>IF(OR($E871="",G871=""),"",G871*IFERROR(INDEX(Bens!$D$6:$D$305,MATCH($E871,Bens!$A$6:$A$305,0)),0))</f>
        <v/>
      </c>
      <c r="I871" s="18" t="n"/>
      <c r="J871" s="18">
        <f>IF(OR($E871="",D871=""),"",IF(D871=$C$4,"5908","6908"))</f>
        <v/>
      </c>
      <c r="K871" s="17" t="n"/>
      <c r="L871" s="17" t="n"/>
      <c r="M871" s="19" t="n"/>
      <c r="N871" s="18" t="n"/>
      <c r="O871" s="19">
        <f>IF(OR($E871="",G871=""),"",G871-N(M871))</f>
        <v/>
      </c>
      <c r="P871" s="20">
        <f>IF(O871="","",O871*IFERROR(INDEX(Bens!$D$6:$D$305,MATCH($E871,Bens!$A$6:$A$305,0)),0))</f>
        <v/>
      </c>
      <c r="Q871" s="21">
        <f>IF(A871="","",IF(AND(O871&lt;=0,L871&lt;&gt;""),L871-A871,TODAY()-A871))</f>
        <v/>
      </c>
      <c r="R871" s="18">
        <f>IF(O871="","",IF(O871&lt;0,"CONFERIR",IF(O871=0,"DEVOLVIDO",IF(K871="","COM CLIENTE",IF(TODAY()&gt;K871,"VENCIDO",IF(K871-TODAY()&lt;=15,"VENCE EM 15 DIAS","COM CLIENTE"))))))</f>
        <v/>
      </c>
      <c r="S871" s="18">
        <f>IF(OR($E871="",D871=""),"",IF(D871=$C$4,"5909","6909"))</f>
        <v/>
      </c>
      <c r="T871" s="18" t="n"/>
    </row>
    <row r="872">
      <c r="A872" s="17" t="n"/>
      <c r="B872" s="18" t="n"/>
      <c r="C872" s="18" t="n"/>
      <c r="D872" s="18" t="n"/>
      <c r="E872" s="18" t="n"/>
      <c r="F872" s="18">
        <f>IF($E872="","",IFERROR(INDEX(Bens!$B$6:$B$305,MATCH($E872,Bens!$A$6:$A$305,0)),"Código não cadastrado"))</f>
        <v/>
      </c>
      <c r="G872" s="19" t="n"/>
      <c r="H872" s="20">
        <f>IF(OR($E872="",G872=""),"",G872*IFERROR(INDEX(Bens!$D$6:$D$305,MATCH($E872,Bens!$A$6:$A$305,0)),0))</f>
        <v/>
      </c>
      <c r="I872" s="18" t="n"/>
      <c r="J872" s="18">
        <f>IF(OR($E872="",D872=""),"",IF(D872=$C$4,"5908","6908"))</f>
        <v/>
      </c>
      <c r="K872" s="17" t="n"/>
      <c r="L872" s="17" t="n"/>
      <c r="M872" s="19" t="n"/>
      <c r="N872" s="18" t="n"/>
      <c r="O872" s="19">
        <f>IF(OR($E872="",G872=""),"",G872-N(M872))</f>
        <v/>
      </c>
      <c r="P872" s="20">
        <f>IF(O872="","",O872*IFERROR(INDEX(Bens!$D$6:$D$305,MATCH($E872,Bens!$A$6:$A$305,0)),0))</f>
        <v/>
      </c>
      <c r="Q872" s="21">
        <f>IF(A872="","",IF(AND(O872&lt;=0,L872&lt;&gt;""),L872-A872,TODAY()-A872))</f>
        <v/>
      </c>
      <c r="R872" s="18">
        <f>IF(O872="","",IF(O872&lt;0,"CONFERIR",IF(O872=0,"DEVOLVIDO",IF(K872="","COM CLIENTE",IF(TODAY()&gt;K872,"VENCIDO",IF(K872-TODAY()&lt;=15,"VENCE EM 15 DIAS","COM CLIENTE"))))))</f>
        <v/>
      </c>
      <c r="S872" s="18">
        <f>IF(OR($E872="",D872=""),"",IF(D872=$C$4,"5909","6909"))</f>
        <v/>
      </c>
      <c r="T872" s="18" t="n"/>
    </row>
    <row r="873">
      <c r="A873" s="17" t="n"/>
      <c r="B873" s="18" t="n"/>
      <c r="C873" s="18" t="n"/>
      <c r="D873" s="18" t="n"/>
      <c r="E873" s="18" t="n"/>
      <c r="F873" s="18">
        <f>IF($E873="","",IFERROR(INDEX(Bens!$B$6:$B$305,MATCH($E873,Bens!$A$6:$A$305,0)),"Código não cadastrado"))</f>
        <v/>
      </c>
      <c r="G873" s="19" t="n"/>
      <c r="H873" s="20">
        <f>IF(OR($E873="",G873=""),"",G873*IFERROR(INDEX(Bens!$D$6:$D$305,MATCH($E873,Bens!$A$6:$A$305,0)),0))</f>
        <v/>
      </c>
      <c r="I873" s="18" t="n"/>
      <c r="J873" s="18">
        <f>IF(OR($E873="",D873=""),"",IF(D873=$C$4,"5908","6908"))</f>
        <v/>
      </c>
      <c r="K873" s="17" t="n"/>
      <c r="L873" s="17" t="n"/>
      <c r="M873" s="19" t="n"/>
      <c r="N873" s="18" t="n"/>
      <c r="O873" s="19">
        <f>IF(OR($E873="",G873=""),"",G873-N(M873))</f>
        <v/>
      </c>
      <c r="P873" s="20">
        <f>IF(O873="","",O873*IFERROR(INDEX(Bens!$D$6:$D$305,MATCH($E873,Bens!$A$6:$A$305,0)),0))</f>
        <v/>
      </c>
      <c r="Q873" s="21">
        <f>IF(A873="","",IF(AND(O873&lt;=0,L873&lt;&gt;""),L873-A873,TODAY()-A873))</f>
        <v/>
      </c>
      <c r="R873" s="18">
        <f>IF(O873="","",IF(O873&lt;0,"CONFERIR",IF(O873=0,"DEVOLVIDO",IF(K873="","COM CLIENTE",IF(TODAY()&gt;K873,"VENCIDO",IF(K873-TODAY()&lt;=15,"VENCE EM 15 DIAS","COM CLIENTE"))))))</f>
        <v/>
      </c>
      <c r="S873" s="18">
        <f>IF(OR($E873="",D873=""),"",IF(D873=$C$4,"5909","6909"))</f>
        <v/>
      </c>
      <c r="T873" s="18" t="n"/>
    </row>
    <row r="874">
      <c r="A874" s="17" t="n"/>
      <c r="B874" s="18" t="n"/>
      <c r="C874" s="18" t="n"/>
      <c r="D874" s="18" t="n"/>
      <c r="E874" s="18" t="n"/>
      <c r="F874" s="18">
        <f>IF($E874="","",IFERROR(INDEX(Bens!$B$6:$B$305,MATCH($E874,Bens!$A$6:$A$305,0)),"Código não cadastrado"))</f>
        <v/>
      </c>
      <c r="G874" s="19" t="n"/>
      <c r="H874" s="20">
        <f>IF(OR($E874="",G874=""),"",G874*IFERROR(INDEX(Bens!$D$6:$D$305,MATCH($E874,Bens!$A$6:$A$305,0)),0))</f>
        <v/>
      </c>
      <c r="I874" s="18" t="n"/>
      <c r="J874" s="18">
        <f>IF(OR($E874="",D874=""),"",IF(D874=$C$4,"5908","6908"))</f>
        <v/>
      </c>
      <c r="K874" s="17" t="n"/>
      <c r="L874" s="17" t="n"/>
      <c r="M874" s="19" t="n"/>
      <c r="N874" s="18" t="n"/>
      <c r="O874" s="19">
        <f>IF(OR($E874="",G874=""),"",G874-N(M874))</f>
        <v/>
      </c>
      <c r="P874" s="20">
        <f>IF(O874="","",O874*IFERROR(INDEX(Bens!$D$6:$D$305,MATCH($E874,Bens!$A$6:$A$305,0)),0))</f>
        <v/>
      </c>
      <c r="Q874" s="21">
        <f>IF(A874="","",IF(AND(O874&lt;=0,L874&lt;&gt;""),L874-A874,TODAY()-A874))</f>
        <v/>
      </c>
      <c r="R874" s="18">
        <f>IF(O874="","",IF(O874&lt;0,"CONFERIR",IF(O874=0,"DEVOLVIDO",IF(K874="","COM CLIENTE",IF(TODAY()&gt;K874,"VENCIDO",IF(K874-TODAY()&lt;=15,"VENCE EM 15 DIAS","COM CLIENTE"))))))</f>
        <v/>
      </c>
      <c r="S874" s="18">
        <f>IF(OR($E874="",D874=""),"",IF(D874=$C$4,"5909","6909"))</f>
        <v/>
      </c>
      <c r="T874" s="18" t="n"/>
    </row>
    <row r="875">
      <c r="A875" s="17" t="n"/>
      <c r="B875" s="18" t="n"/>
      <c r="C875" s="18" t="n"/>
      <c r="D875" s="18" t="n"/>
      <c r="E875" s="18" t="n"/>
      <c r="F875" s="18">
        <f>IF($E875="","",IFERROR(INDEX(Bens!$B$6:$B$305,MATCH($E875,Bens!$A$6:$A$305,0)),"Código não cadastrado"))</f>
        <v/>
      </c>
      <c r="G875" s="19" t="n"/>
      <c r="H875" s="20">
        <f>IF(OR($E875="",G875=""),"",G875*IFERROR(INDEX(Bens!$D$6:$D$305,MATCH($E875,Bens!$A$6:$A$305,0)),0))</f>
        <v/>
      </c>
      <c r="I875" s="18" t="n"/>
      <c r="J875" s="18">
        <f>IF(OR($E875="",D875=""),"",IF(D875=$C$4,"5908","6908"))</f>
        <v/>
      </c>
      <c r="K875" s="17" t="n"/>
      <c r="L875" s="17" t="n"/>
      <c r="M875" s="19" t="n"/>
      <c r="N875" s="18" t="n"/>
      <c r="O875" s="19">
        <f>IF(OR($E875="",G875=""),"",G875-N(M875))</f>
        <v/>
      </c>
      <c r="P875" s="20">
        <f>IF(O875="","",O875*IFERROR(INDEX(Bens!$D$6:$D$305,MATCH($E875,Bens!$A$6:$A$305,0)),0))</f>
        <v/>
      </c>
      <c r="Q875" s="21">
        <f>IF(A875="","",IF(AND(O875&lt;=0,L875&lt;&gt;""),L875-A875,TODAY()-A875))</f>
        <v/>
      </c>
      <c r="R875" s="18">
        <f>IF(O875="","",IF(O875&lt;0,"CONFERIR",IF(O875=0,"DEVOLVIDO",IF(K875="","COM CLIENTE",IF(TODAY()&gt;K875,"VENCIDO",IF(K875-TODAY()&lt;=15,"VENCE EM 15 DIAS","COM CLIENTE"))))))</f>
        <v/>
      </c>
      <c r="S875" s="18">
        <f>IF(OR($E875="",D875=""),"",IF(D875=$C$4,"5909","6909"))</f>
        <v/>
      </c>
      <c r="T875" s="18" t="n"/>
    </row>
    <row r="876">
      <c r="A876" s="17" t="n"/>
      <c r="B876" s="18" t="n"/>
      <c r="C876" s="18" t="n"/>
      <c r="D876" s="18" t="n"/>
      <c r="E876" s="18" t="n"/>
      <c r="F876" s="18">
        <f>IF($E876="","",IFERROR(INDEX(Bens!$B$6:$B$305,MATCH($E876,Bens!$A$6:$A$305,0)),"Código não cadastrado"))</f>
        <v/>
      </c>
      <c r="G876" s="19" t="n"/>
      <c r="H876" s="20">
        <f>IF(OR($E876="",G876=""),"",G876*IFERROR(INDEX(Bens!$D$6:$D$305,MATCH($E876,Bens!$A$6:$A$305,0)),0))</f>
        <v/>
      </c>
      <c r="I876" s="18" t="n"/>
      <c r="J876" s="18">
        <f>IF(OR($E876="",D876=""),"",IF(D876=$C$4,"5908","6908"))</f>
        <v/>
      </c>
      <c r="K876" s="17" t="n"/>
      <c r="L876" s="17" t="n"/>
      <c r="M876" s="19" t="n"/>
      <c r="N876" s="18" t="n"/>
      <c r="O876" s="19">
        <f>IF(OR($E876="",G876=""),"",G876-N(M876))</f>
        <v/>
      </c>
      <c r="P876" s="20">
        <f>IF(O876="","",O876*IFERROR(INDEX(Bens!$D$6:$D$305,MATCH($E876,Bens!$A$6:$A$305,0)),0))</f>
        <v/>
      </c>
      <c r="Q876" s="21">
        <f>IF(A876="","",IF(AND(O876&lt;=0,L876&lt;&gt;""),L876-A876,TODAY()-A876))</f>
        <v/>
      </c>
      <c r="R876" s="18">
        <f>IF(O876="","",IF(O876&lt;0,"CONFERIR",IF(O876=0,"DEVOLVIDO",IF(K876="","COM CLIENTE",IF(TODAY()&gt;K876,"VENCIDO",IF(K876-TODAY()&lt;=15,"VENCE EM 15 DIAS","COM CLIENTE"))))))</f>
        <v/>
      </c>
      <c r="S876" s="18">
        <f>IF(OR($E876="",D876=""),"",IF(D876=$C$4,"5909","6909"))</f>
        <v/>
      </c>
      <c r="T876" s="18" t="n"/>
    </row>
    <row r="877">
      <c r="A877" s="17" t="n"/>
      <c r="B877" s="18" t="n"/>
      <c r="C877" s="18" t="n"/>
      <c r="D877" s="18" t="n"/>
      <c r="E877" s="18" t="n"/>
      <c r="F877" s="18">
        <f>IF($E877="","",IFERROR(INDEX(Bens!$B$6:$B$305,MATCH($E877,Bens!$A$6:$A$305,0)),"Código não cadastrado"))</f>
        <v/>
      </c>
      <c r="G877" s="19" t="n"/>
      <c r="H877" s="20">
        <f>IF(OR($E877="",G877=""),"",G877*IFERROR(INDEX(Bens!$D$6:$D$305,MATCH($E877,Bens!$A$6:$A$305,0)),0))</f>
        <v/>
      </c>
      <c r="I877" s="18" t="n"/>
      <c r="J877" s="18">
        <f>IF(OR($E877="",D877=""),"",IF(D877=$C$4,"5908","6908"))</f>
        <v/>
      </c>
      <c r="K877" s="17" t="n"/>
      <c r="L877" s="17" t="n"/>
      <c r="M877" s="19" t="n"/>
      <c r="N877" s="18" t="n"/>
      <c r="O877" s="19">
        <f>IF(OR($E877="",G877=""),"",G877-N(M877))</f>
        <v/>
      </c>
      <c r="P877" s="20">
        <f>IF(O877="","",O877*IFERROR(INDEX(Bens!$D$6:$D$305,MATCH($E877,Bens!$A$6:$A$305,0)),0))</f>
        <v/>
      </c>
      <c r="Q877" s="21">
        <f>IF(A877="","",IF(AND(O877&lt;=0,L877&lt;&gt;""),L877-A877,TODAY()-A877))</f>
        <v/>
      </c>
      <c r="R877" s="18">
        <f>IF(O877="","",IF(O877&lt;0,"CONFERIR",IF(O877=0,"DEVOLVIDO",IF(K877="","COM CLIENTE",IF(TODAY()&gt;K877,"VENCIDO",IF(K877-TODAY()&lt;=15,"VENCE EM 15 DIAS","COM CLIENTE"))))))</f>
        <v/>
      </c>
      <c r="S877" s="18">
        <f>IF(OR($E877="",D877=""),"",IF(D877=$C$4,"5909","6909"))</f>
        <v/>
      </c>
      <c r="T877" s="18" t="n"/>
    </row>
    <row r="878">
      <c r="A878" s="17" t="n"/>
      <c r="B878" s="18" t="n"/>
      <c r="C878" s="18" t="n"/>
      <c r="D878" s="18" t="n"/>
      <c r="E878" s="18" t="n"/>
      <c r="F878" s="18">
        <f>IF($E878="","",IFERROR(INDEX(Bens!$B$6:$B$305,MATCH($E878,Bens!$A$6:$A$305,0)),"Código não cadastrado"))</f>
        <v/>
      </c>
      <c r="G878" s="19" t="n"/>
      <c r="H878" s="20">
        <f>IF(OR($E878="",G878=""),"",G878*IFERROR(INDEX(Bens!$D$6:$D$305,MATCH($E878,Bens!$A$6:$A$305,0)),0))</f>
        <v/>
      </c>
      <c r="I878" s="18" t="n"/>
      <c r="J878" s="18">
        <f>IF(OR($E878="",D878=""),"",IF(D878=$C$4,"5908","6908"))</f>
        <v/>
      </c>
      <c r="K878" s="17" t="n"/>
      <c r="L878" s="17" t="n"/>
      <c r="M878" s="19" t="n"/>
      <c r="N878" s="18" t="n"/>
      <c r="O878" s="19">
        <f>IF(OR($E878="",G878=""),"",G878-N(M878))</f>
        <v/>
      </c>
      <c r="P878" s="20">
        <f>IF(O878="","",O878*IFERROR(INDEX(Bens!$D$6:$D$305,MATCH($E878,Bens!$A$6:$A$305,0)),0))</f>
        <v/>
      </c>
      <c r="Q878" s="21">
        <f>IF(A878="","",IF(AND(O878&lt;=0,L878&lt;&gt;""),L878-A878,TODAY()-A878))</f>
        <v/>
      </c>
      <c r="R878" s="18">
        <f>IF(O878="","",IF(O878&lt;0,"CONFERIR",IF(O878=0,"DEVOLVIDO",IF(K878="","COM CLIENTE",IF(TODAY()&gt;K878,"VENCIDO",IF(K878-TODAY()&lt;=15,"VENCE EM 15 DIAS","COM CLIENTE"))))))</f>
        <v/>
      </c>
      <c r="S878" s="18">
        <f>IF(OR($E878="",D878=""),"",IF(D878=$C$4,"5909","6909"))</f>
        <v/>
      </c>
      <c r="T878" s="18" t="n"/>
    </row>
    <row r="879">
      <c r="A879" s="17" t="n"/>
      <c r="B879" s="18" t="n"/>
      <c r="C879" s="18" t="n"/>
      <c r="D879" s="18" t="n"/>
      <c r="E879" s="18" t="n"/>
      <c r="F879" s="18">
        <f>IF($E879="","",IFERROR(INDEX(Bens!$B$6:$B$305,MATCH($E879,Bens!$A$6:$A$305,0)),"Código não cadastrado"))</f>
        <v/>
      </c>
      <c r="G879" s="19" t="n"/>
      <c r="H879" s="20">
        <f>IF(OR($E879="",G879=""),"",G879*IFERROR(INDEX(Bens!$D$6:$D$305,MATCH($E879,Bens!$A$6:$A$305,0)),0))</f>
        <v/>
      </c>
      <c r="I879" s="18" t="n"/>
      <c r="J879" s="18">
        <f>IF(OR($E879="",D879=""),"",IF(D879=$C$4,"5908","6908"))</f>
        <v/>
      </c>
      <c r="K879" s="17" t="n"/>
      <c r="L879" s="17" t="n"/>
      <c r="M879" s="19" t="n"/>
      <c r="N879" s="18" t="n"/>
      <c r="O879" s="19">
        <f>IF(OR($E879="",G879=""),"",G879-N(M879))</f>
        <v/>
      </c>
      <c r="P879" s="20">
        <f>IF(O879="","",O879*IFERROR(INDEX(Bens!$D$6:$D$305,MATCH($E879,Bens!$A$6:$A$305,0)),0))</f>
        <v/>
      </c>
      <c r="Q879" s="21">
        <f>IF(A879="","",IF(AND(O879&lt;=0,L879&lt;&gt;""),L879-A879,TODAY()-A879))</f>
        <v/>
      </c>
      <c r="R879" s="18">
        <f>IF(O879="","",IF(O879&lt;0,"CONFERIR",IF(O879=0,"DEVOLVIDO",IF(K879="","COM CLIENTE",IF(TODAY()&gt;K879,"VENCIDO",IF(K879-TODAY()&lt;=15,"VENCE EM 15 DIAS","COM CLIENTE"))))))</f>
        <v/>
      </c>
      <c r="S879" s="18">
        <f>IF(OR($E879="",D879=""),"",IF(D879=$C$4,"5909","6909"))</f>
        <v/>
      </c>
      <c r="T879" s="18" t="n"/>
    </row>
    <row r="880">
      <c r="A880" s="17" t="n"/>
      <c r="B880" s="18" t="n"/>
      <c r="C880" s="18" t="n"/>
      <c r="D880" s="18" t="n"/>
      <c r="E880" s="18" t="n"/>
      <c r="F880" s="18">
        <f>IF($E880="","",IFERROR(INDEX(Bens!$B$6:$B$305,MATCH($E880,Bens!$A$6:$A$305,0)),"Código não cadastrado"))</f>
        <v/>
      </c>
      <c r="G880" s="19" t="n"/>
      <c r="H880" s="20">
        <f>IF(OR($E880="",G880=""),"",G880*IFERROR(INDEX(Bens!$D$6:$D$305,MATCH($E880,Bens!$A$6:$A$305,0)),0))</f>
        <v/>
      </c>
      <c r="I880" s="18" t="n"/>
      <c r="J880" s="18">
        <f>IF(OR($E880="",D880=""),"",IF(D880=$C$4,"5908","6908"))</f>
        <v/>
      </c>
      <c r="K880" s="17" t="n"/>
      <c r="L880" s="17" t="n"/>
      <c r="M880" s="19" t="n"/>
      <c r="N880" s="18" t="n"/>
      <c r="O880" s="19">
        <f>IF(OR($E880="",G880=""),"",G880-N(M880))</f>
        <v/>
      </c>
      <c r="P880" s="20">
        <f>IF(O880="","",O880*IFERROR(INDEX(Bens!$D$6:$D$305,MATCH($E880,Bens!$A$6:$A$305,0)),0))</f>
        <v/>
      </c>
      <c r="Q880" s="21">
        <f>IF(A880="","",IF(AND(O880&lt;=0,L880&lt;&gt;""),L880-A880,TODAY()-A880))</f>
        <v/>
      </c>
      <c r="R880" s="18">
        <f>IF(O880="","",IF(O880&lt;0,"CONFERIR",IF(O880=0,"DEVOLVIDO",IF(K880="","COM CLIENTE",IF(TODAY()&gt;K880,"VENCIDO",IF(K880-TODAY()&lt;=15,"VENCE EM 15 DIAS","COM CLIENTE"))))))</f>
        <v/>
      </c>
      <c r="S880" s="18">
        <f>IF(OR($E880="",D880=""),"",IF(D880=$C$4,"5909","6909"))</f>
        <v/>
      </c>
      <c r="T880" s="18" t="n"/>
    </row>
    <row r="881">
      <c r="A881" s="17" t="n"/>
      <c r="B881" s="18" t="n"/>
      <c r="C881" s="18" t="n"/>
      <c r="D881" s="18" t="n"/>
      <c r="E881" s="18" t="n"/>
      <c r="F881" s="18">
        <f>IF($E881="","",IFERROR(INDEX(Bens!$B$6:$B$305,MATCH($E881,Bens!$A$6:$A$305,0)),"Código não cadastrado"))</f>
        <v/>
      </c>
      <c r="G881" s="19" t="n"/>
      <c r="H881" s="20">
        <f>IF(OR($E881="",G881=""),"",G881*IFERROR(INDEX(Bens!$D$6:$D$305,MATCH($E881,Bens!$A$6:$A$305,0)),0))</f>
        <v/>
      </c>
      <c r="I881" s="18" t="n"/>
      <c r="J881" s="18">
        <f>IF(OR($E881="",D881=""),"",IF(D881=$C$4,"5908","6908"))</f>
        <v/>
      </c>
      <c r="K881" s="17" t="n"/>
      <c r="L881" s="17" t="n"/>
      <c r="M881" s="19" t="n"/>
      <c r="N881" s="18" t="n"/>
      <c r="O881" s="19">
        <f>IF(OR($E881="",G881=""),"",G881-N(M881))</f>
        <v/>
      </c>
      <c r="P881" s="20">
        <f>IF(O881="","",O881*IFERROR(INDEX(Bens!$D$6:$D$305,MATCH($E881,Bens!$A$6:$A$305,0)),0))</f>
        <v/>
      </c>
      <c r="Q881" s="21">
        <f>IF(A881="","",IF(AND(O881&lt;=0,L881&lt;&gt;""),L881-A881,TODAY()-A881))</f>
        <v/>
      </c>
      <c r="R881" s="18">
        <f>IF(O881="","",IF(O881&lt;0,"CONFERIR",IF(O881=0,"DEVOLVIDO",IF(K881="","COM CLIENTE",IF(TODAY()&gt;K881,"VENCIDO",IF(K881-TODAY()&lt;=15,"VENCE EM 15 DIAS","COM CLIENTE"))))))</f>
        <v/>
      </c>
      <c r="S881" s="18">
        <f>IF(OR($E881="",D881=""),"",IF(D881=$C$4,"5909","6909"))</f>
        <v/>
      </c>
      <c r="T881" s="18" t="n"/>
    </row>
    <row r="882">
      <c r="A882" s="17" t="n"/>
      <c r="B882" s="18" t="n"/>
      <c r="C882" s="18" t="n"/>
      <c r="D882" s="18" t="n"/>
      <c r="E882" s="18" t="n"/>
      <c r="F882" s="18">
        <f>IF($E882="","",IFERROR(INDEX(Bens!$B$6:$B$305,MATCH($E882,Bens!$A$6:$A$305,0)),"Código não cadastrado"))</f>
        <v/>
      </c>
      <c r="G882" s="19" t="n"/>
      <c r="H882" s="20">
        <f>IF(OR($E882="",G882=""),"",G882*IFERROR(INDEX(Bens!$D$6:$D$305,MATCH($E882,Bens!$A$6:$A$305,0)),0))</f>
        <v/>
      </c>
      <c r="I882" s="18" t="n"/>
      <c r="J882" s="18">
        <f>IF(OR($E882="",D882=""),"",IF(D882=$C$4,"5908","6908"))</f>
        <v/>
      </c>
      <c r="K882" s="17" t="n"/>
      <c r="L882" s="17" t="n"/>
      <c r="M882" s="19" t="n"/>
      <c r="N882" s="18" t="n"/>
      <c r="O882" s="19">
        <f>IF(OR($E882="",G882=""),"",G882-N(M882))</f>
        <v/>
      </c>
      <c r="P882" s="20">
        <f>IF(O882="","",O882*IFERROR(INDEX(Bens!$D$6:$D$305,MATCH($E882,Bens!$A$6:$A$305,0)),0))</f>
        <v/>
      </c>
      <c r="Q882" s="21">
        <f>IF(A882="","",IF(AND(O882&lt;=0,L882&lt;&gt;""),L882-A882,TODAY()-A882))</f>
        <v/>
      </c>
      <c r="R882" s="18">
        <f>IF(O882="","",IF(O882&lt;0,"CONFERIR",IF(O882=0,"DEVOLVIDO",IF(K882="","COM CLIENTE",IF(TODAY()&gt;K882,"VENCIDO",IF(K882-TODAY()&lt;=15,"VENCE EM 15 DIAS","COM CLIENTE"))))))</f>
        <v/>
      </c>
      <c r="S882" s="18">
        <f>IF(OR($E882="",D882=""),"",IF(D882=$C$4,"5909","6909"))</f>
        <v/>
      </c>
      <c r="T882" s="18" t="n"/>
    </row>
    <row r="883">
      <c r="A883" s="17" t="n"/>
      <c r="B883" s="18" t="n"/>
      <c r="C883" s="18" t="n"/>
      <c r="D883" s="18" t="n"/>
      <c r="E883" s="18" t="n"/>
      <c r="F883" s="18">
        <f>IF($E883="","",IFERROR(INDEX(Bens!$B$6:$B$305,MATCH($E883,Bens!$A$6:$A$305,0)),"Código não cadastrado"))</f>
        <v/>
      </c>
      <c r="G883" s="19" t="n"/>
      <c r="H883" s="20">
        <f>IF(OR($E883="",G883=""),"",G883*IFERROR(INDEX(Bens!$D$6:$D$305,MATCH($E883,Bens!$A$6:$A$305,0)),0))</f>
        <v/>
      </c>
      <c r="I883" s="18" t="n"/>
      <c r="J883" s="18">
        <f>IF(OR($E883="",D883=""),"",IF(D883=$C$4,"5908","6908"))</f>
        <v/>
      </c>
      <c r="K883" s="17" t="n"/>
      <c r="L883" s="17" t="n"/>
      <c r="M883" s="19" t="n"/>
      <c r="N883" s="18" t="n"/>
      <c r="O883" s="19">
        <f>IF(OR($E883="",G883=""),"",G883-N(M883))</f>
        <v/>
      </c>
      <c r="P883" s="20">
        <f>IF(O883="","",O883*IFERROR(INDEX(Bens!$D$6:$D$305,MATCH($E883,Bens!$A$6:$A$305,0)),0))</f>
        <v/>
      </c>
      <c r="Q883" s="21">
        <f>IF(A883="","",IF(AND(O883&lt;=0,L883&lt;&gt;""),L883-A883,TODAY()-A883))</f>
        <v/>
      </c>
      <c r="R883" s="18">
        <f>IF(O883="","",IF(O883&lt;0,"CONFERIR",IF(O883=0,"DEVOLVIDO",IF(K883="","COM CLIENTE",IF(TODAY()&gt;K883,"VENCIDO",IF(K883-TODAY()&lt;=15,"VENCE EM 15 DIAS","COM CLIENTE"))))))</f>
        <v/>
      </c>
      <c r="S883" s="18">
        <f>IF(OR($E883="",D883=""),"",IF(D883=$C$4,"5909","6909"))</f>
        <v/>
      </c>
      <c r="T883" s="18" t="n"/>
    </row>
    <row r="884">
      <c r="A884" s="17" t="n"/>
      <c r="B884" s="18" t="n"/>
      <c r="C884" s="18" t="n"/>
      <c r="D884" s="18" t="n"/>
      <c r="E884" s="18" t="n"/>
      <c r="F884" s="18">
        <f>IF($E884="","",IFERROR(INDEX(Bens!$B$6:$B$305,MATCH($E884,Bens!$A$6:$A$305,0)),"Código não cadastrado"))</f>
        <v/>
      </c>
      <c r="G884" s="19" t="n"/>
      <c r="H884" s="20">
        <f>IF(OR($E884="",G884=""),"",G884*IFERROR(INDEX(Bens!$D$6:$D$305,MATCH($E884,Bens!$A$6:$A$305,0)),0))</f>
        <v/>
      </c>
      <c r="I884" s="18" t="n"/>
      <c r="J884" s="18">
        <f>IF(OR($E884="",D884=""),"",IF(D884=$C$4,"5908","6908"))</f>
        <v/>
      </c>
      <c r="K884" s="17" t="n"/>
      <c r="L884" s="17" t="n"/>
      <c r="M884" s="19" t="n"/>
      <c r="N884" s="18" t="n"/>
      <c r="O884" s="19">
        <f>IF(OR($E884="",G884=""),"",G884-N(M884))</f>
        <v/>
      </c>
      <c r="P884" s="20">
        <f>IF(O884="","",O884*IFERROR(INDEX(Bens!$D$6:$D$305,MATCH($E884,Bens!$A$6:$A$305,0)),0))</f>
        <v/>
      </c>
      <c r="Q884" s="21">
        <f>IF(A884="","",IF(AND(O884&lt;=0,L884&lt;&gt;""),L884-A884,TODAY()-A884))</f>
        <v/>
      </c>
      <c r="R884" s="18">
        <f>IF(O884="","",IF(O884&lt;0,"CONFERIR",IF(O884=0,"DEVOLVIDO",IF(K884="","COM CLIENTE",IF(TODAY()&gt;K884,"VENCIDO",IF(K884-TODAY()&lt;=15,"VENCE EM 15 DIAS","COM CLIENTE"))))))</f>
        <v/>
      </c>
      <c r="S884" s="18">
        <f>IF(OR($E884="",D884=""),"",IF(D884=$C$4,"5909","6909"))</f>
        <v/>
      </c>
      <c r="T884" s="18" t="n"/>
    </row>
    <row r="885">
      <c r="A885" s="17" t="n"/>
      <c r="B885" s="18" t="n"/>
      <c r="C885" s="18" t="n"/>
      <c r="D885" s="18" t="n"/>
      <c r="E885" s="18" t="n"/>
      <c r="F885" s="18">
        <f>IF($E885="","",IFERROR(INDEX(Bens!$B$6:$B$305,MATCH($E885,Bens!$A$6:$A$305,0)),"Código não cadastrado"))</f>
        <v/>
      </c>
      <c r="G885" s="19" t="n"/>
      <c r="H885" s="20">
        <f>IF(OR($E885="",G885=""),"",G885*IFERROR(INDEX(Bens!$D$6:$D$305,MATCH($E885,Bens!$A$6:$A$305,0)),0))</f>
        <v/>
      </c>
      <c r="I885" s="18" t="n"/>
      <c r="J885" s="18">
        <f>IF(OR($E885="",D885=""),"",IF(D885=$C$4,"5908","6908"))</f>
        <v/>
      </c>
      <c r="K885" s="17" t="n"/>
      <c r="L885" s="17" t="n"/>
      <c r="M885" s="19" t="n"/>
      <c r="N885" s="18" t="n"/>
      <c r="O885" s="19">
        <f>IF(OR($E885="",G885=""),"",G885-N(M885))</f>
        <v/>
      </c>
      <c r="P885" s="20">
        <f>IF(O885="","",O885*IFERROR(INDEX(Bens!$D$6:$D$305,MATCH($E885,Bens!$A$6:$A$305,0)),0))</f>
        <v/>
      </c>
      <c r="Q885" s="21">
        <f>IF(A885="","",IF(AND(O885&lt;=0,L885&lt;&gt;""),L885-A885,TODAY()-A885))</f>
        <v/>
      </c>
      <c r="R885" s="18">
        <f>IF(O885="","",IF(O885&lt;0,"CONFERIR",IF(O885=0,"DEVOLVIDO",IF(K885="","COM CLIENTE",IF(TODAY()&gt;K885,"VENCIDO",IF(K885-TODAY()&lt;=15,"VENCE EM 15 DIAS","COM CLIENTE"))))))</f>
        <v/>
      </c>
      <c r="S885" s="18">
        <f>IF(OR($E885="",D885=""),"",IF(D885=$C$4,"5909","6909"))</f>
        <v/>
      </c>
      <c r="T885" s="18" t="n"/>
    </row>
    <row r="886">
      <c r="A886" s="17" t="n"/>
      <c r="B886" s="18" t="n"/>
      <c r="C886" s="18" t="n"/>
      <c r="D886" s="18" t="n"/>
      <c r="E886" s="18" t="n"/>
      <c r="F886" s="18">
        <f>IF($E886="","",IFERROR(INDEX(Bens!$B$6:$B$305,MATCH($E886,Bens!$A$6:$A$305,0)),"Código não cadastrado"))</f>
        <v/>
      </c>
      <c r="G886" s="19" t="n"/>
      <c r="H886" s="20">
        <f>IF(OR($E886="",G886=""),"",G886*IFERROR(INDEX(Bens!$D$6:$D$305,MATCH($E886,Bens!$A$6:$A$305,0)),0))</f>
        <v/>
      </c>
      <c r="I886" s="18" t="n"/>
      <c r="J886" s="18">
        <f>IF(OR($E886="",D886=""),"",IF(D886=$C$4,"5908","6908"))</f>
        <v/>
      </c>
      <c r="K886" s="17" t="n"/>
      <c r="L886" s="17" t="n"/>
      <c r="M886" s="19" t="n"/>
      <c r="N886" s="18" t="n"/>
      <c r="O886" s="19">
        <f>IF(OR($E886="",G886=""),"",G886-N(M886))</f>
        <v/>
      </c>
      <c r="P886" s="20">
        <f>IF(O886="","",O886*IFERROR(INDEX(Bens!$D$6:$D$305,MATCH($E886,Bens!$A$6:$A$305,0)),0))</f>
        <v/>
      </c>
      <c r="Q886" s="21">
        <f>IF(A886="","",IF(AND(O886&lt;=0,L886&lt;&gt;""),L886-A886,TODAY()-A886))</f>
        <v/>
      </c>
      <c r="R886" s="18">
        <f>IF(O886="","",IF(O886&lt;0,"CONFERIR",IF(O886=0,"DEVOLVIDO",IF(K886="","COM CLIENTE",IF(TODAY()&gt;K886,"VENCIDO",IF(K886-TODAY()&lt;=15,"VENCE EM 15 DIAS","COM CLIENTE"))))))</f>
        <v/>
      </c>
      <c r="S886" s="18">
        <f>IF(OR($E886="",D886=""),"",IF(D886=$C$4,"5909","6909"))</f>
        <v/>
      </c>
      <c r="T886" s="18" t="n"/>
    </row>
    <row r="887">
      <c r="A887" s="17" t="n"/>
      <c r="B887" s="18" t="n"/>
      <c r="C887" s="18" t="n"/>
      <c r="D887" s="18" t="n"/>
      <c r="E887" s="18" t="n"/>
      <c r="F887" s="18">
        <f>IF($E887="","",IFERROR(INDEX(Bens!$B$6:$B$305,MATCH($E887,Bens!$A$6:$A$305,0)),"Código não cadastrado"))</f>
        <v/>
      </c>
      <c r="G887" s="19" t="n"/>
      <c r="H887" s="20">
        <f>IF(OR($E887="",G887=""),"",G887*IFERROR(INDEX(Bens!$D$6:$D$305,MATCH($E887,Bens!$A$6:$A$305,0)),0))</f>
        <v/>
      </c>
      <c r="I887" s="18" t="n"/>
      <c r="J887" s="18">
        <f>IF(OR($E887="",D887=""),"",IF(D887=$C$4,"5908","6908"))</f>
        <v/>
      </c>
      <c r="K887" s="17" t="n"/>
      <c r="L887" s="17" t="n"/>
      <c r="M887" s="19" t="n"/>
      <c r="N887" s="18" t="n"/>
      <c r="O887" s="19">
        <f>IF(OR($E887="",G887=""),"",G887-N(M887))</f>
        <v/>
      </c>
      <c r="P887" s="20">
        <f>IF(O887="","",O887*IFERROR(INDEX(Bens!$D$6:$D$305,MATCH($E887,Bens!$A$6:$A$305,0)),0))</f>
        <v/>
      </c>
      <c r="Q887" s="21">
        <f>IF(A887="","",IF(AND(O887&lt;=0,L887&lt;&gt;""),L887-A887,TODAY()-A887))</f>
        <v/>
      </c>
      <c r="R887" s="18">
        <f>IF(O887="","",IF(O887&lt;0,"CONFERIR",IF(O887=0,"DEVOLVIDO",IF(K887="","COM CLIENTE",IF(TODAY()&gt;K887,"VENCIDO",IF(K887-TODAY()&lt;=15,"VENCE EM 15 DIAS","COM CLIENTE"))))))</f>
        <v/>
      </c>
      <c r="S887" s="18">
        <f>IF(OR($E887="",D887=""),"",IF(D887=$C$4,"5909","6909"))</f>
        <v/>
      </c>
      <c r="T887" s="18" t="n"/>
    </row>
    <row r="888">
      <c r="A888" s="17" t="n"/>
      <c r="B888" s="18" t="n"/>
      <c r="C888" s="18" t="n"/>
      <c r="D888" s="18" t="n"/>
      <c r="E888" s="18" t="n"/>
      <c r="F888" s="18">
        <f>IF($E888="","",IFERROR(INDEX(Bens!$B$6:$B$305,MATCH($E888,Bens!$A$6:$A$305,0)),"Código não cadastrado"))</f>
        <v/>
      </c>
      <c r="G888" s="19" t="n"/>
      <c r="H888" s="20">
        <f>IF(OR($E888="",G888=""),"",G888*IFERROR(INDEX(Bens!$D$6:$D$305,MATCH($E888,Bens!$A$6:$A$305,0)),0))</f>
        <v/>
      </c>
      <c r="I888" s="18" t="n"/>
      <c r="J888" s="18">
        <f>IF(OR($E888="",D888=""),"",IF(D888=$C$4,"5908","6908"))</f>
        <v/>
      </c>
      <c r="K888" s="17" t="n"/>
      <c r="L888" s="17" t="n"/>
      <c r="M888" s="19" t="n"/>
      <c r="N888" s="18" t="n"/>
      <c r="O888" s="19">
        <f>IF(OR($E888="",G888=""),"",G888-N(M888))</f>
        <v/>
      </c>
      <c r="P888" s="20">
        <f>IF(O888="","",O888*IFERROR(INDEX(Bens!$D$6:$D$305,MATCH($E888,Bens!$A$6:$A$305,0)),0))</f>
        <v/>
      </c>
      <c r="Q888" s="21">
        <f>IF(A888="","",IF(AND(O888&lt;=0,L888&lt;&gt;""),L888-A888,TODAY()-A888))</f>
        <v/>
      </c>
      <c r="R888" s="18">
        <f>IF(O888="","",IF(O888&lt;0,"CONFERIR",IF(O888=0,"DEVOLVIDO",IF(K888="","COM CLIENTE",IF(TODAY()&gt;K888,"VENCIDO",IF(K888-TODAY()&lt;=15,"VENCE EM 15 DIAS","COM CLIENTE"))))))</f>
        <v/>
      </c>
      <c r="S888" s="18">
        <f>IF(OR($E888="",D888=""),"",IF(D888=$C$4,"5909","6909"))</f>
        <v/>
      </c>
      <c r="T888" s="18" t="n"/>
    </row>
    <row r="889">
      <c r="A889" s="17" t="n"/>
      <c r="B889" s="18" t="n"/>
      <c r="C889" s="18" t="n"/>
      <c r="D889" s="18" t="n"/>
      <c r="E889" s="18" t="n"/>
      <c r="F889" s="18">
        <f>IF($E889="","",IFERROR(INDEX(Bens!$B$6:$B$305,MATCH($E889,Bens!$A$6:$A$305,0)),"Código não cadastrado"))</f>
        <v/>
      </c>
      <c r="G889" s="19" t="n"/>
      <c r="H889" s="20">
        <f>IF(OR($E889="",G889=""),"",G889*IFERROR(INDEX(Bens!$D$6:$D$305,MATCH($E889,Bens!$A$6:$A$305,0)),0))</f>
        <v/>
      </c>
      <c r="I889" s="18" t="n"/>
      <c r="J889" s="18">
        <f>IF(OR($E889="",D889=""),"",IF(D889=$C$4,"5908","6908"))</f>
        <v/>
      </c>
      <c r="K889" s="17" t="n"/>
      <c r="L889" s="17" t="n"/>
      <c r="M889" s="19" t="n"/>
      <c r="N889" s="18" t="n"/>
      <c r="O889" s="19">
        <f>IF(OR($E889="",G889=""),"",G889-N(M889))</f>
        <v/>
      </c>
      <c r="P889" s="20">
        <f>IF(O889="","",O889*IFERROR(INDEX(Bens!$D$6:$D$305,MATCH($E889,Bens!$A$6:$A$305,0)),0))</f>
        <v/>
      </c>
      <c r="Q889" s="21">
        <f>IF(A889="","",IF(AND(O889&lt;=0,L889&lt;&gt;""),L889-A889,TODAY()-A889))</f>
        <v/>
      </c>
      <c r="R889" s="18">
        <f>IF(O889="","",IF(O889&lt;0,"CONFERIR",IF(O889=0,"DEVOLVIDO",IF(K889="","COM CLIENTE",IF(TODAY()&gt;K889,"VENCIDO",IF(K889-TODAY()&lt;=15,"VENCE EM 15 DIAS","COM CLIENTE"))))))</f>
        <v/>
      </c>
      <c r="S889" s="18">
        <f>IF(OR($E889="",D889=""),"",IF(D889=$C$4,"5909","6909"))</f>
        <v/>
      </c>
      <c r="T889" s="18" t="n"/>
    </row>
    <row r="890">
      <c r="A890" s="17" t="n"/>
      <c r="B890" s="18" t="n"/>
      <c r="C890" s="18" t="n"/>
      <c r="D890" s="18" t="n"/>
      <c r="E890" s="18" t="n"/>
      <c r="F890" s="18">
        <f>IF($E890="","",IFERROR(INDEX(Bens!$B$6:$B$305,MATCH($E890,Bens!$A$6:$A$305,0)),"Código não cadastrado"))</f>
        <v/>
      </c>
      <c r="G890" s="19" t="n"/>
      <c r="H890" s="20">
        <f>IF(OR($E890="",G890=""),"",G890*IFERROR(INDEX(Bens!$D$6:$D$305,MATCH($E890,Bens!$A$6:$A$305,0)),0))</f>
        <v/>
      </c>
      <c r="I890" s="18" t="n"/>
      <c r="J890" s="18">
        <f>IF(OR($E890="",D890=""),"",IF(D890=$C$4,"5908","6908"))</f>
        <v/>
      </c>
      <c r="K890" s="17" t="n"/>
      <c r="L890" s="17" t="n"/>
      <c r="M890" s="19" t="n"/>
      <c r="N890" s="18" t="n"/>
      <c r="O890" s="19">
        <f>IF(OR($E890="",G890=""),"",G890-N(M890))</f>
        <v/>
      </c>
      <c r="P890" s="20">
        <f>IF(O890="","",O890*IFERROR(INDEX(Bens!$D$6:$D$305,MATCH($E890,Bens!$A$6:$A$305,0)),0))</f>
        <v/>
      </c>
      <c r="Q890" s="21">
        <f>IF(A890="","",IF(AND(O890&lt;=0,L890&lt;&gt;""),L890-A890,TODAY()-A890))</f>
        <v/>
      </c>
      <c r="R890" s="18">
        <f>IF(O890="","",IF(O890&lt;0,"CONFERIR",IF(O890=0,"DEVOLVIDO",IF(K890="","COM CLIENTE",IF(TODAY()&gt;K890,"VENCIDO",IF(K890-TODAY()&lt;=15,"VENCE EM 15 DIAS","COM CLIENTE"))))))</f>
        <v/>
      </c>
      <c r="S890" s="18">
        <f>IF(OR($E890="",D890=""),"",IF(D890=$C$4,"5909","6909"))</f>
        <v/>
      </c>
      <c r="T890" s="18" t="n"/>
    </row>
    <row r="891">
      <c r="A891" s="17" t="n"/>
      <c r="B891" s="18" t="n"/>
      <c r="C891" s="18" t="n"/>
      <c r="D891" s="18" t="n"/>
      <c r="E891" s="18" t="n"/>
      <c r="F891" s="18">
        <f>IF($E891="","",IFERROR(INDEX(Bens!$B$6:$B$305,MATCH($E891,Bens!$A$6:$A$305,0)),"Código não cadastrado"))</f>
        <v/>
      </c>
      <c r="G891" s="19" t="n"/>
      <c r="H891" s="20">
        <f>IF(OR($E891="",G891=""),"",G891*IFERROR(INDEX(Bens!$D$6:$D$305,MATCH($E891,Bens!$A$6:$A$305,0)),0))</f>
        <v/>
      </c>
      <c r="I891" s="18" t="n"/>
      <c r="J891" s="18">
        <f>IF(OR($E891="",D891=""),"",IF(D891=$C$4,"5908","6908"))</f>
        <v/>
      </c>
      <c r="K891" s="17" t="n"/>
      <c r="L891" s="17" t="n"/>
      <c r="M891" s="19" t="n"/>
      <c r="N891" s="18" t="n"/>
      <c r="O891" s="19">
        <f>IF(OR($E891="",G891=""),"",G891-N(M891))</f>
        <v/>
      </c>
      <c r="P891" s="20">
        <f>IF(O891="","",O891*IFERROR(INDEX(Bens!$D$6:$D$305,MATCH($E891,Bens!$A$6:$A$305,0)),0))</f>
        <v/>
      </c>
      <c r="Q891" s="21">
        <f>IF(A891="","",IF(AND(O891&lt;=0,L891&lt;&gt;""),L891-A891,TODAY()-A891))</f>
        <v/>
      </c>
      <c r="R891" s="18">
        <f>IF(O891="","",IF(O891&lt;0,"CONFERIR",IF(O891=0,"DEVOLVIDO",IF(K891="","COM CLIENTE",IF(TODAY()&gt;K891,"VENCIDO",IF(K891-TODAY()&lt;=15,"VENCE EM 15 DIAS","COM CLIENTE"))))))</f>
        <v/>
      </c>
      <c r="S891" s="18">
        <f>IF(OR($E891="",D891=""),"",IF(D891=$C$4,"5909","6909"))</f>
        <v/>
      </c>
      <c r="T891" s="18" t="n"/>
    </row>
    <row r="892">
      <c r="A892" s="17" t="n"/>
      <c r="B892" s="18" t="n"/>
      <c r="C892" s="18" t="n"/>
      <c r="D892" s="18" t="n"/>
      <c r="E892" s="18" t="n"/>
      <c r="F892" s="18">
        <f>IF($E892="","",IFERROR(INDEX(Bens!$B$6:$B$305,MATCH($E892,Bens!$A$6:$A$305,0)),"Código não cadastrado"))</f>
        <v/>
      </c>
      <c r="G892" s="19" t="n"/>
      <c r="H892" s="20">
        <f>IF(OR($E892="",G892=""),"",G892*IFERROR(INDEX(Bens!$D$6:$D$305,MATCH($E892,Bens!$A$6:$A$305,0)),0))</f>
        <v/>
      </c>
      <c r="I892" s="18" t="n"/>
      <c r="J892" s="18">
        <f>IF(OR($E892="",D892=""),"",IF(D892=$C$4,"5908","6908"))</f>
        <v/>
      </c>
      <c r="K892" s="17" t="n"/>
      <c r="L892" s="17" t="n"/>
      <c r="M892" s="19" t="n"/>
      <c r="N892" s="18" t="n"/>
      <c r="O892" s="19">
        <f>IF(OR($E892="",G892=""),"",G892-N(M892))</f>
        <v/>
      </c>
      <c r="P892" s="20">
        <f>IF(O892="","",O892*IFERROR(INDEX(Bens!$D$6:$D$305,MATCH($E892,Bens!$A$6:$A$305,0)),0))</f>
        <v/>
      </c>
      <c r="Q892" s="21">
        <f>IF(A892="","",IF(AND(O892&lt;=0,L892&lt;&gt;""),L892-A892,TODAY()-A892))</f>
        <v/>
      </c>
      <c r="R892" s="18">
        <f>IF(O892="","",IF(O892&lt;0,"CONFERIR",IF(O892=0,"DEVOLVIDO",IF(K892="","COM CLIENTE",IF(TODAY()&gt;K892,"VENCIDO",IF(K892-TODAY()&lt;=15,"VENCE EM 15 DIAS","COM CLIENTE"))))))</f>
        <v/>
      </c>
      <c r="S892" s="18">
        <f>IF(OR($E892="",D892=""),"",IF(D892=$C$4,"5909","6909"))</f>
        <v/>
      </c>
      <c r="T892" s="18" t="n"/>
    </row>
    <row r="893">
      <c r="A893" s="17" t="n"/>
      <c r="B893" s="18" t="n"/>
      <c r="C893" s="18" t="n"/>
      <c r="D893" s="18" t="n"/>
      <c r="E893" s="18" t="n"/>
      <c r="F893" s="18">
        <f>IF($E893="","",IFERROR(INDEX(Bens!$B$6:$B$305,MATCH($E893,Bens!$A$6:$A$305,0)),"Código não cadastrado"))</f>
        <v/>
      </c>
      <c r="G893" s="19" t="n"/>
      <c r="H893" s="20">
        <f>IF(OR($E893="",G893=""),"",G893*IFERROR(INDEX(Bens!$D$6:$D$305,MATCH($E893,Bens!$A$6:$A$305,0)),0))</f>
        <v/>
      </c>
      <c r="I893" s="18" t="n"/>
      <c r="J893" s="18">
        <f>IF(OR($E893="",D893=""),"",IF(D893=$C$4,"5908","6908"))</f>
        <v/>
      </c>
      <c r="K893" s="17" t="n"/>
      <c r="L893" s="17" t="n"/>
      <c r="M893" s="19" t="n"/>
      <c r="N893" s="18" t="n"/>
      <c r="O893" s="19">
        <f>IF(OR($E893="",G893=""),"",G893-N(M893))</f>
        <v/>
      </c>
      <c r="P893" s="20">
        <f>IF(O893="","",O893*IFERROR(INDEX(Bens!$D$6:$D$305,MATCH($E893,Bens!$A$6:$A$305,0)),0))</f>
        <v/>
      </c>
      <c r="Q893" s="21">
        <f>IF(A893="","",IF(AND(O893&lt;=0,L893&lt;&gt;""),L893-A893,TODAY()-A893))</f>
        <v/>
      </c>
      <c r="R893" s="18">
        <f>IF(O893="","",IF(O893&lt;0,"CONFERIR",IF(O893=0,"DEVOLVIDO",IF(K893="","COM CLIENTE",IF(TODAY()&gt;K893,"VENCIDO",IF(K893-TODAY()&lt;=15,"VENCE EM 15 DIAS","COM CLIENTE"))))))</f>
        <v/>
      </c>
      <c r="S893" s="18">
        <f>IF(OR($E893="",D893=""),"",IF(D893=$C$4,"5909","6909"))</f>
        <v/>
      </c>
      <c r="T893" s="18" t="n"/>
    </row>
    <row r="894">
      <c r="A894" s="17" t="n"/>
      <c r="B894" s="18" t="n"/>
      <c r="C894" s="18" t="n"/>
      <c r="D894" s="18" t="n"/>
      <c r="E894" s="18" t="n"/>
      <c r="F894" s="18">
        <f>IF($E894="","",IFERROR(INDEX(Bens!$B$6:$B$305,MATCH($E894,Bens!$A$6:$A$305,0)),"Código não cadastrado"))</f>
        <v/>
      </c>
      <c r="G894" s="19" t="n"/>
      <c r="H894" s="20">
        <f>IF(OR($E894="",G894=""),"",G894*IFERROR(INDEX(Bens!$D$6:$D$305,MATCH($E894,Bens!$A$6:$A$305,0)),0))</f>
        <v/>
      </c>
      <c r="I894" s="18" t="n"/>
      <c r="J894" s="18">
        <f>IF(OR($E894="",D894=""),"",IF(D894=$C$4,"5908","6908"))</f>
        <v/>
      </c>
      <c r="K894" s="17" t="n"/>
      <c r="L894" s="17" t="n"/>
      <c r="M894" s="19" t="n"/>
      <c r="N894" s="18" t="n"/>
      <c r="O894" s="19">
        <f>IF(OR($E894="",G894=""),"",G894-N(M894))</f>
        <v/>
      </c>
      <c r="P894" s="20">
        <f>IF(O894="","",O894*IFERROR(INDEX(Bens!$D$6:$D$305,MATCH($E894,Bens!$A$6:$A$305,0)),0))</f>
        <v/>
      </c>
      <c r="Q894" s="21">
        <f>IF(A894="","",IF(AND(O894&lt;=0,L894&lt;&gt;""),L894-A894,TODAY()-A894))</f>
        <v/>
      </c>
      <c r="R894" s="18">
        <f>IF(O894="","",IF(O894&lt;0,"CONFERIR",IF(O894=0,"DEVOLVIDO",IF(K894="","COM CLIENTE",IF(TODAY()&gt;K894,"VENCIDO",IF(K894-TODAY()&lt;=15,"VENCE EM 15 DIAS","COM CLIENTE"))))))</f>
        <v/>
      </c>
      <c r="S894" s="18">
        <f>IF(OR($E894="",D894=""),"",IF(D894=$C$4,"5909","6909"))</f>
        <v/>
      </c>
      <c r="T894" s="18" t="n"/>
    </row>
    <row r="895">
      <c r="A895" s="17" t="n"/>
      <c r="B895" s="18" t="n"/>
      <c r="C895" s="18" t="n"/>
      <c r="D895" s="18" t="n"/>
      <c r="E895" s="18" t="n"/>
      <c r="F895" s="18">
        <f>IF($E895="","",IFERROR(INDEX(Bens!$B$6:$B$305,MATCH($E895,Bens!$A$6:$A$305,0)),"Código não cadastrado"))</f>
        <v/>
      </c>
      <c r="G895" s="19" t="n"/>
      <c r="H895" s="20">
        <f>IF(OR($E895="",G895=""),"",G895*IFERROR(INDEX(Bens!$D$6:$D$305,MATCH($E895,Bens!$A$6:$A$305,0)),0))</f>
        <v/>
      </c>
      <c r="I895" s="18" t="n"/>
      <c r="J895" s="18">
        <f>IF(OR($E895="",D895=""),"",IF(D895=$C$4,"5908","6908"))</f>
        <v/>
      </c>
      <c r="K895" s="17" t="n"/>
      <c r="L895" s="17" t="n"/>
      <c r="M895" s="19" t="n"/>
      <c r="N895" s="18" t="n"/>
      <c r="O895" s="19">
        <f>IF(OR($E895="",G895=""),"",G895-N(M895))</f>
        <v/>
      </c>
      <c r="P895" s="20">
        <f>IF(O895="","",O895*IFERROR(INDEX(Bens!$D$6:$D$305,MATCH($E895,Bens!$A$6:$A$305,0)),0))</f>
        <v/>
      </c>
      <c r="Q895" s="21">
        <f>IF(A895="","",IF(AND(O895&lt;=0,L895&lt;&gt;""),L895-A895,TODAY()-A895))</f>
        <v/>
      </c>
      <c r="R895" s="18">
        <f>IF(O895="","",IF(O895&lt;0,"CONFERIR",IF(O895=0,"DEVOLVIDO",IF(K895="","COM CLIENTE",IF(TODAY()&gt;K895,"VENCIDO",IF(K895-TODAY()&lt;=15,"VENCE EM 15 DIAS","COM CLIENTE"))))))</f>
        <v/>
      </c>
      <c r="S895" s="18">
        <f>IF(OR($E895="",D895=""),"",IF(D895=$C$4,"5909","6909"))</f>
        <v/>
      </c>
      <c r="T895" s="18" t="n"/>
    </row>
    <row r="896">
      <c r="A896" s="17" t="n"/>
      <c r="B896" s="18" t="n"/>
      <c r="C896" s="18" t="n"/>
      <c r="D896" s="18" t="n"/>
      <c r="E896" s="18" t="n"/>
      <c r="F896" s="18">
        <f>IF($E896="","",IFERROR(INDEX(Bens!$B$6:$B$305,MATCH($E896,Bens!$A$6:$A$305,0)),"Código não cadastrado"))</f>
        <v/>
      </c>
      <c r="G896" s="19" t="n"/>
      <c r="H896" s="20">
        <f>IF(OR($E896="",G896=""),"",G896*IFERROR(INDEX(Bens!$D$6:$D$305,MATCH($E896,Bens!$A$6:$A$305,0)),0))</f>
        <v/>
      </c>
      <c r="I896" s="18" t="n"/>
      <c r="J896" s="18">
        <f>IF(OR($E896="",D896=""),"",IF(D896=$C$4,"5908","6908"))</f>
        <v/>
      </c>
      <c r="K896" s="17" t="n"/>
      <c r="L896" s="17" t="n"/>
      <c r="M896" s="19" t="n"/>
      <c r="N896" s="18" t="n"/>
      <c r="O896" s="19">
        <f>IF(OR($E896="",G896=""),"",G896-N(M896))</f>
        <v/>
      </c>
      <c r="P896" s="20">
        <f>IF(O896="","",O896*IFERROR(INDEX(Bens!$D$6:$D$305,MATCH($E896,Bens!$A$6:$A$305,0)),0))</f>
        <v/>
      </c>
      <c r="Q896" s="21">
        <f>IF(A896="","",IF(AND(O896&lt;=0,L896&lt;&gt;""),L896-A896,TODAY()-A896))</f>
        <v/>
      </c>
      <c r="R896" s="18">
        <f>IF(O896="","",IF(O896&lt;0,"CONFERIR",IF(O896=0,"DEVOLVIDO",IF(K896="","COM CLIENTE",IF(TODAY()&gt;K896,"VENCIDO",IF(K896-TODAY()&lt;=15,"VENCE EM 15 DIAS","COM CLIENTE"))))))</f>
        <v/>
      </c>
      <c r="S896" s="18">
        <f>IF(OR($E896="",D896=""),"",IF(D896=$C$4,"5909","6909"))</f>
        <v/>
      </c>
      <c r="T896" s="18" t="n"/>
    </row>
    <row r="897">
      <c r="A897" s="17" t="n"/>
      <c r="B897" s="18" t="n"/>
      <c r="C897" s="18" t="n"/>
      <c r="D897" s="18" t="n"/>
      <c r="E897" s="18" t="n"/>
      <c r="F897" s="18">
        <f>IF($E897="","",IFERROR(INDEX(Bens!$B$6:$B$305,MATCH($E897,Bens!$A$6:$A$305,0)),"Código não cadastrado"))</f>
        <v/>
      </c>
      <c r="G897" s="19" t="n"/>
      <c r="H897" s="20">
        <f>IF(OR($E897="",G897=""),"",G897*IFERROR(INDEX(Bens!$D$6:$D$305,MATCH($E897,Bens!$A$6:$A$305,0)),0))</f>
        <v/>
      </c>
      <c r="I897" s="18" t="n"/>
      <c r="J897" s="18">
        <f>IF(OR($E897="",D897=""),"",IF(D897=$C$4,"5908","6908"))</f>
        <v/>
      </c>
      <c r="K897" s="17" t="n"/>
      <c r="L897" s="17" t="n"/>
      <c r="M897" s="19" t="n"/>
      <c r="N897" s="18" t="n"/>
      <c r="O897" s="19">
        <f>IF(OR($E897="",G897=""),"",G897-N(M897))</f>
        <v/>
      </c>
      <c r="P897" s="20">
        <f>IF(O897="","",O897*IFERROR(INDEX(Bens!$D$6:$D$305,MATCH($E897,Bens!$A$6:$A$305,0)),0))</f>
        <v/>
      </c>
      <c r="Q897" s="21">
        <f>IF(A897="","",IF(AND(O897&lt;=0,L897&lt;&gt;""),L897-A897,TODAY()-A897))</f>
        <v/>
      </c>
      <c r="R897" s="18">
        <f>IF(O897="","",IF(O897&lt;0,"CONFERIR",IF(O897=0,"DEVOLVIDO",IF(K897="","COM CLIENTE",IF(TODAY()&gt;K897,"VENCIDO",IF(K897-TODAY()&lt;=15,"VENCE EM 15 DIAS","COM CLIENTE"))))))</f>
        <v/>
      </c>
      <c r="S897" s="18">
        <f>IF(OR($E897="",D897=""),"",IF(D897=$C$4,"5909","6909"))</f>
        <v/>
      </c>
      <c r="T897" s="18" t="n"/>
    </row>
    <row r="898">
      <c r="A898" s="17" t="n"/>
      <c r="B898" s="18" t="n"/>
      <c r="C898" s="18" t="n"/>
      <c r="D898" s="18" t="n"/>
      <c r="E898" s="18" t="n"/>
      <c r="F898" s="18">
        <f>IF($E898="","",IFERROR(INDEX(Bens!$B$6:$B$305,MATCH($E898,Bens!$A$6:$A$305,0)),"Código não cadastrado"))</f>
        <v/>
      </c>
      <c r="G898" s="19" t="n"/>
      <c r="H898" s="20">
        <f>IF(OR($E898="",G898=""),"",G898*IFERROR(INDEX(Bens!$D$6:$D$305,MATCH($E898,Bens!$A$6:$A$305,0)),0))</f>
        <v/>
      </c>
      <c r="I898" s="18" t="n"/>
      <c r="J898" s="18">
        <f>IF(OR($E898="",D898=""),"",IF(D898=$C$4,"5908","6908"))</f>
        <v/>
      </c>
      <c r="K898" s="17" t="n"/>
      <c r="L898" s="17" t="n"/>
      <c r="M898" s="19" t="n"/>
      <c r="N898" s="18" t="n"/>
      <c r="O898" s="19">
        <f>IF(OR($E898="",G898=""),"",G898-N(M898))</f>
        <v/>
      </c>
      <c r="P898" s="20">
        <f>IF(O898="","",O898*IFERROR(INDEX(Bens!$D$6:$D$305,MATCH($E898,Bens!$A$6:$A$305,0)),0))</f>
        <v/>
      </c>
      <c r="Q898" s="21">
        <f>IF(A898="","",IF(AND(O898&lt;=0,L898&lt;&gt;""),L898-A898,TODAY()-A898))</f>
        <v/>
      </c>
      <c r="R898" s="18">
        <f>IF(O898="","",IF(O898&lt;0,"CONFERIR",IF(O898=0,"DEVOLVIDO",IF(K898="","COM CLIENTE",IF(TODAY()&gt;K898,"VENCIDO",IF(K898-TODAY()&lt;=15,"VENCE EM 15 DIAS","COM CLIENTE"))))))</f>
        <v/>
      </c>
      <c r="S898" s="18">
        <f>IF(OR($E898="",D898=""),"",IF(D898=$C$4,"5909","6909"))</f>
        <v/>
      </c>
      <c r="T898" s="18" t="n"/>
    </row>
    <row r="899">
      <c r="A899" s="17" t="n"/>
      <c r="B899" s="18" t="n"/>
      <c r="C899" s="18" t="n"/>
      <c r="D899" s="18" t="n"/>
      <c r="E899" s="18" t="n"/>
      <c r="F899" s="18">
        <f>IF($E899="","",IFERROR(INDEX(Bens!$B$6:$B$305,MATCH($E899,Bens!$A$6:$A$305,0)),"Código não cadastrado"))</f>
        <v/>
      </c>
      <c r="G899" s="19" t="n"/>
      <c r="H899" s="20">
        <f>IF(OR($E899="",G899=""),"",G899*IFERROR(INDEX(Bens!$D$6:$D$305,MATCH($E899,Bens!$A$6:$A$305,0)),0))</f>
        <v/>
      </c>
      <c r="I899" s="18" t="n"/>
      <c r="J899" s="18">
        <f>IF(OR($E899="",D899=""),"",IF(D899=$C$4,"5908","6908"))</f>
        <v/>
      </c>
      <c r="K899" s="17" t="n"/>
      <c r="L899" s="17" t="n"/>
      <c r="M899" s="19" t="n"/>
      <c r="N899" s="18" t="n"/>
      <c r="O899" s="19">
        <f>IF(OR($E899="",G899=""),"",G899-N(M899))</f>
        <v/>
      </c>
      <c r="P899" s="20">
        <f>IF(O899="","",O899*IFERROR(INDEX(Bens!$D$6:$D$305,MATCH($E899,Bens!$A$6:$A$305,0)),0))</f>
        <v/>
      </c>
      <c r="Q899" s="21">
        <f>IF(A899="","",IF(AND(O899&lt;=0,L899&lt;&gt;""),L899-A899,TODAY()-A899))</f>
        <v/>
      </c>
      <c r="R899" s="18">
        <f>IF(O899="","",IF(O899&lt;0,"CONFERIR",IF(O899=0,"DEVOLVIDO",IF(K899="","COM CLIENTE",IF(TODAY()&gt;K899,"VENCIDO",IF(K899-TODAY()&lt;=15,"VENCE EM 15 DIAS","COM CLIENTE"))))))</f>
        <v/>
      </c>
      <c r="S899" s="18">
        <f>IF(OR($E899="",D899=""),"",IF(D899=$C$4,"5909","6909"))</f>
        <v/>
      </c>
      <c r="T899" s="18" t="n"/>
    </row>
    <row r="900">
      <c r="A900" s="17" t="n"/>
      <c r="B900" s="18" t="n"/>
      <c r="C900" s="18" t="n"/>
      <c r="D900" s="18" t="n"/>
      <c r="E900" s="18" t="n"/>
      <c r="F900" s="18">
        <f>IF($E900="","",IFERROR(INDEX(Bens!$B$6:$B$305,MATCH($E900,Bens!$A$6:$A$305,0)),"Código não cadastrado"))</f>
        <v/>
      </c>
      <c r="G900" s="19" t="n"/>
      <c r="H900" s="20">
        <f>IF(OR($E900="",G900=""),"",G900*IFERROR(INDEX(Bens!$D$6:$D$305,MATCH($E900,Bens!$A$6:$A$305,0)),0))</f>
        <v/>
      </c>
      <c r="I900" s="18" t="n"/>
      <c r="J900" s="18">
        <f>IF(OR($E900="",D900=""),"",IF(D900=$C$4,"5908","6908"))</f>
        <v/>
      </c>
      <c r="K900" s="17" t="n"/>
      <c r="L900" s="17" t="n"/>
      <c r="M900" s="19" t="n"/>
      <c r="N900" s="18" t="n"/>
      <c r="O900" s="19">
        <f>IF(OR($E900="",G900=""),"",G900-N(M900))</f>
        <v/>
      </c>
      <c r="P900" s="20">
        <f>IF(O900="","",O900*IFERROR(INDEX(Bens!$D$6:$D$305,MATCH($E900,Bens!$A$6:$A$305,0)),0))</f>
        <v/>
      </c>
      <c r="Q900" s="21">
        <f>IF(A900="","",IF(AND(O900&lt;=0,L900&lt;&gt;""),L900-A900,TODAY()-A900))</f>
        <v/>
      </c>
      <c r="R900" s="18">
        <f>IF(O900="","",IF(O900&lt;0,"CONFERIR",IF(O900=0,"DEVOLVIDO",IF(K900="","COM CLIENTE",IF(TODAY()&gt;K900,"VENCIDO",IF(K900-TODAY()&lt;=15,"VENCE EM 15 DIAS","COM CLIENTE"))))))</f>
        <v/>
      </c>
      <c r="S900" s="18">
        <f>IF(OR($E900="",D900=""),"",IF(D900=$C$4,"5909","6909"))</f>
        <v/>
      </c>
      <c r="T900" s="18" t="n"/>
    </row>
    <row r="901">
      <c r="A901" s="17" t="n"/>
      <c r="B901" s="18" t="n"/>
      <c r="C901" s="18" t="n"/>
      <c r="D901" s="18" t="n"/>
      <c r="E901" s="18" t="n"/>
      <c r="F901" s="18">
        <f>IF($E901="","",IFERROR(INDEX(Bens!$B$6:$B$305,MATCH($E901,Bens!$A$6:$A$305,0)),"Código não cadastrado"))</f>
        <v/>
      </c>
      <c r="G901" s="19" t="n"/>
      <c r="H901" s="20">
        <f>IF(OR($E901="",G901=""),"",G901*IFERROR(INDEX(Bens!$D$6:$D$305,MATCH($E901,Bens!$A$6:$A$305,0)),0))</f>
        <v/>
      </c>
      <c r="I901" s="18" t="n"/>
      <c r="J901" s="18">
        <f>IF(OR($E901="",D901=""),"",IF(D901=$C$4,"5908","6908"))</f>
        <v/>
      </c>
      <c r="K901" s="17" t="n"/>
      <c r="L901" s="17" t="n"/>
      <c r="M901" s="19" t="n"/>
      <c r="N901" s="18" t="n"/>
      <c r="O901" s="19">
        <f>IF(OR($E901="",G901=""),"",G901-N(M901))</f>
        <v/>
      </c>
      <c r="P901" s="20">
        <f>IF(O901="","",O901*IFERROR(INDEX(Bens!$D$6:$D$305,MATCH($E901,Bens!$A$6:$A$305,0)),0))</f>
        <v/>
      </c>
      <c r="Q901" s="21">
        <f>IF(A901="","",IF(AND(O901&lt;=0,L901&lt;&gt;""),L901-A901,TODAY()-A901))</f>
        <v/>
      </c>
      <c r="R901" s="18">
        <f>IF(O901="","",IF(O901&lt;0,"CONFERIR",IF(O901=0,"DEVOLVIDO",IF(K901="","COM CLIENTE",IF(TODAY()&gt;K901,"VENCIDO",IF(K901-TODAY()&lt;=15,"VENCE EM 15 DIAS","COM CLIENTE"))))))</f>
        <v/>
      </c>
      <c r="S901" s="18">
        <f>IF(OR($E901="",D901=""),"",IF(D901=$C$4,"5909","6909"))</f>
        <v/>
      </c>
      <c r="T901" s="18" t="n"/>
    </row>
    <row r="902">
      <c r="A902" s="17" t="n"/>
      <c r="B902" s="18" t="n"/>
      <c r="C902" s="18" t="n"/>
      <c r="D902" s="18" t="n"/>
      <c r="E902" s="18" t="n"/>
      <c r="F902" s="18">
        <f>IF($E902="","",IFERROR(INDEX(Bens!$B$6:$B$305,MATCH($E902,Bens!$A$6:$A$305,0)),"Código não cadastrado"))</f>
        <v/>
      </c>
      <c r="G902" s="19" t="n"/>
      <c r="H902" s="20">
        <f>IF(OR($E902="",G902=""),"",G902*IFERROR(INDEX(Bens!$D$6:$D$305,MATCH($E902,Bens!$A$6:$A$305,0)),0))</f>
        <v/>
      </c>
      <c r="I902" s="18" t="n"/>
      <c r="J902" s="18">
        <f>IF(OR($E902="",D902=""),"",IF(D902=$C$4,"5908","6908"))</f>
        <v/>
      </c>
      <c r="K902" s="17" t="n"/>
      <c r="L902" s="17" t="n"/>
      <c r="M902" s="19" t="n"/>
      <c r="N902" s="18" t="n"/>
      <c r="O902" s="19">
        <f>IF(OR($E902="",G902=""),"",G902-N(M902))</f>
        <v/>
      </c>
      <c r="P902" s="20">
        <f>IF(O902="","",O902*IFERROR(INDEX(Bens!$D$6:$D$305,MATCH($E902,Bens!$A$6:$A$305,0)),0))</f>
        <v/>
      </c>
      <c r="Q902" s="21">
        <f>IF(A902="","",IF(AND(O902&lt;=0,L902&lt;&gt;""),L902-A902,TODAY()-A902))</f>
        <v/>
      </c>
      <c r="R902" s="18">
        <f>IF(O902="","",IF(O902&lt;0,"CONFERIR",IF(O902=0,"DEVOLVIDO",IF(K902="","COM CLIENTE",IF(TODAY()&gt;K902,"VENCIDO",IF(K902-TODAY()&lt;=15,"VENCE EM 15 DIAS","COM CLIENTE"))))))</f>
        <v/>
      </c>
      <c r="S902" s="18">
        <f>IF(OR($E902="",D902=""),"",IF(D902=$C$4,"5909","6909"))</f>
        <v/>
      </c>
      <c r="T902" s="18" t="n"/>
    </row>
    <row r="903">
      <c r="A903" s="17" t="n"/>
      <c r="B903" s="18" t="n"/>
      <c r="C903" s="18" t="n"/>
      <c r="D903" s="18" t="n"/>
      <c r="E903" s="18" t="n"/>
      <c r="F903" s="18">
        <f>IF($E903="","",IFERROR(INDEX(Bens!$B$6:$B$305,MATCH($E903,Bens!$A$6:$A$305,0)),"Código não cadastrado"))</f>
        <v/>
      </c>
      <c r="G903" s="19" t="n"/>
      <c r="H903" s="20">
        <f>IF(OR($E903="",G903=""),"",G903*IFERROR(INDEX(Bens!$D$6:$D$305,MATCH($E903,Bens!$A$6:$A$305,0)),0))</f>
        <v/>
      </c>
      <c r="I903" s="18" t="n"/>
      <c r="J903" s="18">
        <f>IF(OR($E903="",D903=""),"",IF(D903=$C$4,"5908","6908"))</f>
        <v/>
      </c>
      <c r="K903" s="17" t="n"/>
      <c r="L903" s="17" t="n"/>
      <c r="M903" s="19" t="n"/>
      <c r="N903" s="18" t="n"/>
      <c r="O903" s="19">
        <f>IF(OR($E903="",G903=""),"",G903-N(M903))</f>
        <v/>
      </c>
      <c r="P903" s="20">
        <f>IF(O903="","",O903*IFERROR(INDEX(Bens!$D$6:$D$305,MATCH($E903,Bens!$A$6:$A$305,0)),0))</f>
        <v/>
      </c>
      <c r="Q903" s="21">
        <f>IF(A903="","",IF(AND(O903&lt;=0,L903&lt;&gt;""),L903-A903,TODAY()-A903))</f>
        <v/>
      </c>
      <c r="R903" s="18">
        <f>IF(O903="","",IF(O903&lt;0,"CONFERIR",IF(O903=0,"DEVOLVIDO",IF(K903="","COM CLIENTE",IF(TODAY()&gt;K903,"VENCIDO",IF(K903-TODAY()&lt;=15,"VENCE EM 15 DIAS","COM CLIENTE"))))))</f>
        <v/>
      </c>
      <c r="S903" s="18">
        <f>IF(OR($E903="",D903=""),"",IF(D903=$C$4,"5909","6909"))</f>
        <v/>
      </c>
      <c r="T903" s="18" t="n"/>
    </row>
    <row r="904">
      <c r="A904" s="17" t="n"/>
      <c r="B904" s="18" t="n"/>
      <c r="C904" s="18" t="n"/>
      <c r="D904" s="18" t="n"/>
      <c r="E904" s="18" t="n"/>
      <c r="F904" s="18">
        <f>IF($E904="","",IFERROR(INDEX(Bens!$B$6:$B$305,MATCH($E904,Bens!$A$6:$A$305,0)),"Código não cadastrado"))</f>
        <v/>
      </c>
      <c r="G904" s="19" t="n"/>
      <c r="H904" s="20">
        <f>IF(OR($E904="",G904=""),"",G904*IFERROR(INDEX(Bens!$D$6:$D$305,MATCH($E904,Bens!$A$6:$A$305,0)),0))</f>
        <v/>
      </c>
      <c r="I904" s="18" t="n"/>
      <c r="J904" s="18">
        <f>IF(OR($E904="",D904=""),"",IF(D904=$C$4,"5908","6908"))</f>
        <v/>
      </c>
      <c r="K904" s="17" t="n"/>
      <c r="L904" s="17" t="n"/>
      <c r="M904" s="19" t="n"/>
      <c r="N904" s="18" t="n"/>
      <c r="O904" s="19">
        <f>IF(OR($E904="",G904=""),"",G904-N(M904))</f>
        <v/>
      </c>
      <c r="P904" s="20">
        <f>IF(O904="","",O904*IFERROR(INDEX(Bens!$D$6:$D$305,MATCH($E904,Bens!$A$6:$A$305,0)),0))</f>
        <v/>
      </c>
      <c r="Q904" s="21">
        <f>IF(A904="","",IF(AND(O904&lt;=0,L904&lt;&gt;""),L904-A904,TODAY()-A904))</f>
        <v/>
      </c>
      <c r="R904" s="18">
        <f>IF(O904="","",IF(O904&lt;0,"CONFERIR",IF(O904=0,"DEVOLVIDO",IF(K904="","COM CLIENTE",IF(TODAY()&gt;K904,"VENCIDO",IF(K904-TODAY()&lt;=15,"VENCE EM 15 DIAS","COM CLIENTE"))))))</f>
        <v/>
      </c>
      <c r="S904" s="18">
        <f>IF(OR($E904="",D904=""),"",IF(D904=$C$4,"5909","6909"))</f>
        <v/>
      </c>
      <c r="T904" s="18" t="n"/>
    </row>
    <row r="905">
      <c r="A905" s="17" t="n"/>
      <c r="B905" s="18" t="n"/>
      <c r="C905" s="18" t="n"/>
      <c r="D905" s="18" t="n"/>
      <c r="E905" s="18" t="n"/>
      <c r="F905" s="18">
        <f>IF($E905="","",IFERROR(INDEX(Bens!$B$6:$B$305,MATCH($E905,Bens!$A$6:$A$305,0)),"Código não cadastrado"))</f>
        <v/>
      </c>
      <c r="G905" s="19" t="n"/>
      <c r="H905" s="20">
        <f>IF(OR($E905="",G905=""),"",G905*IFERROR(INDEX(Bens!$D$6:$D$305,MATCH($E905,Bens!$A$6:$A$305,0)),0))</f>
        <v/>
      </c>
      <c r="I905" s="18" t="n"/>
      <c r="J905" s="18">
        <f>IF(OR($E905="",D905=""),"",IF(D905=$C$4,"5908","6908"))</f>
        <v/>
      </c>
      <c r="K905" s="17" t="n"/>
      <c r="L905" s="17" t="n"/>
      <c r="M905" s="19" t="n"/>
      <c r="N905" s="18" t="n"/>
      <c r="O905" s="19">
        <f>IF(OR($E905="",G905=""),"",G905-N(M905))</f>
        <v/>
      </c>
      <c r="P905" s="20">
        <f>IF(O905="","",O905*IFERROR(INDEX(Bens!$D$6:$D$305,MATCH($E905,Bens!$A$6:$A$305,0)),0))</f>
        <v/>
      </c>
      <c r="Q905" s="21">
        <f>IF(A905="","",IF(AND(O905&lt;=0,L905&lt;&gt;""),L905-A905,TODAY()-A905))</f>
        <v/>
      </c>
      <c r="R905" s="18">
        <f>IF(O905="","",IF(O905&lt;0,"CONFERIR",IF(O905=0,"DEVOLVIDO",IF(K905="","COM CLIENTE",IF(TODAY()&gt;K905,"VENCIDO",IF(K905-TODAY()&lt;=15,"VENCE EM 15 DIAS","COM CLIENTE"))))))</f>
        <v/>
      </c>
      <c r="S905" s="18">
        <f>IF(OR($E905="",D905=""),"",IF(D905=$C$4,"5909","6909"))</f>
        <v/>
      </c>
      <c r="T905" s="18" t="n"/>
    </row>
    <row r="906">
      <c r="A906" s="17" t="n"/>
      <c r="B906" s="18" t="n"/>
      <c r="C906" s="18" t="n"/>
      <c r="D906" s="18" t="n"/>
      <c r="E906" s="18" t="n"/>
      <c r="F906" s="18">
        <f>IF($E906="","",IFERROR(INDEX(Bens!$B$6:$B$305,MATCH($E906,Bens!$A$6:$A$305,0)),"Código não cadastrado"))</f>
        <v/>
      </c>
      <c r="G906" s="19" t="n"/>
      <c r="H906" s="20">
        <f>IF(OR($E906="",G906=""),"",G906*IFERROR(INDEX(Bens!$D$6:$D$305,MATCH($E906,Bens!$A$6:$A$305,0)),0))</f>
        <v/>
      </c>
      <c r="I906" s="18" t="n"/>
      <c r="J906" s="18">
        <f>IF(OR($E906="",D906=""),"",IF(D906=$C$4,"5908","6908"))</f>
        <v/>
      </c>
      <c r="K906" s="17" t="n"/>
      <c r="L906" s="17" t="n"/>
      <c r="M906" s="19" t="n"/>
      <c r="N906" s="18" t="n"/>
      <c r="O906" s="19">
        <f>IF(OR($E906="",G906=""),"",G906-N(M906))</f>
        <v/>
      </c>
      <c r="P906" s="20">
        <f>IF(O906="","",O906*IFERROR(INDEX(Bens!$D$6:$D$305,MATCH($E906,Bens!$A$6:$A$305,0)),0))</f>
        <v/>
      </c>
      <c r="Q906" s="21">
        <f>IF(A906="","",IF(AND(O906&lt;=0,L906&lt;&gt;""),L906-A906,TODAY()-A906))</f>
        <v/>
      </c>
      <c r="R906" s="18">
        <f>IF(O906="","",IF(O906&lt;0,"CONFERIR",IF(O906=0,"DEVOLVIDO",IF(K906="","COM CLIENTE",IF(TODAY()&gt;K906,"VENCIDO",IF(K906-TODAY()&lt;=15,"VENCE EM 15 DIAS","COM CLIENTE"))))))</f>
        <v/>
      </c>
      <c r="S906" s="18">
        <f>IF(OR($E906="",D906=""),"",IF(D906=$C$4,"5909","6909"))</f>
        <v/>
      </c>
      <c r="T906" s="18" t="n"/>
    </row>
    <row r="907">
      <c r="A907" s="17" t="n"/>
      <c r="B907" s="18" t="n"/>
      <c r="C907" s="18" t="n"/>
      <c r="D907" s="18" t="n"/>
      <c r="E907" s="18" t="n"/>
      <c r="F907" s="18">
        <f>IF($E907="","",IFERROR(INDEX(Bens!$B$6:$B$305,MATCH($E907,Bens!$A$6:$A$305,0)),"Código não cadastrado"))</f>
        <v/>
      </c>
      <c r="G907" s="19" t="n"/>
      <c r="H907" s="20">
        <f>IF(OR($E907="",G907=""),"",G907*IFERROR(INDEX(Bens!$D$6:$D$305,MATCH($E907,Bens!$A$6:$A$305,0)),0))</f>
        <v/>
      </c>
      <c r="I907" s="18" t="n"/>
      <c r="J907" s="18">
        <f>IF(OR($E907="",D907=""),"",IF(D907=$C$4,"5908","6908"))</f>
        <v/>
      </c>
      <c r="K907" s="17" t="n"/>
      <c r="L907" s="17" t="n"/>
      <c r="M907" s="19" t="n"/>
      <c r="N907" s="18" t="n"/>
      <c r="O907" s="19">
        <f>IF(OR($E907="",G907=""),"",G907-N(M907))</f>
        <v/>
      </c>
      <c r="P907" s="20">
        <f>IF(O907="","",O907*IFERROR(INDEX(Bens!$D$6:$D$305,MATCH($E907,Bens!$A$6:$A$305,0)),0))</f>
        <v/>
      </c>
      <c r="Q907" s="21">
        <f>IF(A907="","",IF(AND(O907&lt;=0,L907&lt;&gt;""),L907-A907,TODAY()-A907))</f>
        <v/>
      </c>
      <c r="R907" s="18">
        <f>IF(O907="","",IF(O907&lt;0,"CONFERIR",IF(O907=0,"DEVOLVIDO",IF(K907="","COM CLIENTE",IF(TODAY()&gt;K907,"VENCIDO",IF(K907-TODAY()&lt;=15,"VENCE EM 15 DIAS","COM CLIENTE"))))))</f>
        <v/>
      </c>
      <c r="S907" s="18">
        <f>IF(OR($E907="",D907=""),"",IF(D907=$C$4,"5909","6909"))</f>
        <v/>
      </c>
      <c r="T907" s="18" t="n"/>
    </row>
    <row r="908">
      <c r="A908" s="17" t="n"/>
      <c r="B908" s="18" t="n"/>
      <c r="C908" s="18" t="n"/>
      <c r="D908" s="18" t="n"/>
      <c r="E908" s="18" t="n"/>
      <c r="F908" s="18">
        <f>IF($E908="","",IFERROR(INDEX(Bens!$B$6:$B$305,MATCH($E908,Bens!$A$6:$A$305,0)),"Código não cadastrado"))</f>
        <v/>
      </c>
      <c r="G908" s="19" t="n"/>
      <c r="H908" s="20">
        <f>IF(OR($E908="",G908=""),"",G908*IFERROR(INDEX(Bens!$D$6:$D$305,MATCH($E908,Bens!$A$6:$A$305,0)),0))</f>
        <v/>
      </c>
      <c r="I908" s="18" t="n"/>
      <c r="J908" s="18">
        <f>IF(OR($E908="",D908=""),"",IF(D908=$C$4,"5908","6908"))</f>
        <v/>
      </c>
      <c r="K908" s="17" t="n"/>
      <c r="L908" s="17" t="n"/>
      <c r="M908" s="19" t="n"/>
      <c r="N908" s="18" t="n"/>
      <c r="O908" s="19">
        <f>IF(OR($E908="",G908=""),"",G908-N(M908))</f>
        <v/>
      </c>
      <c r="P908" s="20">
        <f>IF(O908="","",O908*IFERROR(INDEX(Bens!$D$6:$D$305,MATCH($E908,Bens!$A$6:$A$305,0)),0))</f>
        <v/>
      </c>
      <c r="Q908" s="21">
        <f>IF(A908="","",IF(AND(O908&lt;=0,L908&lt;&gt;""),L908-A908,TODAY()-A908))</f>
        <v/>
      </c>
      <c r="R908" s="18">
        <f>IF(O908="","",IF(O908&lt;0,"CONFERIR",IF(O908=0,"DEVOLVIDO",IF(K908="","COM CLIENTE",IF(TODAY()&gt;K908,"VENCIDO",IF(K908-TODAY()&lt;=15,"VENCE EM 15 DIAS","COM CLIENTE"))))))</f>
        <v/>
      </c>
      <c r="S908" s="18">
        <f>IF(OR($E908="",D908=""),"",IF(D908=$C$4,"5909","6909"))</f>
        <v/>
      </c>
      <c r="T908" s="18" t="n"/>
    </row>
    <row r="909">
      <c r="A909" s="17" t="n"/>
      <c r="B909" s="18" t="n"/>
      <c r="C909" s="18" t="n"/>
      <c r="D909" s="18" t="n"/>
      <c r="E909" s="18" t="n"/>
      <c r="F909" s="18">
        <f>IF($E909="","",IFERROR(INDEX(Bens!$B$6:$B$305,MATCH($E909,Bens!$A$6:$A$305,0)),"Código não cadastrado"))</f>
        <v/>
      </c>
      <c r="G909" s="19" t="n"/>
      <c r="H909" s="20">
        <f>IF(OR($E909="",G909=""),"",G909*IFERROR(INDEX(Bens!$D$6:$D$305,MATCH($E909,Bens!$A$6:$A$305,0)),0))</f>
        <v/>
      </c>
      <c r="I909" s="18" t="n"/>
      <c r="J909" s="18">
        <f>IF(OR($E909="",D909=""),"",IF(D909=$C$4,"5908","6908"))</f>
        <v/>
      </c>
      <c r="K909" s="17" t="n"/>
      <c r="L909" s="17" t="n"/>
      <c r="M909" s="19" t="n"/>
      <c r="N909" s="18" t="n"/>
      <c r="O909" s="19">
        <f>IF(OR($E909="",G909=""),"",G909-N(M909))</f>
        <v/>
      </c>
      <c r="P909" s="20">
        <f>IF(O909="","",O909*IFERROR(INDEX(Bens!$D$6:$D$305,MATCH($E909,Bens!$A$6:$A$305,0)),0))</f>
        <v/>
      </c>
      <c r="Q909" s="21">
        <f>IF(A909="","",IF(AND(O909&lt;=0,L909&lt;&gt;""),L909-A909,TODAY()-A909))</f>
        <v/>
      </c>
      <c r="R909" s="18">
        <f>IF(O909="","",IF(O909&lt;0,"CONFERIR",IF(O909=0,"DEVOLVIDO",IF(K909="","COM CLIENTE",IF(TODAY()&gt;K909,"VENCIDO",IF(K909-TODAY()&lt;=15,"VENCE EM 15 DIAS","COM CLIENTE"))))))</f>
        <v/>
      </c>
      <c r="S909" s="18">
        <f>IF(OR($E909="",D909=""),"",IF(D909=$C$4,"5909","6909"))</f>
        <v/>
      </c>
      <c r="T909" s="18" t="n"/>
    </row>
    <row r="910">
      <c r="A910" s="17" t="n"/>
      <c r="B910" s="18" t="n"/>
      <c r="C910" s="18" t="n"/>
      <c r="D910" s="18" t="n"/>
      <c r="E910" s="18" t="n"/>
      <c r="F910" s="18">
        <f>IF($E910="","",IFERROR(INDEX(Bens!$B$6:$B$305,MATCH($E910,Bens!$A$6:$A$305,0)),"Código não cadastrado"))</f>
        <v/>
      </c>
      <c r="G910" s="19" t="n"/>
      <c r="H910" s="20">
        <f>IF(OR($E910="",G910=""),"",G910*IFERROR(INDEX(Bens!$D$6:$D$305,MATCH($E910,Bens!$A$6:$A$305,0)),0))</f>
        <v/>
      </c>
      <c r="I910" s="18" t="n"/>
      <c r="J910" s="18">
        <f>IF(OR($E910="",D910=""),"",IF(D910=$C$4,"5908","6908"))</f>
        <v/>
      </c>
      <c r="K910" s="17" t="n"/>
      <c r="L910" s="17" t="n"/>
      <c r="M910" s="19" t="n"/>
      <c r="N910" s="18" t="n"/>
      <c r="O910" s="19">
        <f>IF(OR($E910="",G910=""),"",G910-N(M910))</f>
        <v/>
      </c>
      <c r="P910" s="20">
        <f>IF(O910="","",O910*IFERROR(INDEX(Bens!$D$6:$D$305,MATCH($E910,Bens!$A$6:$A$305,0)),0))</f>
        <v/>
      </c>
      <c r="Q910" s="21">
        <f>IF(A910="","",IF(AND(O910&lt;=0,L910&lt;&gt;""),L910-A910,TODAY()-A910))</f>
        <v/>
      </c>
      <c r="R910" s="18">
        <f>IF(O910="","",IF(O910&lt;0,"CONFERIR",IF(O910=0,"DEVOLVIDO",IF(K910="","COM CLIENTE",IF(TODAY()&gt;K910,"VENCIDO",IF(K910-TODAY()&lt;=15,"VENCE EM 15 DIAS","COM CLIENTE"))))))</f>
        <v/>
      </c>
      <c r="S910" s="18">
        <f>IF(OR($E910="",D910=""),"",IF(D910=$C$4,"5909","6909"))</f>
        <v/>
      </c>
      <c r="T910" s="18" t="n"/>
    </row>
    <row r="911">
      <c r="A911" s="17" t="n"/>
      <c r="B911" s="18" t="n"/>
      <c r="C911" s="18" t="n"/>
      <c r="D911" s="18" t="n"/>
      <c r="E911" s="18" t="n"/>
      <c r="F911" s="18">
        <f>IF($E911="","",IFERROR(INDEX(Bens!$B$6:$B$305,MATCH($E911,Bens!$A$6:$A$305,0)),"Código não cadastrado"))</f>
        <v/>
      </c>
      <c r="G911" s="19" t="n"/>
      <c r="H911" s="20">
        <f>IF(OR($E911="",G911=""),"",G911*IFERROR(INDEX(Bens!$D$6:$D$305,MATCH($E911,Bens!$A$6:$A$305,0)),0))</f>
        <v/>
      </c>
      <c r="I911" s="18" t="n"/>
      <c r="J911" s="18">
        <f>IF(OR($E911="",D911=""),"",IF(D911=$C$4,"5908","6908"))</f>
        <v/>
      </c>
      <c r="K911" s="17" t="n"/>
      <c r="L911" s="17" t="n"/>
      <c r="M911" s="19" t="n"/>
      <c r="N911" s="18" t="n"/>
      <c r="O911" s="19">
        <f>IF(OR($E911="",G911=""),"",G911-N(M911))</f>
        <v/>
      </c>
      <c r="P911" s="20">
        <f>IF(O911="","",O911*IFERROR(INDEX(Bens!$D$6:$D$305,MATCH($E911,Bens!$A$6:$A$305,0)),0))</f>
        <v/>
      </c>
      <c r="Q911" s="21">
        <f>IF(A911="","",IF(AND(O911&lt;=0,L911&lt;&gt;""),L911-A911,TODAY()-A911))</f>
        <v/>
      </c>
      <c r="R911" s="18">
        <f>IF(O911="","",IF(O911&lt;0,"CONFERIR",IF(O911=0,"DEVOLVIDO",IF(K911="","COM CLIENTE",IF(TODAY()&gt;K911,"VENCIDO",IF(K911-TODAY()&lt;=15,"VENCE EM 15 DIAS","COM CLIENTE"))))))</f>
        <v/>
      </c>
      <c r="S911" s="18">
        <f>IF(OR($E911="",D911=""),"",IF(D911=$C$4,"5909","6909"))</f>
        <v/>
      </c>
      <c r="T911" s="18" t="n"/>
    </row>
    <row r="912">
      <c r="A912" s="17" t="n"/>
      <c r="B912" s="18" t="n"/>
      <c r="C912" s="18" t="n"/>
      <c r="D912" s="18" t="n"/>
      <c r="E912" s="18" t="n"/>
      <c r="F912" s="18">
        <f>IF($E912="","",IFERROR(INDEX(Bens!$B$6:$B$305,MATCH($E912,Bens!$A$6:$A$305,0)),"Código não cadastrado"))</f>
        <v/>
      </c>
      <c r="G912" s="19" t="n"/>
      <c r="H912" s="20">
        <f>IF(OR($E912="",G912=""),"",G912*IFERROR(INDEX(Bens!$D$6:$D$305,MATCH($E912,Bens!$A$6:$A$305,0)),0))</f>
        <v/>
      </c>
      <c r="I912" s="18" t="n"/>
      <c r="J912" s="18">
        <f>IF(OR($E912="",D912=""),"",IF(D912=$C$4,"5908","6908"))</f>
        <v/>
      </c>
      <c r="K912" s="17" t="n"/>
      <c r="L912" s="17" t="n"/>
      <c r="M912" s="19" t="n"/>
      <c r="N912" s="18" t="n"/>
      <c r="O912" s="19">
        <f>IF(OR($E912="",G912=""),"",G912-N(M912))</f>
        <v/>
      </c>
      <c r="P912" s="20">
        <f>IF(O912="","",O912*IFERROR(INDEX(Bens!$D$6:$D$305,MATCH($E912,Bens!$A$6:$A$305,0)),0))</f>
        <v/>
      </c>
      <c r="Q912" s="21">
        <f>IF(A912="","",IF(AND(O912&lt;=0,L912&lt;&gt;""),L912-A912,TODAY()-A912))</f>
        <v/>
      </c>
      <c r="R912" s="18">
        <f>IF(O912="","",IF(O912&lt;0,"CONFERIR",IF(O912=0,"DEVOLVIDO",IF(K912="","COM CLIENTE",IF(TODAY()&gt;K912,"VENCIDO",IF(K912-TODAY()&lt;=15,"VENCE EM 15 DIAS","COM CLIENTE"))))))</f>
        <v/>
      </c>
      <c r="S912" s="18">
        <f>IF(OR($E912="",D912=""),"",IF(D912=$C$4,"5909","6909"))</f>
        <v/>
      </c>
      <c r="T912" s="18" t="n"/>
    </row>
    <row r="913">
      <c r="A913" s="17" t="n"/>
      <c r="B913" s="18" t="n"/>
      <c r="C913" s="18" t="n"/>
      <c r="D913" s="18" t="n"/>
      <c r="E913" s="18" t="n"/>
      <c r="F913" s="18">
        <f>IF($E913="","",IFERROR(INDEX(Bens!$B$6:$B$305,MATCH($E913,Bens!$A$6:$A$305,0)),"Código não cadastrado"))</f>
        <v/>
      </c>
      <c r="G913" s="19" t="n"/>
      <c r="H913" s="20">
        <f>IF(OR($E913="",G913=""),"",G913*IFERROR(INDEX(Bens!$D$6:$D$305,MATCH($E913,Bens!$A$6:$A$305,0)),0))</f>
        <v/>
      </c>
      <c r="I913" s="18" t="n"/>
      <c r="J913" s="18">
        <f>IF(OR($E913="",D913=""),"",IF(D913=$C$4,"5908","6908"))</f>
        <v/>
      </c>
      <c r="K913" s="17" t="n"/>
      <c r="L913" s="17" t="n"/>
      <c r="M913" s="19" t="n"/>
      <c r="N913" s="18" t="n"/>
      <c r="O913" s="19">
        <f>IF(OR($E913="",G913=""),"",G913-N(M913))</f>
        <v/>
      </c>
      <c r="P913" s="20">
        <f>IF(O913="","",O913*IFERROR(INDEX(Bens!$D$6:$D$305,MATCH($E913,Bens!$A$6:$A$305,0)),0))</f>
        <v/>
      </c>
      <c r="Q913" s="21">
        <f>IF(A913="","",IF(AND(O913&lt;=0,L913&lt;&gt;""),L913-A913,TODAY()-A913))</f>
        <v/>
      </c>
      <c r="R913" s="18">
        <f>IF(O913="","",IF(O913&lt;0,"CONFERIR",IF(O913=0,"DEVOLVIDO",IF(K913="","COM CLIENTE",IF(TODAY()&gt;K913,"VENCIDO",IF(K913-TODAY()&lt;=15,"VENCE EM 15 DIAS","COM CLIENTE"))))))</f>
        <v/>
      </c>
      <c r="S913" s="18">
        <f>IF(OR($E913="",D913=""),"",IF(D913=$C$4,"5909","6909"))</f>
        <v/>
      </c>
      <c r="T913" s="18" t="n"/>
    </row>
    <row r="914">
      <c r="A914" s="17" t="n"/>
      <c r="B914" s="18" t="n"/>
      <c r="C914" s="18" t="n"/>
      <c r="D914" s="18" t="n"/>
      <c r="E914" s="18" t="n"/>
      <c r="F914" s="18">
        <f>IF($E914="","",IFERROR(INDEX(Bens!$B$6:$B$305,MATCH($E914,Bens!$A$6:$A$305,0)),"Código não cadastrado"))</f>
        <v/>
      </c>
      <c r="G914" s="19" t="n"/>
      <c r="H914" s="20">
        <f>IF(OR($E914="",G914=""),"",G914*IFERROR(INDEX(Bens!$D$6:$D$305,MATCH($E914,Bens!$A$6:$A$305,0)),0))</f>
        <v/>
      </c>
      <c r="I914" s="18" t="n"/>
      <c r="J914" s="18">
        <f>IF(OR($E914="",D914=""),"",IF(D914=$C$4,"5908","6908"))</f>
        <v/>
      </c>
      <c r="K914" s="17" t="n"/>
      <c r="L914" s="17" t="n"/>
      <c r="M914" s="19" t="n"/>
      <c r="N914" s="18" t="n"/>
      <c r="O914" s="19">
        <f>IF(OR($E914="",G914=""),"",G914-N(M914))</f>
        <v/>
      </c>
      <c r="P914" s="20">
        <f>IF(O914="","",O914*IFERROR(INDEX(Bens!$D$6:$D$305,MATCH($E914,Bens!$A$6:$A$305,0)),0))</f>
        <v/>
      </c>
      <c r="Q914" s="21">
        <f>IF(A914="","",IF(AND(O914&lt;=0,L914&lt;&gt;""),L914-A914,TODAY()-A914))</f>
        <v/>
      </c>
      <c r="R914" s="18">
        <f>IF(O914="","",IF(O914&lt;0,"CONFERIR",IF(O914=0,"DEVOLVIDO",IF(K914="","COM CLIENTE",IF(TODAY()&gt;K914,"VENCIDO",IF(K914-TODAY()&lt;=15,"VENCE EM 15 DIAS","COM CLIENTE"))))))</f>
        <v/>
      </c>
      <c r="S914" s="18">
        <f>IF(OR($E914="",D914=""),"",IF(D914=$C$4,"5909","6909"))</f>
        <v/>
      </c>
      <c r="T914" s="18" t="n"/>
    </row>
    <row r="915">
      <c r="A915" s="17" t="n"/>
      <c r="B915" s="18" t="n"/>
      <c r="C915" s="18" t="n"/>
      <c r="D915" s="18" t="n"/>
      <c r="E915" s="18" t="n"/>
      <c r="F915" s="18">
        <f>IF($E915="","",IFERROR(INDEX(Bens!$B$6:$B$305,MATCH($E915,Bens!$A$6:$A$305,0)),"Código não cadastrado"))</f>
        <v/>
      </c>
      <c r="G915" s="19" t="n"/>
      <c r="H915" s="20">
        <f>IF(OR($E915="",G915=""),"",G915*IFERROR(INDEX(Bens!$D$6:$D$305,MATCH($E915,Bens!$A$6:$A$305,0)),0))</f>
        <v/>
      </c>
      <c r="I915" s="18" t="n"/>
      <c r="J915" s="18">
        <f>IF(OR($E915="",D915=""),"",IF(D915=$C$4,"5908","6908"))</f>
        <v/>
      </c>
      <c r="K915" s="17" t="n"/>
      <c r="L915" s="17" t="n"/>
      <c r="M915" s="19" t="n"/>
      <c r="N915" s="18" t="n"/>
      <c r="O915" s="19">
        <f>IF(OR($E915="",G915=""),"",G915-N(M915))</f>
        <v/>
      </c>
      <c r="P915" s="20">
        <f>IF(O915="","",O915*IFERROR(INDEX(Bens!$D$6:$D$305,MATCH($E915,Bens!$A$6:$A$305,0)),0))</f>
        <v/>
      </c>
      <c r="Q915" s="21">
        <f>IF(A915="","",IF(AND(O915&lt;=0,L915&lt;&gt;""),L915-A915,TODAY()-A915))</f>
        <v/>
      </c>
      <c r="R915" s="18">
        <f>IF(O915="","",IF(O915&lt;0,"CONFERIR",IF(O915=0,"DEVOLVIDO",IF(K915="","COM CLIENTE",IF(TODAY()&gt;K915,"VENCIDO",IF(K915-TODAY()&lt;=15,"VENCE EM 15 DIAS","COM CLIENTE"))))))</f>
        <v/>
      </c>
      <c r="S915" s="18">
        <f>IF(OR($E915="",D915=""),"",IF(D915=$C$4,"5909","6909"))</f>
        <v/>
      </c>
      <c r="T915" s="18" t="n"/>
    </row>
    <row r="916">
      <c r="A916" s="17" t="n"/>
      <c r="B916" s="18" t="n"/>
      <c r="C916" s="18" t="n"/>
      <c r="D916" s="18" t="n"/>
      <c r="E916" s="18" t="n"/>
      <c r="F916" s="18">
        <f>IF($E916="","",IFERROR(INDEX(Bens!$B$6:$B$305,MATCH($E916,Bens!$A$6:$A$305,0)),"Código não cadastrado"))</f>
        <v/>
      </c>
      <c r="G916" s="19" t="n"/>
      <c r="H916" s="20">
        <f>IF(OR($E916="",G916=""),"",G916*IFERROR(INDEX(Bens!$D$6:$D$305,MATCH($E916,Bens!$A$6:$A$305,0)),0))</f>
        <v/>
      </c>
      <c r="I916" s="18" t="n"/>
      <c r="J916" s="18">
        <f>IF(OR($E916="",D916=""),"",IF(D916=$C$4,"5908","6908"))</f>
        <v/>
      </c>
      <c r="K916" s="17" t="n"/>
      <c r="L916" s="17" t="n"/>
      <c r="M916" s="19" t="n"/>
      <c r="N916" s="18" t="n"/>
      <c r="O916" s="19">
        <f>IF(OR($E916="",G916=""),"",G916-N(M916))</f>
        <v/>
      </c>
      <c r="P916" s="20">
        <f>IF(O916="","",O916*IFERROR(INDEX(Bens!$D$6:$D$305,MATCH($E916,Bens!$A$6:$A$305,0)),0))</f>
        <v/>
      </c>
      <c r="Q916" s="21">
        <f>IF(A916="","",IF(AND(O916&lt;=0,L916&lt;&gt;""),L916-A916,TODAY()-A916))</f>
        <v/>
      </c>
      <c r="R916" s="18">
        <f>IF(O916="","",IF(O916&lt;0,"CONFERIR",IF(O916=0,"DEVOLVIDO",IF(K916="","COM CLIENTE",IF(TODAY()&gt;K916,"VENCIDO",IF(K916-TODAY()&lt;=15,"VENCE EM 15 DIAS","COM CLIENTE"))))))</f>
        <v/>
      </c>
      <c r="S916" s="18">
        <f>IF(OR($E916="",D916=""),"",IF(D916=$C$4,"5909","6909"))</f>
        <v/>
      </c>
      <c r="T916" s="18" t="n"/>
    </row>
    <row r="917">
      <c r="A917" s="17" t="n"/>
      <c r="B917" s="18" t="n"/>
      <c r="C917" s="18" t="n"/>
      <c r="D917" s="18" t="n"/>
      <c r="E917" s="18" t="n"/>
      <c r="F917" s="18">
        <f>IF($E917="","",IFERROR(INDEX(Bens!$B$6:$B$305,MATCH($E917,Bens!$A$6:$A$305,0)),"Código não cadastrado"))</f>
        <v/>
      </c>
      <c r="G917" s="19" t="n"/>
      <c r="H917" s="20">
        <f>IF(OR($E917="",G917=""),"",G917*IFERROR(INDEX(Bens!$D$6:$D$305,MATCH($E917,Bens!$A$6:$A$305,0)),0))</f>
        <v/>
      </c>
      <c r="I917" s="18" t="n"/>
      <c r="J917" s="18">
        <f>IF(OR($E917="",D917=""),"",IF(D917=$C$4,"5908","6908"))</f>
        <v/>
      </c>
      <c r="K917" s="17" t="n"/>
      <c r="L917" s="17" t="n"/>
      <c r="M917" s="19" t="n"/>
      <c r="N917" s="18" t="n"/>
      <c r="O917" s="19">
        <f>IF(OR($E917="",G917=""),"",G917-N(M917))</f>
        <v/>
      </c>
      <c r="P917" s="20">
        <f>IF(O917="","",O917*IFERROR(INDEX(Bens!$D$6:$D$305,MATCH($E917,Bens!$A$6:$A$305,0)),0))</f>
        <v/>
      </c>
      <c r="Q917" s="21">
        <f>IF(A917="","",IF(AND(O917&lt;=0,L917&lt;&gt;""),L917-A917,TODAY()-A917))</f>
        <v/>
      </c>
      <c r="R917" s="18">
        <f>IF(O917="","",IF(O917&lt;0,"CONFERIR",IF(O917=0,"DEVOLVIDO",IF(K917="","COM CLIENTE",IF(TODAY()&gt;K917,"VENCIDO",IF(K917-TODAY()&lt;=15,"VENCE EM 15 DIAS","COM CLIENTE"))))))</f>
        <v/>
      </c>
      <c r="S917" s="18">
        <f>IF(OR($E917="",D917=""),"",IF(D917=$C$4,"5909","6909"))</f>
        <v/>
      </c>
      <c r="T917" s="18" t="n"/>
    </row>
    <row r="918">
      <c r="A918" s="17" t="n"/>
      <c r="B918" s="18" t="n"/>
      <c r="C918" s="18" t="n"/>
      <c r="D918" s="18" t="n"/>
      <c r="E918" s="18" t="n"/>
      <c r="F918" s="18">
        <f>IF($E918="","",IFERROR(INDEX(Bens!$B$6:$B$305,MATCH($E918,Bens!$A$6:$A$305,0)),"Código não cadastrado"))</f>
        <v/>
      </c>
      <c r="G918" s="19" t="n"/>
      <c r="H918" s="20">
        <f>IF(OR($E918="",G918=""),"",G918*IFERROR(INDEX(Bens!$D$6:$D$305,MATCH($E918,Bens!$A$6:$A$305,0)),0))</f>
        <v/>
      </c>
      <c r="I918" s="18" t="n"/>
      <c r="J918" s="18">
        <f>IF(OR($E918="",D918=""),"",IF(D918=$C$4,"5908","6908"))</f>
        <v/>
      </c>
      <c r="K918" s="17" t="n"/>
      <c r="L918" s="17" t="n"/>
      <c r="M918" s="19" t="n"/>
      <c r="N918" s="18" t="n"/>
      <c r="O918" s="19">
        <f>IF(OR($E918="",G918=""),"",G918-N(M918))</f>
        <v/>
      </c>
      <c r="P918" s="20">
        <f>IF(O918="","",O918*IFERROR(INDEX(Bens!$D$6:$D$305,MATCH($E918,Bens!$A$6:$A$305,0)),0))</f>
        <v/>
      </c>
      <c r="Q918" s="21">
        <f>IF(A918="","",IF(AND(O918&lt;=0,L918&lt;&gt;""),L918-A918,TODAY()-A918))</f>
        <v/>
      </c>
      <c r="R918" s="18">
        <f>IF(O918="","",IF(O918&lt;0,"CONFERIR",IF(O918=0,"DEVOLVIDO",IF(K918="","COM CLIENTE",IF(TODAY()&gt;K918,"VENCIDO",IF(K918-TODAY()&lt;=15,"VENCE EM 15 DIAS","COM CLIENTE"))))))</f>
        <v/>
      </c>
      <c r="S918" s="18">
        <f>IF(OR($E918="",D918=""),"",IF(D918=$C$4,"5909","6909"))</f>
        <v/>
      </c>
      <c r="T918" s="18" t="n"/>
    </row>
    <row r="919">
      <c r="A919" s="17" t="n"/>
      <c r="B919" s="18" t="n"/>
      <c r="C919" s="18" t="n"/>
      <c r="D919" s="18" t="n"/>
      <c r="E919" s="18" t="n"/>
      <c r="F919" s="18">
        <f>IF($E919="","",IFERROR(INDEX(Bens!$B$6:$B$305,MATCH($E919,Bens!$A$6:$A$305,0)),"Código não cadastrado"))</f>
        <v/>
      </c>
      <c r="G919" s="19" t="n"/>
      <c r="H919" s="20">
        <f>IF(OR($E919="",G919=""),"",G919*IFERROR(INDEX(Bens!$D$6:$D$305,MATCH($E919,Bens!$A$6:$A$305,0)),0))</f>
        <v/>
      </c>
      <c r="I919" s="18" t="n"/>
      <c r="J919" s="18">
        <f>IF(OR($E919="",D919=""),"",IF(D919=$C$4,"5908","6908"))</f>
        <v/>
      </c>
      <c r="K919" s="17" t="n"/>
      <c r="L919" s="17" t="n"/>
      <c r="M919" s="19" t="n"/>
      <c r="N919" s="18" t="n"/>
      <c r="O919" s="19">
        <f>IF(OR($E919="",G919=""),"",G919-N(M919))</f>
        <v/>
      </c>
      <c r="P919" s="20">
        <f>IF(O919="","",O919*IFERROR(INDEX(Bens!$D$6:$D$305,MATCH($E919,Bens!$A$6:$A$305,0)),0))</f>
        <v/>
      </c>
      <c r="Q919" s="21">
        <f>IF(A919="","",IF(AND(O919&lt;=0,L919&lt;&gt;""),L919-A919,TODAY()-A919))</f>
        <v/>
      </c>
      <c r="R919" s="18">
        <f>IF(O919="","",IF(O919&lt;0,"CONFERIR",IF(O919=0,"DEVOLVIDO",IF(K919="","COM CLIENTE",IF(TODAY()&gt;K919,"VENCIDO",IF(K919-TODAY()&lt;=15,"VENCE EM 15 DIAS","COM CLIENTE"))))))</f>
        <v/>
      </c>
      <c r="S919" s="18">
        <f>IF(OR($E919="",D919=""),"",IF(D919=$C$4,"5909","6909"))</f>
        <v/>
      </c>
      <c r="T919" s="18" t="n"/>
    </row>
    <row r="920">
      <c r="A920" s="17" t="n"/>
      <c r="B920" s="18" t="n"/>
      <c r="C920" s="18" t="n"/>
      <c r="D920" s="18" t="n"/>
      <c r="E920" s="18" t="n"/>
      <c r="F920" s="18">
        <f>IF($E920="","",IFERROR(INDEX(Bens!$B$6:$B$305,MATCH($E920,Bens!$A$6:$A$305,0)),"Código não cadastrado"))</f>
        <v/>
      </c>
      <c r="G920" s="19" t="n"/>
      <c r="H920" s="20">
        <f>IF(OR($E920="",G920=""),"",G920*IFERROR(INDEX(Bens!$D$6:$D$305,MATCH($E920,Bens!$A$6:$A$305,0)),0))</f>
        <v/>
      </c>
      <c r="I920" s="18" t="n"/>
      <c r="J920" s="18">
        <f>IF(OR($E920="",D920=""),"",IF(D920=$C$4,"5908","6908"))</f>
        <v/>
      </c>
      <c r="K920" s="17" t="n"/>
      <c r="L920" s="17" t="n"/>
      <c r="M920" s="19" t="n"/>
      <c r="N920" s="18" t="n"/>
      <c r="O920" s="19">
        <f>IF(OR($E920="",G920=""),"",G920-N(M920))</f>
        <v/>
      </c>
      <c r="P920" s="20">
        <f>IF(O920="","",O920*IFERROR(INDEX(Bens!$D$6:$D$305,MATCH($E920,Bens!$A$6:$A$305,0)),0))</f>
        <v/>
      </c>
      <c r="Q920" s="21">
        <f>IF(A920="","",IF(AND(O920&lt;=0,L920&lt;&gt;""),L920-A920,TODAY()-A920))</f>
        <v/>
      </c>
      <c r="R920" s="18">
        <f>IF(O920="","",IF(O920&lt;0,"CONFERIR",IF(O920=0,"DEVOLVIDO",IF(K920="","COM CLIENTE",IF(TODAY()&gt;K920,"VENCIDO",IF(K920-TODAY()&lt;=15,"VENCE EM 15 DIAS","COM CLIENTE"))))))</f>
        <v/>
      </c>
      <c r="S920" s="18">
        <f>IF(OR($E920="",D920=""),"",IF(D920=$C$4,"5909","6909"))</f>
        <v/>
      </c>
      <c r="T920" s="18" t="n"/>
    </row>
    <row r="921">
      <c r="A921" s="17" t="n"/>
      <c r="B921" s="18" t="n"/>
      <c r="C921" s="18" t="n"/>
      <c r="D921" s="18" t="n"/>
      <c r="E921" s="18" t="n"/>
      <c r="F921" s="18">
        <f>IF($E921="","",IFERROR(INDEX(Bens!$B$6:$B$305,MATCH($E921,Bens!$A$6:$A$305,0)),"Código não cadastrado"))</f>
        <v/>
      </c>
      <c r="G921" s="19" t="n"/>
      <c r="H921" s="20">
        <f>IF(OR($E921="",G921=""),"",G921*IFERROR(INDEX(Bens!$D$6:$D$305,MATCH($E921,Bens!$A$6:$A$305,0)),0))</f>
        <v/>
      </c>
      <c r="I921" s="18" t="n"/>
      <c r="J921" s="18">
        <f>IF(OR($E921="",D921=""),"",IF(D921=$C$4,"5908","6908"))</f>
        <v/>
      </c>
      <c r="K921" s="17" t="n"/>
      <c r="L921" s="17" t="n"/>
      <c r="M921" s="19" t="n"/>
      <c r="N921" s="18" t="n"/>
      <c r="O921" s="19">
        <f>IF(OR($E921="",G921=""),"",G921-N(M921))</f>
        <v/>
      </c>
      <c r="P921" s="20">
        <f>IF(O921="","",O921*IFERROR(INDEX(Bens!$D$6:$D$305,MATCH($E921,Bens!$A$6:$A$305,0)),0))</f>
        <v/>
      </c>
      <c r="Q921" s="21">
        <f>IF(A921="","",IF(AND(O921&lt;=0,L921&lt;&gt;""),L921-A921,TODAY()-A921))</f>
        <v/>
      </c>
      <c r="R921" s="18">
        <f>IF(O921="","",IF(O921&lt;0,"CONFERIR",IF(O921=0,"DEVOLVIDO",IF(K921="","COM CLIENTE",IF(TODAY()&gt;K921,"VENCIDO",IF(K921-TODAY()&lt;=15,"VENCE EM 15 DIAS","COM CLIENTE"))))))</f>
        <v/>
      </c>
      <c r="S921" s="18">
        <f>IF(OR($E921="",D921=""),"",IF(D921=$C$4,"5909","6909"))</f>
        <v/>
      </c>
      <c r="T921" s="18" t="n"/>
    </row>
    <row r="922">
      <c r="A922" s="17" t="n"/>
      <c r="B922" s="18" t="n"/>
      <c r="C922" s="18" t="n"/>
      <c r="D922" s="18" t="n"/>
      <c r="E922" s="18" t="n"/>
      <c r="F922" s="18">
        <f>IF($E922="","",IFERROR(INDEX(Bens!$B$6:$B$305,MATCH($E922,Bens!$A$6:$A$305,0)),"Código não cadastrado"))</f>
        <v/>
      </c>
      <c r="G922" s="19" t="n"/>
      <c r="H922" s="20">
        <f>IF(OR($E922="",G922=""),"",G922*IFERROR(INDEX(Bens!$D$6:$D$305,MATCH($E922,Bens!$A$6:$A$305,0)),0))</f>
        <v/>
      </c>
      <c r="I922" s="18" t="n"/>
      <c r="J922" s="18">
        <f>IF(OR($E922="",D922=""),"",IF(D922=$C$4,"5908","6908"))</f>
        <v/>
      </c>
      <c r="K922" s="17" t="n"/>
      <c r="L922" s="17" t="n"/>
      <c r="M922" s="19" t="n"/>
      <c r="N922" s="18" t="n"/>
      <c r="O922" s="19">
        <f>IF(OR($E922="",G922=""),"",G922-N(M922))</f>
        <v/>
      </c>
      <c r="P922" s="20">
        <f>IF(O922="","",O922*IFERROR(INDEX(Bens!$D$6:$D$305,MATCH($E922,Bens!$A$6:$A$305,0)),0))</f>
        <v/>
      </c>
      <c r="Q922" s="21">
        <f>IF(A922="","",IF(AND(O922&lt;=0,L922&lt;&gt;""),L922-A922,TODAY()-A922))</f>
        <v/>
      </c>
      <c r="R922" s="18">
        <f>IF(O922="","",IF(O922&lt;0,"CONFERIR",IF(O922=0,"DEVOLVIDO",IF(K922="","COM CLIENTE",IF(TODAY()&gt;K922,"VENCIDO",IF(K922-TODAY()&lt;=15,"VENCE EM 15 DIAS","COM CLIENTE"))))))</f>
        <v/>
      </c>
      <c r="S922" s="18">
        <f>IF(OR($E922="",D922=""),"",IF(D922=$C$4,"5909","6909"))</f>
        <v/>
      </c>
      <c r="T922" s="18" t="n"/>
    </row>
    <row r="923">
      <c r="A923" s="17" t="n"/>
      <c r="B923" s="18" t="n"/>
      <c r="C923" s="18" t="n"/>
      <c r="D923" s="18" t="n"/>
      <c r="E923" s="18" t="n"/>
      <c r="F923" s="18">
        <f>IF($E923="","",IFERROR(INDEX(Bens!$B$6:$B$305,MATCH($E923,Bens!$A$6:$A$305,0)),"Código não cadastrado"))</f>
        <v/>
      </c>
      <c r="G923" s="19" t="n"/>
      <c r="H923" s="20">
        <f>IF(OR($E923="",G923=""),"",G923*IFERROR(INDEX(Bens!$D$6:$D$305,MATCH($E923,Bens!$A$6:$A$305,0)),0))</f>
        <v/>
      </c>
      <c r="I923" s="18" t="n"/>
      <c r="J923" s="18">
        <f>IF(OR($E923="",D923=""),"",IF(D923=$C$4,"5908","6908"))</f>
        <v/>
      </c>
      <c r="K923" s="17" t="n"/>
      <c r="L923" s="17" t="n"/>
      <c r="M923" s="19" t="n"/>
      <c r="N923" s="18" t="n"/>
      <c r="O923" s="19">
        <f>IF(OR($E923="",G923=""),"",G923-N(M923))</f>
        <v/>
      </c>
      <c r="P923" s="20">
        <f>IF(O923="","",O923*IFERROR(INDEX(Bens!$D$6:$D$305,MATCH($E923,Bens!$A$6:$A$305,0)),0))</f>
        <v/>
      </c>
      <c r="Q923" s="21">
        <f>IF(A923="","",IF(AND(O923&lt;=0,L923&lt;&gt;""),L923-A923,TODAY()-A923))</f>
        <v/>
      </c>
      <c r="R923" s="18">
        <f>IF(O923="","",IF(O923&lt;0,"CONFERIR",IF(O923=0,"DEVOLVIDO",IF(K923="","COM CLIENTE",IF(TODAY()&gt;K923,"VENCIDO",IF(K923-TODAY()&lt;=15,"VENCE EM 15 DIAS","COM CLIENTE"))))))</f>
        <v/>
      </c>
      <c r="S923" s="18">
        <f>IF(OR($E923="",D923=""),"",IF(D923=$C$4,"5909","6909"))</f>
        <v/>
      </c>
      <c r="T923" s="18" t="n"/>
    </row>
    <row r="924">
      <c r="A924" s="17" t="n"/>
      <c r="B924" s="18" t="n"/>
      <c r="C924" s="18" t="n"/>
      <c r="D924" s="18" t="n"/>
      <c r="E924" s="18" t="n"/>
      <c r="F924" s="18">
        <f>IF($E924="","",IFERROR(INDEX(Bens!$B$6:$B$305,MATCH($E924,Bens!$A$6:$A$305,0)),"Código não cadastrado"))</f>
        <v/>
      </c>
      <c r="G924" s="19" t="n"/>
      <c r="H924" s="20">
        <f>IF(OR($E924="",G924=""),"",G924*IFERROR(INDEX(Bens!$D$6:$D$305,MATCH($E924,Bens!$A$6:$A$305,0)),0))</f>
        <v/>
      </c>
      <c r="I924" s="18" t="n"/>
      <c r="J924" s="18">
        <f>IF(OR($E924="",D924=""),"",IF(D924=$C$4,"5908","6908"))</f>
        <v/>
      </c>
      <c r="K924" s="17" t="n"/>
      <c r="L924" s="17" t="n"/>
      <c r="M924" s="19" t="n"/>
      <c r="N924" s="18" t="n"/>
      <c r="O924" s="19">
        <f>IF(OR($E924="",G924=""),"",G924-N(M924))</f>
        <v/>
      </c>
      <c r="P924" s="20">
        <f>IF(O924="","",O924*IFERROR(INDEX(Bens!$D$6:$D$305,MATCH($E924,Bens!$A$6:$A$305,0)),0))</f>
        <v/>
      </c>
      <c r="Q924" s="21">
        <f>IF(A924="","",IF(AND(O924&lt;=0,L924&lt;&gt;""),L924-A924,TODAY()-A924))</f>
        <v/>
      </c>
      <c r="R924" s="18">
        <f>IF(O924="","",IF(O924&lt;0,"CONFERIR",IF(O924=0,"DEVOLVIDO",IF(K924="","COM CLIENTE",IF(TODAY()&gt;K924,"VENCIDO",IF(K924-TODAY()&lt;=15,"VENCE EM 15 DIAS","COM CLIENTE"))))))</f>
        <v/>
      </c>
      <c r="S924" s="18">
        <f>IF(OR($E924="",D924=""),"",IF(D924=$C$4,"5909","6909"))</f>
        <v/>
      </c>
      <c r="T924" s="18" t="n"/>
    </row>
    <row r="925">
      <c r="A925" s="17" t="n"/>
      <c r="B925" s="18" t="n"/>
      <c r="C925" s="18" t="n"/>
      <c r="D925" s="18" t="n"/>
      <c r="E925" s="18" t="n"/>
      <c r="F925" s="18">
        <f>IF($E925="","",IFERROR(INDEX(Bens!$B$6:$B$305,MATCH($E925,Bens!$A$6:$A$305,0)),"Código não cadastrado"))</f>
        <v/>
      </c>
      <c r="G925" s="19" t="n"/>
      <c r="H925" s="20">
        <f>IF(OR($E925="",G925=""),"",G925*IFERROR(INDEX(Bens!$D$6:$D$305,MATCH($E925,Bens!$A$6:$A$305,0)),0))</f>
        <v/>
      </c>
      <c r="I925" s="18" t="n"/>
      <c r="J925" s="18">
        <f>IF(OR($E925="",D925=""),"",IF(D925=$C$4,"5908","6908"))</f>
        <v/>
      </c>
      <c r="K925" s="17" t="n"/>
      <c r="L925" s="17" t="n"/>
      <c r="M925" s="19" t="n"/>
      <c r="N925" s="18" t="n"/>
      <c r="O925" s="19">
        <f>IF(OR($E925="",G925=""),"",G925-N(M925))</f>
        <v/>
      </c>
      <c r="P925" s="20">
        <f>IF(O925="","",O925*IFERROR(INDEX(Bens!$D$6:$D$305,MATCH($E925,Bens!$A$6:$A$305,0)),0))</f>
        <v/>
      </c>
      <c r="Q925" s="21">
        <f>IF(A925="","",IF(AND(O925&lt;=0,L925&lt;&gt;""),L925-A925,TODAY()-A925))</f>
        <v/>
      </c>
      <c r="R925" s="18">
        <f>IF(O925="","",IF(O925&lt;0,"CONFERIR",IF(O925=0,"DEVOLVIDO",IF(K925="","COM CLIENTE",IF(TODAY()&gt;K925,"VENCIDO",IF(K925-TODAY()&lt;=15,"VENCE EM 15 DIAS","COM CLIENTE"))))))</f>
        <v/>
      </c>
      <c r="S925" s="18">
        <f>IF(OR($E925="",D925=""),"",IF(D925=$C$4,"5909","6909"))</f>
        <v/>
      </c>
      <c r="T925" s="18" t="n"/>
    </row>
    <row r="926">
      <c r="A926" s="17" t="n"/>
      <c r="B926" s="18" t="n"/>
      <c r="C926" s="18" t="n"/>
      <c r="D926" s="18" t="n"/>
      <c r="E926" s="18" t="n"/>
      <c r="F926" s="18">
        <f>IF($E926="","",IFERROR(INDEX(Bens!$B$6:$B$305,MATCH($E926,Bens!$A$6:$A$305,0)),"Código não cadastrado"))</f>
        <v/>
      </c>
      <c r="G926" s="19" t="n"/>
      <c r="H926" s="20">
        <f>IF(OR($E926="",G926=""),"",G926*IFERROR(INDEX(Bens!$D$6:$D$305,MATCH($E926,Bens!$A$6:$A$305,0)),0))</f>
        <v/>
      </c>
      <c r="I926" s="18" t="n"/>
      <c r="J926" s="18">
        <f>IF(OR($E926="",D926=""),"",IF(D926=$C$4,"5908","6908"))</f>
        <v/>
      </c>
      <c r="K926" s="17" t="n"/>
      <c r="L926" s="17" t="n"/>
      <c r="M926" s="19" t="n"/>
      <c r="N926" s="18" t="n"/>
      <c r="O926" s="19">
        <f>IF(OR($E926="",G926=""),"",G926-N(M926))</f>
        <v/>
      </c>
      <c r="P926" s="20">
        <f>IF(O926="","",O926*IFERROR(INDEX(Bens!$D$6:$D$305,MATCH($E926,Bens!$A$6:$A$305,0)),0))</f>
        <v/>
      </c>
      <c r="Q926" s="21">
        <f>IF(A926="","",IF(AND(O926&lt;=0,L926&lt;&gt;""),L926-A926,TODAY()-A926))</f>
        <v/>
      </c>
      <c r="R926" s="18">
        <f>IF(O926="","",IF(O926&lt;0,"CONFERIR",IF(O926=0,"DEVOLVIDO",IF(K926="","COM CLIENTE",IF(TODAY()&gt;K926,"VENCIDO",IF(K926-TODAY()&lt;=15,"VENCE EM 15 DIAS","COM CLIENTE"))))))</f>
        <v/>
      </c>
      <c r="S926" s="18">
        <f>IF(OR($E926="",D926=""),"",IF(D926=$C$4,"5909","6909"))</f>
        <v/>
      </c>
      <c r="T926" s="18" t="n"/>
    </row>
    <row r="927">
      <c r="A927" s="17" t="n"/>
      <c r="B927" s="18" t="n"/>
      <c r="C927" s="18" t="n"/>
      <c r="D927" s="18" t="n"/>
      <c r="E927" s="18" t="n"/>
      <c r="F927" s="18">
        <f>IF($E927="","",IFERROR(INDEX(Bens!$B$6:$B$305,MATCH($E927,Bens!$A$6:$A$305,0)),"Código não cadastrado"))</f>
        <v/>
      </c>
      <c r="G927" s="19" t="n"/>
      <c r="H927" s="20">
        <f>IF(OR($E927="",G927=""),"",G927*IFERROR(INDEX(Bens!$D$6:$D$305,MATCH($E927,Bens!$A$6:$A$305,0)),0))</f>
        <v/>
      </c>
      <c r="I927" s="18" t="n"/>
      <c r="J927" s="18">
        <f>IF(OR($E927="",D927=""),"",IF(D927=$C$4,"5908","6908"))</f>
        <v/>
      </c>
      <c r="K927" s="17" t="n"/>
      <c r="L927" s="17" t="n"/>
      <c r="M927" s="19" t="n"/>
      <c r="N927" s="18" t="n"/>
      <c r="O927" s="19">
        <f>IF(OR($E927="",G927=""),"",G927-N(M927))</f>
        <v/>
      </c>
      <c r="P927" s="20">
        <f>IF(O927="","",O927*IFERROR(INDEX(Bens!$D$6:$D$305,MATCH($E927,Bens!$A$6:$A$305,0)),0))</f>
        <v/>
      </c>
      <c r="Q927" s="21">
        <f>IF(A927="","",IF(AND(O927&lt;=0,L927&lt;&gt;""),L927-A927,TODAY()-A927))</f>
        <v/>
      </c>
      <c r="R927" s="18">
        <f>IF(O927="","",IF(O927&lt;0,"CONFERIR",IF(O927=0,"DEVOLVIDO",IF(K927="","COM CLIENTE",IF(TODAY()&gt;K927,"VENCIDO",IF(K927-TODAY()&lt;=15,"VENCE EM 15 DIAS","COM CLIENTE"))))))</f>
        <v/>
      </c>
      <c r="S927" s="18">
        <f>IF(OR($E927="",D927=""),"",IF(D927=$C$4,"5909","6909"))</f>
        <v/>
      </c>
      <c r="T927" s="18" t="n"/>
    </row>
    <row r="928">
      <c r="A928" s="17" t="n"/>
      <c r="B928" s="18" t="n"/>
      <c r="C928" s="18" t="n"/>
      <c r="D928" s="18" t="n"/>
      <c r="E928" s="18" t="n"/>
      <c r="F928" s="18">
        <f>IF($E928="","",IFERROR(INDEX(Bens!$B$6:$B$305,MATCH($E928,Bens!$A$6:$A$305,0)),"Código não cadastrado"))</f>
        <v/>
      </c>
      <c r="G928" s="19" t="n"/>
      <c r="H928" s="20">
        <f>IF(OR($E928="",G928=""),"",G928*IFERROR(INDEX(Bens!$D$6:$D$305,MATCH($E928,Bens!$A$6:$A$305,0)),0))</f>
        <v/>
      </c>
      <c r="I928" s="18" t="n"/>
      <c r="J928" s="18">
        <f>IF(OR($E928="",D928=""),"",IF(D928=$C$4,"5908","6908"))</f>
        <v/>
      </c>
      <c r="K928" s="17" t="n"/>
      <c r="L928" s="17" t="n"/>
      <c r="M928" s="19" t="n"/>
      <c r="N928" s="18" t="n"/>
      <c r="O928" s="19">
        <f>IF(OR($E928="",G928=""),"",G928-N(M928))</f>
        <v/>
      </c>
      <c r="P928" s="20">
        <f>IF(O928="","",O928*IFERROR(INDEX(Bens!$D$6:$D$305,MATCH($E928,Bens!$A$6:$A$305,0)),0))</f>
        <v/>
      </c>
      <c r="Q928" s="21">
        <f>IF(A928="","",IF(AND(O928&lt;=0,L928&lt;&gt;""),L928-A928,TODAY()-A928))</f>
        <v/>
      </c>
      <c r="R928" s="18">
        <f>IF(O928="","",IF(O928&lt;0,"CONFERIR",IF(O928=0,"DEVOLVIDO",IF(K928="","COM CLIENTE",IF(TODAY()&gt;K928,"VENCIDO",IF(K928-TODAY()&lt;=15,"VENCE EM 15 DIAS","COM CLIENTE"))))))</f>
        <v/>
      </c>
      <c r="S928" s="18">
        <f>IF(OR($E928="",D928=""),"",IF(D928=$C$4,"5909","6909"))</f>
        <v/>
      </c>
      <c r="T928" s="18" t="n"/>
    </row>
    <row r="929">
      <c r="A929" s="17" t="n"/>
      <c r="B929" s="18" t="n"/>
      <c r="C929" s="18" t="n"/>
      <c r="D929" s="18" t="n"/>
      <c r="E929" s="18" t="n"/>
      <c r="F929" s="18">
        <f>IF($E929="","",IFERROR(INDEX(Bens!$B$6:$B$305,MATCH($E929,Bens!$A$6:$A$305,0)),"Código não cadastrado"))</f>
        <v/>
      </c>
      <c r="G929" s="19" t="n"/>
      <c r="H929" s="20">
        <f>IF(OR($E929="",G929=""),"",G929*IFERROR(INDEX(Bens!$D$6:$D$305,MATCH($E929,Bens!$A$6:$A$305,0)),0))</f>
        <v/>
      </c>
      <c r="I929" s="18" t="n"/>
      <c r="J929" s="18">
        <f>IF(OR($E929="",D929=""),"",IF(D929=$C$4,"5908","6908"))</f>
        <v/>
      </c>
      <c r="K929" s="17" t="n"/>
      <c r="L929" s="17" t="n"/>
      <c r="M929" s="19" t="n"/>
      <c r="N929" s="18" t="n"/>
      <c r="O929" s="19">
        <f>IF(OR($E929="",G929=""),"",G929-N(M929))</f>
        <v/>
      </c>
      <c r="P929" s="20">
        <f>IF(O929="","",O929*IFERROR(INDEX(Bens!$D$6:$D$305,MATCH($E929,Bens!$A$6:$A$305,0)),0))</f>
        <v/>
      </c>
      <c r="Q929" s="21">
        <f>IF(A929="","",IF(AND(O929&lt;=0,L929&lt;&gt;""),L929-A929,TODAY()-A929))</f>
        <v/>
      </c>
      <c r="R929" s="18">
        <f>IF(O929="","",IF(O929&lt;0,"CONFERIR",IF(O929=0,"DEVOLVIDO",IF(K929="","COM CLIENTE",IF(TODAY()&gt;K929,"VENCIDO",IF(K929-TODAY()&lt;=15,"VENCE EM 15 DIAS","COM CLIENTE"))))))</f>
        <v/>
      </c>
      <c r="S929" s="18">
        <f>IF(OR($E929="",D929=""),"",IF(D929=$C$4,"5909","6909"))</f>
        <v/>
      </c>
      <c r="T929" s="18" t="n"/>
    </row>
    <row r="930">
      <c r="A930" s="17" t="n"/>
      <c r="B930" s="18" t="n"/>
      <c r="C930" s="18" t="n"/>
      <c r="D930" s="18" t="n"/>
      <c r="E930" s="18" t="n"/>
      <c r="F930" s="18">
        <f>IF($E930="","",IFERROR(INDEX(Bens!$B$6:$B$305,MATCH($E930,Bens!$A$6:$A$305,0)),"Código não cadastrado"))</f>
        <v/>
      </c>
      <c r="G930" s="19" t="n"/>
      <c r="H930" s="20">
        <f>IF(OR($E930="",G930=""),"",G930*IFERROR(INDEX(Bens!$D$6:$D$305,MATCH($E930,Bens!$A$6:$A$305,0)),0))</f>
        <v/>
      </c>
      <c r="I930" s="18" t="n"/>
      <c r="J930" s="18">
        <f>IF(OR($E930="",D930=""),"",IF(D930=$C$4,"5908","6908"))</f>
        <v/>
      </c>
      <c r="K930" s="17" t="n"/>
      <c r="L930" s="17" t="n"/>
      <c r="M930" s="19" t="n"/>
      <c r="N930" s="18" t="n"/>
      <c r="O930" s="19">
        <f>IF(OR($E930="",G930=""),"",G930-N(M930))</f>
        <v/>
      </c>
      <c r="P930" s="20">
        <f>IF(O930="","",O930*IFERROR(INDEX(Bens!$D$6:$D$305,MATCH($E930,Bens!$A$6:$A$305,0)),0))</f>
        <v/>
      </c>
      <c r="Q930" s="21">
        <f>IF(A930="","",IF(AND(O930&lt;=0,L930&lt;&gt;""),L930-A930,TODAY()-A930))</f>
        <v/>
      </c>
      <c r="R930" s="18">
        <f>IF(O930="","",IF(O930&lt;0,"CONFERIR",IF(O930=0,"DEVOLVIDO",IF(K930="","COM CLIENTE",IF(TODAY()&gt;K930,"VENCIDO",IF(K930-TODAY()&lt;=15,"VENCE EM 15 DIAS","COM CLIENTE"))))))</f>
        <v/>
      </c>
      <c r="S930" s="18">
        <f>IF(OR($E930="",D930=""),"",IF(D930=$C$4,"5909","6909"))</f>
        <v/>
      </c>
      <c r="T930" s="18" t="n"/>
    </row>
    <row r="931">
      <c r="A931" s="17" t="n"/>
      <c r="B931" s="18" t="n"/>
      <c r="C931" s="18" t="n"/>
      <c r="D931" s="18" t="n"/>
      <c r="E931" s="18" t="n"/>
      <c r="F931" s="18">
        <f>IF($E931="","",IFERROR(INDEX(Bens!$B$6:$B$305,MATCH($E931,Bens!$A$6:$A$305,0)),"Código não cadastrado"))</f>
        <v/>
      </c>
      <c r="G931" s="19" t="n"/>
      <c r="H931" s="20">
        <f>IF(OR($E931="",G931=""),"",G931*IFERROR(INDEX(Bens!$D$6:$D$305,MATCH($E931,Bens!$A$6:$A$305,0)),0))</f>
        <v/>
      </c>
      <c r="I931" s="18" t="n"/>
      <c r="J931" s="18">
        <f>IF(OR($E931="",D931=""),"",IF(D931=$C$4,"5908","6908"))</f>
        <v/>
      </c>
      <c r="K931" s="17" t="n"/>
      <c r="L931" s="17" t="n"/>
      <c r="M931" s="19" t="n"/>
      <c r="N931" s="18" t="n"/>
      <c r="O931" s="19">
        <f>IF(OR($E931="",G931=""),"",G931-N(M931))</f>
        <v/>
      </c>
      <c r="P931" s="20">
        <f>IF(O931="","",O931*IFERROR(INDEX(Bens!$D$6:$D$305,MATCH($E931,Bens!$A$6:$A$305,0)),0))</f>
        <v/>
      </c>
      <c r="Q931" s="21">
        <f>IF(A931="","",IF(AND(O931&lt;=0,L931&lt;&gt;""),L931-A931,TODAY()-A931))</f>
        <v/>
      </c>
      <c r="R931" s="18">
        <f>IF(O931="","",IF(O931&lt;0,"CONFERIR",IF(O931=0,"DEVOLVIDO",IF(K931="","COM CLIENTE",IF(TODAY()&gt;K931,"VENCIDO",IF(K931-TODAY()&lt;=15,"VENCE EM 15 DIAS","COM CLIENTE"))))))</f>
        <v/>
      </c>
      <c r="S931" s="18">
        <f>IF(OR($E931="",D931=""),"",IF(D931=$C$4,"5909","6909"))</f>
        <v/>
      </c>
      <c r="T931" s="18" t="n"/>
    </row>
    <row r="932">
      <c r="A932" s="17" t="n"/>
      <c r="B932" s="18" t="n"/>
      <c r="C932" s="18" t="n"/>
      <c r="D932" s="18" t="n"/>
      <c r="E932" s="18" t="n"/>
      <c r="F932" s="18">
        <f>IF($E932="","",IFERROR(INDEX(Bens!$B$6:$B$305,MATCH($E932,Bens!$A$6:$A$305,0)),"Código não cadastrado"))</f>
        <v/>
      </c>
      <c r="G932" s="19" t="n"/>
      <c r="H932" s="20">
        <f>IF(OR($E932="",G932=""),"",G932*IFERROR(INDEX(Bens!$D$6:$D$305,MATCH($E932,Bens!$A$6:$A$305,0)),0))</f>
        <v/>
      </c>
      <c r="I932" s="18" t="n"/>
      <c r="J932" s="18">
        <f>IF(OR($E932="",D932=""),"",IF(D932=$C$4,"5908","6908"))</f>
        <v/>
      </c>
      <c r="K932" s="17" t="n"/>
      <c r="L932" s="17" t="n"/>
      <c r="M932" s="19" t="n"/>
      <c r="N932" s="18" t="n"/>
      <c r="O932" s="19">
        <f>IF(OR($E932="",G932=""),"",G932-N(M932))</f>
        <v/>
      </c>
      <c r="P932" s="20">
        <f>IF(O932="","",O932*IFERROR(INDEX(Bens!$D$6:$D$305,MATCH($E932,Bens!$A$6:$A$305,0)),0))</f>
        <v/>
      </c>
      <c r="Q932" s="21">
        <f>IF(A932="","",IF(AND(O932&lt;=0,L932&lt;&gt;""),L932-A932,TODAY()-A932))</f>
        <v/>
      </c>
      <c r="R932" s="18">
        <f>IF(O932="","",IF(O932&lt;0,"CONFERIR",IF(O932=0,"DEVOLVIDO",IF(K932="","COM CLIENTE",IF(TODAY()&gt;K932,"VENCIDO",IF(K932-TODAY()&lt;=15,"VENCE EM 15 DIAS","COM CLIENTE"))))))</f>
        <v/>
      </c>
      <c r="S932" s="18">
        <f>IF(OR($E932="",D932=""),"",IF(D932=$C$4,"5909","6909"))</f>
        <v/>
      </c>
      <c r="T932" s="18" t="n"/>
    </row>
    <row r="933">
      <c r="A933" s="17" t="n"/>
      <c r="B933" s="18" t="n"/>
      <c r="C933" s="18" t="n"/>
      <c r="D933" s="18" t="n"/>
      <c r="E933" s="18" t="n"/>
      <c r="F933" s="18">
        <f>IF($E933="","",IFERROR(INDEX(Bens!$B$6:$B$305,MATCH($E933,Bens!$A$6:$A$305,0)),"Código não cadastrado"))</f>
        <v/>
      </c>
      <c r="G933" s="19" t="n"/>
      <c r="H933" s="20">
        <f>IF(OR($E933="",G933=""),"",G933*IFERROR(INDEX(Bens!$D$6:$D$305,MATCH($E933,Bens!$A$6:$A$305,0)),0))</f>
        <v/>
      </c>
      <c r="I933" s="18" t="n"/>
      <c r="J933" s="18">
        <f>IF(OR($E933="",D933=""),"",IF(D933=$C$4,"5908","6908"))</f>
        <v/>
      </c>
      <c r="K933" s="17" t="n"/>
      <c r="L933" s="17" t="n"/>
      <c r="M933" s="19" t="n"/>
      <c r="N933" s="18" t="n"/>
      <c r="O933" s="19">
        <f>IF(OR($E933="",G933=""),"",G933-N(M933))</f>
        <v/>
      </c>
      <c r="P933" s="20">
        <f>IF(O933="","",O933*IFERROR(INDEX(Bens!$D$6:$D$305,MATCH($E933,Bens!$A$6:$A$305,0)),0))</f>
        <v/>
      </c>
      <c r="Q933" s="21">
        <f>IF(A933="","",IF(AND(O933&lt;=0,L933&lt;&gt;""),L933-A933,TODAY()-A933))</f>
        <v/>
      </c>
      <c r="R933" s="18">
        <f>IF(O933="","",IF(O933&lt;0,"CONFERIR",IF(O933=0,"DEVOLVIDO",IF(K933="","COM CLIENTE",IF(TODAY()&gt;K933,"VENCIDO",IF(K933-TODAY()&lt;=15,"VENCE EM 15 DIAS","COM CLIENTE"))))))</f>
        <v/>
      </c>
      <c r="S933" s="18">
        <f>IF(OR($E933="",D933=""),"",IF(D933=$C$4,"5909","6909"))</f>
        <v/>
      </c>
      <c r="T933" s="18" t="n"/>
    </row>
    <row r="934">
      <c r="A934" s="17" t="n"/>
      <c r="B934" s="18" t="n"/>
      <c r="C934" s="18" t="n"/>
      <c r="D934" s="18" t="n"/>
      <c r="E934" s="18" t="n"/>
      <c r="F934" s="18">
        <f>IF($E934="","",IFERROR(INDEX(Bens!$B$6:$B$305,MATCH($E934,Bens!$A$6:$A$305,0)),"Código não cadastrado"))</f>
        <v/>
      </c>
      <c r="G934" s="19" t="n"/>
      <c r="H934" s="20">
        <f>IF(OR($E934="",G934=""),"",G934*IFERROR(INDEX(Bens!$D$6:$D$305,MATCH($E934,Bens!$A$6:$A$305,0)),0))</f>
        <v/>
      </c>
      <c r="I934" s="18" t="n"/>
      <c r="J934" s="18">
        <f>IF(OR($E934="",D934=""),"",IF(D934=$C$4,"5908","6908"))</f>
        <v/>
      </c>
      <c r="K934" s="17" t="n"/>
      <c r="L934" s="17" t="n"/>
      <c r="M934" s="19" t="n"/>
      <c r="N934" s="18" t="n"/>
      <c r="O934" s="19">
        <f>IF(OR($E934="",G934=""),"",G934-N(M934))</f>
        <v/>
      </c>
      <c r="P934" s="20">
        <f>IF(O934="","",O934*IFERROR(INDEX(Bens!$D$6:$D$305,MATCH($E934,Bens!$A$6:$A$305,0)),0))</f>
        <v/>
      </c>
      <c r="Q934" s="21">
        <f>IF(A934="","",IF(AND(O934&lt;=0,L934&lt;&gt;""),L934-A934,TODAY()-A934))</f>
        <v/>
      </c>
      <c r="R934" s="18">
        <f>IF(O934="","",IF(O934&lt;0,"CONFERIR",IF(O934=0,"DEVOLVIDO",IF(K934="","COM CLIENTE",IF(TODAY()&gt;K934,"VENCIDO",IF(K934-TODAY()&lt;=15,"VENCE EM 15 DIAS","COM CLIENTE"))))))</f>
        <v/>
      </c>
      <c r="S934" s="18">
        <f>IF(OR($E934="",D934=""),"",IF(D934=$C$4,"5909","6909"))</f>
        <v/>
      </c>
      <c r="T934" s="18" t="n"/>
    </row>
    <row r="935">
      <c r="A935" s="17" t="n"/>
      <c r="B935" s="18" t="n"/>
      <c r="C935" s="18" t="n"/>
      <c r="D935" s="18" t="n"/>
      <c r="E935" s="18" t="n"/>
      <c r="F935" s="18">
        <f>IF($E935="","",IFERROR(INDEX(Bens!$B$6:$B$305,MATCH($E935,Bens!$A$6:$A$305,0)),"Código não cadastrado"))</f>
        <v/>
      </c>
      <c r="G935" s="19" t="n"/>
      <c r="H935" s="20">
        <f>IF(OR($E935="",G935=""),"",G935*IFERROR(INDEX(Bens!$D$6:$D$305,MATCH($E935,Bens!$A$6:$A$305,0)),0))</f>
        <v/>
      </c>
      <c r="I935" s="18" t="n"/>
      <c r="J935" s="18">
        <f>IF(OR($E935="",D935=""),"",IF(D935=$C$4,"5908","6908"))</f>
        <v/>
      </c>
      <c r="K935" s="17" t="n"/>
      <c r="L935" s="17" t="n"/>
      <c r="M935" s="19" t="n"/>
      <c r="N935" s="18" t="n"/>
      <c r="O935" s="19">
        <f>IF(OR($E935="",G935=""),"",G935-N(M935))</f>
        <v/>
      </c>
      <c r="P935" s="20">
        <f>IF(O935="","",O935*IFERROR(INDEX(Bens!$D$6:$D$305,MATCH($E935,Bens!$A$6:$A$305,0)),0))</f>
        <v/>
      </c>
      <c r="Q935" s="21">
        <f>IF(A935="","",IF(AND(O935&lt;=0,L935&lt;&gt;""),L935-A935,TODAY()-A935))</f>
        <v/>
      </c>
      <c r="R935" s="18">
        <f>IF(O935="","",IF(O935&lt;0,"CONFERIR",IF(O935=0,"DEVOLVIDO",IF(K935="","COM CLIENTE",IF(TODAY()&gt;K935,"VENCIDO",IF(K935-TODAY()&lt;=15,"VENCE EM 15 DIAS","COM CLIENTE"))))))</f>
        <v/>
      </c>
      <c r="S935" s="18">
        <f>IF(OR($E935="",D935=""),"",IF(D935=$C$4,"5909","6909"))</f>
        <v/>
      </c>
      <c r="T935" s="18" t="n"/>
    </row>
    <row r="936">
      <c r="A936" s="17" t="n"/>
      <c r="B936" s="18" t="n"/>
      <c r="C936" s="18" t="n"/>
      <c r="D936" s="18" t="n"/>
      <c r="E936" s="18" t="n"/>
      <c r="F936" s="18">
        <f>IF($E936="","",IFERROR(INDEX(Bens!$B$6:$B$305,MATCH($E936,Bens!$A$6:$A$305,0)),"Código não cadastrado"))</f>
        <v/>
      </c>
      <c r="G936" s="19" t="n"/>
      <c r="H936" s="20">
        <f>IF(OR($E936="",G936=""),"",G936*IFERROR(INDEX(Bens!$D$6:$D$305,MATCH($E936,Bens!$A$6:$A$305,0)),0))</f>
        <v/>
      </c>
      <c r="I936" s="18" t="n"/>
      <c r="J936" s="18">
        <f>IF(OR($E936="",D936=""),"",IF(D936=$C$4,"5908","6908"))</f>
        <v/>
      </c>
      <c r="K936" s="17" t="n"/>
      <c r="L936" s="17" t="n"/>
      <c r="M936" s="19" t="n"/>
      <c r="N936" s="18" t="n"/>
      <c r="O936" s="19">
        <f>IF(OR($E936="",G936=""),"",G936-N(M936))</f>
        <v/>
      </c>
      <c r="P936" s="20">
        <f>IF(O936="","",O936*IFERROR(INDEX(Bens!$D$6:$D$305,MATCH($E936,Bens!$A$6:$A$305,0)),0))</f>
        <v/>
      </c>
      <c r="Q936" s="21">
        <f>IF(A936="","",IF(AND(O936&lt;=0,L936&lt;&gt;""),L936-A936,TODAY()-A936))</f>
        <v/>
      </c>
      <c r="R936" s="18">
        <f>IF(O936="","",IF(O936&lt;0,"CONFERIR",IF(O936=0,"DEVOLVIDO",IF(K936="","COM CLIENTE",IF(TODAY()&gt;K936,"VENCIDO",IF(K936-TODAY()&lt;=15,"VENCE EM 15 DIAS","COM CLIENTE"))))))</f>
        <v/>
      </c>
      <c r="S936" s="18">
        <f>IF(OR($E936="",D936=""),"",IF(D936=$C$4,"5909","6909"))</f>
        <v/>
      </c>
      <c r="T936" s="18" t="n"/>
    </row>
    <row r="937">
      <c r="A937" s="17" t="n"/>
      <c r="B937" s="18" t="n"/>
      <c r="C937" s="18" t="n"/>
      <c r="D937" s="18" t="n"/>
      <c r="E937" s="18" t="n"/>
      <c r="F937" s="18">
        <f>IF($E937="","",IFERROR(INDEX(Bens!$B$6:$B$305,MATCH($E937,Bens!$A$6:$A$305,0)),"Código não cadastrado"))</f>
        <v/>
      </c>
      <c r="G937" s="19" t="n"/>
      <c r="H937" s="20">
        <f>IF(OR($E937="",G937=""),"",G937*IFERROR(INDEX(Bens!$D$6:$D$305,MATCH($E937,Bens!$A$6:$A$305,0)),0))</f>
        <v/>
      </c>
      <c r="I937" s="18" t="n"/>
      <c r="J937" s="18">
        <f>IF(OR($E937="",D937=""),"",IF(D937=$C$4,"5908","6908"))</f>
        <v/>
      </c>
      <c r="K937" s="17" t="n"/>
      <c r="L937" s="17" t="n"/>
      <c r="M937" s="19" t="n"/>
      <c r="N937" s="18" t="n"/>
      <c r="O937" s="19">
        <f>IF(OR($E937="",G937=""),"",G937-N(M937))</f>
        <v/>
      </c>
      <c r="P937" s="20">
        <f>IF(O937="","",O937*IFERROR(INDEX(Bens!$D$6:$D$305,MATCH($E937,Bens!$A$6:$A$305,0)),0))</f>
        <v/>
      </c>
      <c r="Q937" s="21">
        <f>IF(A937="","",IF(AND(O937&lt;=0,L937&lt;&gt;""),L937-A937,TODAY()-A937))</f>
        <v/>
      </c>
      <c r="R937" s="18">
        <f>IF(O937="","",IF(O937&lt;0,"CONFERIR",IF(O937=0,"DEVOLVIDO",IF(K937="","COM CLIENTE",IF(TODAY()&gt;K937,"VENCIDO",IF(K937-TODAY()&lt;=15,"VENCE EM 15 DIAS","COM CLIENTE"))))))</f>
        <v/>
      </c>
      <c r="S937" s="18">
        <f>IF(OR($E937="",D937=""),"",IF(D937=$C$4,"5909","6909"))</f>
        <v/>
      </c>
      <c r="T937" s="18" t="n"/>
    </row>
    <row r="938">
      <c r="A938" s="17" t="n"/>
      <c r="B938" s="18" t="n"/>
      <c r="C938" s="18" t="n"/>
      <c r="D938" s="18" t="n"/>
      <c r="E938" s="18" t="n"/>
      <c r="F938" s="18">
        <f>IF($E938="","",IFERROR(INDEX(Bens!$B$6:$B$305,MATCH($E938,Bens!$A$6:$A$305,0)),"Código não cadastrado"))</f>
        <v/>
      </c>
      <c r="G938" s="19" t="n"/>
      <c r="H938" s="20">
        <f>IF(OR($E938="",G938=""),"",G938*IFERROR(INDEX(Bens!$D$6:$D$305,MATCH($E938,Bens!$A$6:$A$305,0)),0))</f>
        <v/>
      </c>
      <c r="I938" s="18" t="n"/>
      <c r="J938" s="18">
        <f>IF(OR($E938="",D938=""),"",IF(D938=$C$4,"5908","6908"))</f>
        <v/>
      </c>
      <c r="K938" s="17" t="n"/>
      <c r="L938" s="17" t="n"/>
      <c r="M938" s="19" t="n"/>
      <c r="N938" s="18" t="n"/>
      <c r="O938" s="19">
        <f>IF(OR($E938="",G938=""),"",G938-N(M938))</f>
        <v/>
      </c>
      <c r="P938" s="20">
        <f>IF(O938="","",O938*IFERROR(INDEX(Bens!$D$6:$D$305,MATCH($E938,Bens!$A$6:$A$305,0)),0))</f>
        <v/>
      </c>
      <c r="Q938" s="21">
        <f>IF(A938="","",IF(AND(O938&lt;=0,L938&lt;&gt;""),L938-A938,TODAY()-A938))</f>
        <v/>
      </c>
      <c r="R938" s="18">
        <f>IF(O938="","",IF(O938&lt;0,"CONFERIR",IF(O938=0,"DEVOLVIDO",IF(K938="","COM CLIENTE",IF(TODAY()&gt;K938,"VENCIDO",IF(K938-TODAY()&lt;=15,"VENCE EM 15 DIAS","COM CLIENTE"))))))</f>
        <v/>
      </c>
      <c r="S938" s="18">
        <f>IF(OR($E938="",D938=""),"",IF(D938=$C$4,"5909","6909"))</f>
        <v/>
      </c>
      <c r="T938" s="18" t="n"/>
    </row>
    <row r="939">
      <c r="A939" s="17" t="n"/>
      <c r="B939" s="18" t="n"/>
      <c r="C939" s="18" t="n"/>
      <c r="D939" s="18" t="n"/>
      <c r="E939" s="18" t="n"/>
      <c r="F939" s="18">
        <f>IF($E939="","",IFERROR(INDEX(Bens!$B$6:$B$305,MATCH($E939,Bens!$A$6:$A$305,0)),"Código não cadastrado"))</f>
        <v/>
      </c>
      <c r="G939" s="19" t="n"/>
      <c r="H939" s="20">
        <f>IF(OR($E939="",G939=""),"",G939*IFERROR(INDEX(Bens!$D$6:$D$305,MATCH($E939,Bens!$A$6:$A$305,0)),0))</f>
        <v/>
      </c>
      <c r="I939" s="18" t="n"/>
      <c r="J939" s="18">
        <f>IF(OR($E939="",D939=""),"",IF(D939=$C$4,"5908","6908"))</f>
        <v/>
      </c>
      <c r="K939" s="17" t="n"/>
      <c r="L939" s="17" t="n"/>
      <c r="M939" s="19" t="n"/>
      <c r="N939" s="18" t="n"/>
      <c r="O939" s="19">
        <f>IF(OR($E939="",G939=""),"",G939-N(M939))</f>
        <v/>
      </c>
      <c r="P939" s="20">
        <f>IF(O939="","",O939*IFERROR(INDEX(Bens!$D$6:$D$305,MATCH($E939,Bens!$A$6:$A$305,0)),0))</f>
        <v/>
      </c>
      <c r="Q939" s="21">
        <f>IF(A939="","",IF(AND(O939&lt;=0,L939&lt;&gt;""),L939-A939,TODAY()-A939))</f>
        <v/>
      </c>
      <c r="R939" s="18">
        <f>IF(O939="","",IF(O939&lt;0,"CONFERIR",IF(O939=0,"DEVOLVIDO",IF(K939="","COM CLIENTE",IF(TODAY()&gt;K939,"VENCIDO",IF(K939-TODAY()&lt;=15,"VENCE EM 15 DIAS","COM CLIENTE"))))))</f>
        <v/>
      </c>
      <c r="S939" s="18">
        <f>IF(OR($E939="",D939=""),"",IF(D939=$C$4,"5909","6909"))</f>
        <v/>
      </c>
      <c r="T939" s="18" t="n"/>
    </row>
    <row r="940">
      <c r="A940" s="17" t="n"/>
      <c r="B940" s="18" t="n"/>
      <c r="C940" s="18" t="n"/>
      <c r="D940" s="18" t="n"/>
      <c r="E940" s="18" t="n"/>
      <c r="F940" s="18">
        <f>IF($E940="","",IFERROR(INDEX(Bens!$B$6:$B$305,MATCH($E940,Bens!$A$6:$A$305,0)),"Código não cadastrado"))</f>
        <v/>
      </c>
      <c r="G940" s="19" t="n"/>
      <c r="H940" s="20">
        <f>IF(OR($E940="",G940=""),"",G940*IFERROR(INDEX(Bens!$D$6:$D$305,MATCH($E940,Bens!$A$6:$A$305,0)),0))</f>
        <v/>
      </c>
      <c r="I940" s="18" t="n"/>
      <c r="J940" s="18">
        <f>IF(OR($E940="",D940=""),"",IF(D940=$C$4,"5908","6908"))</f>
        <v/>
      </c>
      <c r="K940" s="17" t="n"/>
      <c r="L940" s="17" t="n"/>
      <c r="M940" s="19" t="n"/>
      <c r="N940" s="18" t="n"/>
      <c r="O940" s="19">
        <f>IF(OR($E940="",G940=""),"",G940-N(M940))</f>
        <v/>
      </c>
      <c r="P940" s="20">
        <f>IF(O940="","",O940*IFERROR(INDEX(Bens!$D$6:$D$305,MATCH($E940,Bens!$A$6:$A$305,0)),0))</f>
        <v/>
      </c>
      <c r="Q940" s="21">
        <f>IF(A940="","",IF(AND(O940&lt;=0,L940&lt;&gt;""),L940-A940,TODAY()-A940))</f>
        <v/>
      </c>
      <c r="R940" s="18">
        <f>IF(O940="","",IF(O940&lt;0,"CONFERIR",IF(O940=0,"DEVOLVIDO",IF(K940="","COM CLIENTE",IF(TODAY()&gt;K940,"VENCIDO",IF(K940-TODAY()&lt;=15,"VENCE EM 15 DIAS","COM CLIENTE"))))))</f>
        <v/>
      </c>
      <c r="S940" s="18">
        <f>IF(OR($E940="",D940=""),"",IF(D940=$C$4,"5909","6909"))</f>
        <v/>
      </c>
      <c r="T940" s="18" t="n"/>
    </row>
    <row r="941">
      <c r="A941" s="17" t="n"/>
      <c r="B941" s="18" t="n"/>
      <c r="C941" s="18" t="n"/>
      <c r="D941" s="18" t="n"/>
      <c r="E941" s="18" t="n"/>
      <c r="F941" s="18">
        <f>IF($E941="","",IFERROR(INDEX(Bens!$B$6:$B$305,MATCH($E941,Bens!$A$6:$A$305,0)),"Código não cadastrado"))</f>
        <v/>
      </c>
      <c r="G941" s="19" t="n"/>
      <c r="H941" s="20">
        <f>IF(OR($E941="",G941=""),"",G941*IFERROR(INDEX(Bens!$D$6:$D$305,MATCH($E941,Bens!$A$6:$A$305,0)),0))</f>
        <v/>
      </c>
      <c r="I941" s="18" t="n"/>
      <c r="J941" s="18">
        <f>IF(OR($E941="",D941=""),"",IF(D941=$C$4,"5908","6908"))</f>
        <v/>
      </c>
      <c r="K941" s="17" t="n"/>
      <c r="L941" s="17" t="n"/>
      <c r="M941" s="19" t="n"/>
      <c r="N941" s="18" t="n"/>
      <c r="O941" s="19">
        <f>IF(OR($E941="",G941=""),"",G941-N(M941))</f>
        <v/>
      </c>
      <c r="P941" s="20">
        <f>IF(O941="","",O941*IFERROR(INDEX(Bens!$D$6:$D$305,MATCH($E941,Bens!$A$6:$A$305,0)),0))</f>
        <v/>
      </c>
      <c r="Q941" s="21">
        <f>IF(A941="","",IF(AND(O941&lt;=0,L941&lt;&gt;""),L941-A941,TODAY()-A941))</f>
        <v/>
      </c>
      <c r="R941" s="18">
        <f>IF(O941="","",IF(O941&lt;0,"CONFERIR",IF(O941=0,"DEVOLVIDO",IF(K941="","COM CLIENTE",IF(TODAY()&gt;K941,"VENCIDO",IF(K941-TODAY()&lt;=15,"VENCE EM 15 DIAS","COM CLIENTE"))))))</f>
        <v/>
      </c>
      <c r="S941" s="18">
        <f>IF(OR($E941="",D941=""),"",IF(D941=$C$4,"5909","6909"))</f>
        <v/>
      </c>
      <c r="T941" s="18" t="n"/>
    </row>
    <row r="942">
      <c r="A942" s="17" t="n"/>
      <c r="B942" s="18" t="n"/>
      <c r="C942" s="18" t="n"/>
      <c r="D942" s="18" t="n"/>
      <c r="E942" s="18" t="n"/>
      <c r="F942" s="18">
        <f>IF($E942="","",IFERROR(INDEX(Bens!$B$6:$B$305,MATCH($E942,Bens!$A$6:$A$305,0)),"Código não cadastrado"))</f>
        <v/>
      </c>
      <c r="G942" s="19" t="n"/>
      <c r="H942" s="20">
        <f>IF(OR($E942="",G942=""),"",G942*IFERROR(INDEX(Bens!$D$6:$D$305,MATCH($E942,Bens!$A$6:$A$305,0)),0))</f>
        <v/>
      </c>
      <c r="I942" s="18" t="n"/>
      <c r="J942" s="18">
        <f>IF(OR($E942="",D942=""),"",IF(D942=$C$4,"5908","6908"))</f>
        <v/>
      </c>
      <c r="K942" s="17" t="n"/>
      <c r="L942" s="17" t="n"/>
      <c r="M942" s="19" t="n"/>
      <c r="N942" s="18" t="n"/>
      <c r="O942" s="19">
        <f>IF(OR($E942="",G942=""),"",G942-N(M942))</f>
        <v/>
      </c>
      <c r="P942" s="20">
        <f>IF(O942="","",O942*IFERROR(INDEX(Bens!$D$6:$D$305,MATCH($E942,Bens!$A$6:$A$305,0)),0))</f>
        <v/>
      </c>
      <c r="Q942" s="21">
        <f>IF(A942="","",IF(AND(O942&lt;=0,L942&lt;&gt;""),L942-A942,TODAY()-A942))</f>
        <v/>
      </c>
      <c r="R942" s="18">
        <f>IF(O942="","",IF(O942&lt;0,"CONFERIR",IF(O942=0,"DEVOLVIDO",IF(K942="","COM CLIENTE",IF(TODAY()&gt;K942,"VENCIDO",IF(K942-TODAY()&lt;=15,"VENCE EM 15 DIAS","COM CLIENTE"))))))</f>
        <v/>
      </c>
      <c r="S942" s="18">
        <f>IF(OR($E942="",D942=""),"",IF(D942=$C$4,"5909","6909"))</f>
        <v/>
      </c>
      <c r="T942" s="18" t="n"/>
    </row>
    <row r="943">
      <c r="A943" s="17" t="n"/>
      <c r="B943" s="18" t="n"/>
      <c r="C943" s="18" t="n"/>
      <c r="D943" s="18" t="n"/>
      <c r="E943" s="18" t="n"/>
      <c r="F943" s="18">
        <f>IF($E943="","",IFERROR(INDEX(Bens!$B$6:$B$305,MATCH($E943,Bens!$A$6:$A$305,0)),"Código não cadastrado"))</f>
        <v/>
      </c>
      <c r="G943" s="19" t="n"/>
      <c r="H943" s="20">
        <f>IF(OR($E943="",G943=""),"",G943*IFERROR(INDEX(Bens!$D$6:$D$305,MATCH($E943,Bens!$A$6:$A$305,0)),0))</f>
        <v/>
      </c>
      <c r="I943" s="18" t="n"/>
      <c r="J943" s="18">
        <f>IF(OR($E943="",D943=""),"",IF(D943=$C$4,"5908","6908"))</f>
        <v/>
      </c>
      <c r="K943" s="17" t="n"/>
      <c r="L943" s="17" t="n"/>
      <c r="M943" s="19" t="n"/>
      <c r="N943" s="18" t="n"/>
      <c r="O943" s="19">
        <f>IF(OR($E943="",G943=""),"",G943-N(M943))</f>
        <v/>
      </c>
      <c r="P943" s="20">
        <f>IF(O943="","",O943*IFERROR(INDEX(Bens!$D$6:$D$305,MATCH($E943,Bens!$A$6:$A$305,0)),0))</f>
        <v/>
      </c>
      <c r="Q943" s="21">
        <f>IF(A943="","",IF(AND(O943&lt;=0,L943&lt;&gt;""),L943-A943,TODAY()-A943))</f>
        <v/>
      </c>
      <c r="R943" s="18">
        <f>IF(O943="","",IF(O943&lt;0,"CONFERIR",IF(O943=0,"DEVOLVIDO",IF(K943="","COM CLIENTE",IF(TODAY()&gt;K943,"VENCIDO",IF(K943-TODAY()&lt;=15,"VENCE EM 15 DIAS","COM CLIENTE"))))))</f>
        <v/>
      </c>
      <c r="S943" s="18">
        <f>IF(OR($E943="",D943=""),"",IF(D943=$C$4,"5909","6909"))</f>
        <v/>
      </c>
      <c r="T943" s="18" t="n"/>
    </row>
    <row r="944">
      <c r="A944" s="17" t="n"/>
      <c r="B944" s="18" t="n"/>
      <c r="C944" s="18" t="n"/>
      <c r="D944" s="18" t="n"/>
      <c r="E944" s="18" t="n"/>
      <c r="F944" s="18">
        <f>IF($E944="","",IFERROR(INDEX(Bens!$B$6:$B$305,MATCH($E944,Bens!$A$6:$A$305,0)),"Código não cadastrado"))</f>
        <v/>
      </c>
      <c r="G944" s="19" t="n"/>
      <c r="H944" s="20">
        <f>IF(OR($E944="",G944=""),"",G944*IFERROR(INDEX(Bens!$D$6:$D$305,MATCH($E944,Bens!$A$6:$A$305,0)),0))</f>
        <v/>
      </c>
      <c r="I944" s="18" t="n"/>
      <c r="J944" s="18">
        <f>IF(OR($E944="",D944=""),"",IF(D944=$C$4,"5908","6908"))</f>
        <v/>
      </c>
      <c r="K944" s="17" t="n"/>
      <c r="L944" s="17" t="n"/>
      <c r="M944" s="19" t="n"/>
      <c r="N944" s="18" t="n"/>
      <c r="O944" s="19">
        <f>IF(OR($E944="",G944=""),"",G944-N(M944))</f>
        <v/>
      </c>
      <c r="P944" s="20">
        <f>IF(O944="","",O944*IFERROR(INDEX(Bens!$D$6:$D$305,MATCH($E944,Bens!$A$6:$A$305,0)),0))</f>
        <v/>
      </c>
      <c r="Q944" s="21">
        <f>IF(A944="","",IF(AND(O944&lt;=0,L944&lt;&gt;""),L944-A944,TODAY()-A944))</f>
        <v/>
      </c>
      <c r="R944" s="18">
        <f>IF(O944="","",IF(O944&lt;0,"CONFERIR",IF(O944=0,"DEVOLVIDO",IF(K944="","COM CLIENTE",IF(TODAY()&gt;K944,"VENCIDO",IF(K944-TODAY()&lt;=15,"VENCE EM 15 DIAS","COM CLIENTE"))))))</f>
        <v/>
      </c>
      <c r="S944" s="18">
        <f>IF(OR($E944="",D944=""),"",IF(D944=$C$4,"5909","6909"))</f>
        <v/>
      </c>
      <c r="T944" s="18" t="n"/>
    </row>
    <row r="945">
      <c r="A945" s="17" t="n"/>
      <c r="B945" s="18" t="n"/>
      <c r="C945" s="18" t="n"/>
      <c r="D945" s="18" t="n"/>
      <c r="E945" s="18" t="n"/>
      <c r="F945" s="18">
        <f>IF($E945="","",IFERROR(INDEX(Bens!$B$6:$B$305,MATCH($E945,Bens!$A$6:$A$305,0)),"Código não cadastrado"))</f>
        <v/>
      </c>
      <c r="G945" s="19" t="n"/>
      <c r="H945" s="20">
        <f>IF(OR($E945="",G945=""),"",G945*IFERROR(INDEX(Bens!$D$6:$D$305,MATCH($E945,Bens!$A$6:$A$305,0)),0))</f>
        <v/>
      </c>
      <c r="I945" s="18" t="n"/>
      <c r="J945" s="18">
        <f>IF(OR($E945="",D945=""),"",IF(D945=$C$4,"5908","6908"))</f>
        <v/>
      </c>
      <c r="K945" s="17" t="n"/>
      <c r="L945" s="17" t="n"/>
      <c r="M945" s="19" t="n"/>
      <c r="N945" s="18" t="n"/>
      <c r="O945" s="19">
        <f>IF(OR($E945="",G945=""),"",G945-N(M945))</f>
        <v/>
      </c>
      <c r="P945" s="20">
        <f>IF(O945="","",O945*IFERROR(INDEX(Bens!$D$6:$D$305,MATCH($E945,Bens!$A$6:$A$305,0)),0))</f>
        <v/>
      </c>
      <c r="Q945" s="21">
        <f>IF(A945="","",IF(AND(O945&lt;=0,L945&lt;&gt;""),L945-A945,TODAY()-A945))</f>
        <v/>
      </c>
      <c r="R945" s="18">
        <f>IF(O945="","",IF(O945&lt;0,"CONFERIR",IF(O945=0,"DEVOLVIDO",IF(K945="","COM CLIENTE",IF(TODAY()&gt;K945,"VENCIDO",IF(K945-TODAY()&lt;=15,"VENCE EM 15 DIAS","COM CLIENTE"))))))</f>
        <v/>
      </c>
      <c r="S945" s="18">
        <f>IF(OR($E945="",D945=""),"",IF(D945=$C$4,"5909","6909"))</f>
        <v/>
      </c>
      <c r="T945" s="18" t="n"/>
    </row>
    <row r="946">
      <c r="A946" s="17" t="n"/>
      <c r="B946" s="18" t="n"/>
      <c r="C946" s="18" t="n"/>
      <c r="D946" s="18" t="n"/>
      <c r="E946" s="18" t="n"/>
      <c r="F946" s="18">
        <f>IF($E946="","",IFERROR(INDEX(Bens!$B$6:$B$305,MATCH($E946,Bens!$A$6:$A$305,0)),"Código não cadastrado"))</f>
        <v/>
      </c>
      <c r="G946" s="19" t="n"/>
      <c r="H946" s="20">
        <f>IF(OR($E946="",G946=""),"",G946*IFERROR(INDEX(Bens!$D$6:$D$305,MATCH($E946,Bens!$A$6:$A$305,0)),0))</f>
        <v/>
      </c>
      <c r="I946" s="18" t="n"/>
      <c r="J946" s="18">
        <f>IF(OR($E946="",D946=""),"",IF(D946=$C$4,"5908","6908"))</f>
        <v/>
      </c>
      <c r="K946" s="17" t="n"/>
      <c r="L946" s="17" t="n"/>
      <c r="M946" s="19" t="n"/>
      <c r="N946" s="18" t="n"/>
      <c r="O946" s="19">
        <f>IF(OR($E946="",G946=""),"",G946-N(M946))</f>
        <v/>
      </c>
      <c r="P946" s="20">
        <f>IF(O946="","",O946*IFERROR(INDEX(Bens!$D$6:$D$305,MATCH($E946,Bens!$A$6:$A$305,0)),0))</f>
        <v/>
      </c>
      <c r="Q946" s="21">
        <f>IF(A946="","",IF(AND(O946&lt;=0,L946&lt;&gt;""),L946-A946,TODAY()-A946))</f>
        <v/>
      </c>
      <c r="R946" s="18">
        <f>IF(O946="","",IF(O946&lt;0,"CONFERIR",IF(O946=0,"DEVOLVIDO",IF(K946="","COM CLIENTE",IF(TODAY()&gt;K946,"VENCIDO",IF(K946-TODAY()&lt;=15,"VENCE EM 15 DIAS","COM CLIENTE"))))))</f>
        <v/>
      </c>
      <c r="S946" s="18">
        <f>IF(OR($E946="",D946=""),"",IF(D946=$C$4,"5909","6909"))</f>
        <v/>
      </c>
      <c r="T946" s="18" t="n"/>
    </row>
    <row r="947">
      <c r="A947" s="17" t="n"/>
      <c r="B947" s="18" t="n"/>
      <c r="C947" s="18" t="n"/>
      <c r="D947" s="18" t="n"/>
      <c r="E947" s="18" t="n"/>
      <c r="F947" s="18">
        <f>IF($E947="","",IFERROR(INDEX(Bens!$B$6:$B$305,MATCH($E947,Bens!$A$6:$A$305,0)),"Código não cadastrado"))</f>
        <v/>
      </c>
      <c r="G947" s="19" t="n"/>
      <c r="H947" s="20">
        <f>IF(OR($E947="",G947=""),"",G947*IFERROR(INDEX(Bens!$D$6:$D$305,MATCH($E947,Bens!$A$6:$A$305,0)),0))</f>
        <v/>
      </c>
      <c r="I947" s="18" t="n"/>
      <c r="J947" s="18">
        <f>IF(OR($E947="",D947=""),"",IF(D947=$C$4,"5908","6908"))</f>
        <v/>
      </c>
      <c r="K947" s="17" t="n"/>
      <c r="L947" s="17" t="n"/>
      <c r="M947" s="19" t="n"/>
      <c r="N947" s="18" t="n"/>
      <c r="O947" s="19">
        <f>IF(OR($E947="",G947=""),"",G947-N(M947))</f>
        <v/>
      </c>
      <c r="P947" s="20">
        <f>IF(O947="","",O947*IFERROR(INDEX(Bens!$D$6:$D$305,MATCH($E947,Bens!$A$6:$A$305,0)),0))</f>
        <v/>
      </c>
      <c r="Q947" s="21">
        <f>IF(A947="","",IF(AND(O947&lt;=0,L947&lt;&gt;""),L947-A947,TODAY()-A947))</f>
        <v/>
      </c>
      <c r="R947" s="18">
        <f>IF(O947="","",IF(O947&lt;0,"CONFERIR",IF(O947=0,"DEVOLVIDO",IF(K947="","COM CLIENTE",IF(TODAY()&gt;K947,"VENCIDO",IF(K947-TODAY()&lt;=15,"VENCE EM 15 DIAS","COM CLIENTE"))))))</f>
        <v/>
      </c>
      <c r="S947" s="18">
        <f>IF(OR($E947="",D947=""),"",IF(D947=$C$4,"5909","6909"))</f>
        <v/>
      </c>
      <c r="T947" s="18" t="n"/>
    </row>
    <row r="948">
      <c r="A948" s="17" t="n"/>
      <c r="B948" s="18" t="n"/>
      <c r="C948" s="18" t="n"/>
      <c r="D948" s="18" t="n"/>
      <c r="E948" s="18" t="n"/>
      <c r="F948" s="18">
        <f>IF($E948="","",IFERROR(INDEX(Bens!$B$6:$B$305,MATCH($E948,Bens!$A$6:$A$305,0)),"Código não cadastrado"))</f>
        <v/>
      </c>
      <c r="G948" s="19" t="n"/>
      <c r="H948" s="20">
        <f>IF(OR($E948="",G948=""),"",G948*IFERROR(INDEX(Bens!$D$6:$D$305,MATCH($E948,Bens!$A$6:$A$305,0)),0))</f>
        <v/>
      </c>
      <c r="I948" s="18" t="n"/>
      <c r="J948" s="18">
        <f>IF(OR($E948="",D948=""),"",IF(D948=$C$4,"5908","6908"))</f>
        <v/>
      </c>
      <c r="K948" s="17" t="n"/>
      <c r="L948" s="17" t="n"/>
      <c r="M948" s="19" t="n"/>
      <c r="N948" s="18" t="n"/>
      <c r="O948" s="19">
        <f>IF(OR($E948="",G948=""),"",G948-N(M948))</f>
        <v/>
      </c>
      <c r="P948" s="20">
        <f>IF(O948="","",O948*IFERROR(INDEX(Bens!$D$6:$D$305,MATCH($E948,Bens!$A$6:$A$305,0)),0))</f>
        <v/>
      </c>
      <c r="Q948" s="21">
        <f>IF(A948="","",IF(AND(O948&lt;=0,L948&lt;&gt;""),L948-A948,TODAY()-A948))</f>
        <v/>
      </c>
      <c r="R948" s="18">
        <f>IF(O948="","",IF(O948&lt;0,"CONFERIR",IF(O948=0,"DEVOLVIDO",IF(K948="","COM CLIENTE",IF(TODAY()&gt;K948,"VENCIDO",IF(K948-TODAY()&lt;=15,"VENCE EM 15 DIAS","COM CLIENTE"))))))</f>
        <v/>
      </c>
      <c r="S948" s="18">
        <f>IF(OR($E948="",D948=""),"",IF(D948=$C$4,"5909","6909"))</f>
        <v/>
      </c>
      <c r="T948" s="18" t="n"/>
    </row>
    <row r="949">
      <c r="A949" s="17" t="n"/>
      <c r="B949" s="18" t="n"/>
      <c r="C949" s="18" t="n"/>
      <c r="D949" s="18" t="n"/>
      <c r="E949" s="18" t="n"/>
      <c r="F949" s="18">
        <f>IF($E949="","",IFERROR(INDEX(Bens!$B$6:$B$305,MATCH($E949,Bens!$A$6:$A$305,0)),"Código não cadastrado"))</f>
        <v/>
      </c>
      <c r="G949" s="19" t="n"/>
      <c r="H949" s="20">
        <f>IF(OR($E949="",G949=""),"",G949*IFERROR(INDEX(Bens!$D$6:$D$305,MATCH($E949,Bens!$A$6:$A$305,0)),0))</f>
        <v/>
      </c>
      <c r="I949" s="18" t="n"/>
      <c r="J949" s="18">
        <f>IF(OR($E949="",D949=""),"",IF(D949=$C$4,"5908","6908"))</f>
        <v/>
      </c>
      <c r="K949" s="17" t="n"/>
      <c r="L949" s="17" t="n"/>
      <c r="M949" s="19" t="n"/>
      <c r="N949" s="18" t="n"/>
      <c r="O949" s="19">
        <f>IF(OR($E949="",G949=""),"",G949-N(M949))</f>
        <v/>
      </c>
      <c r="P949" s="20">
        <f>IF(O949="","",O949*IFERROR(INDEX(Bens!$D$6:$D$305,MATCH($E949,Bens!$A$6:$A$305,0)),0))</f>
        <v/>
      </c>
      <c r="Q949" s="21">
        <f>IF(A949="","",IF(AND(O949&lt;=0,L949&lt;&gt;""),L949-A949,TODAY()-A949))</f>
        <v/>
      </c>
      <c r="R949" s="18">
        <f>IF(O949="","",IF(O949&lt;0,"CONFERIR",IF(O949=0,"DEVOLVIDO",IF(K949="","COM CLIENTE",IF(TODAY()&gt;K949,"VENCIDO",IF(K949-TODAY()&lt;=15,"VENCE EM 15 DIAS","COM CLIENTE"))))))</f>
        <v/>
      </c>
      <c r="S949" s="18">
        <f>IF(OR($E949="",D949=""),"",IF(D949=$C$4,"5909","6909"))</f>
        <v/>
      </c>
      <c r="T949" s="18" t="n"/>
    </row>
    <row r="950">
      <c r="A950" s="17" t="n"/>
      <c r="B950" s="18" t="n"/>
      <c r="C950" s="18" t="n"/>
      <c r="D950" s="18" t="n"/>
      <c r="E950" s="18" t="n"/>
      <c r="F950" s="18">
        <f>IF($E950="","",IFERROR(INDEX(Bens!$B$6:$B$305,MATCH($E950,Bens!$A$6:$A$305,0)),"Código não cadastrado"))</f>
        <v/>
      </c>
      <c r="G950" s="19" t="n"/>
      <c r="H950" s="20">
        <f>IF(OR($E950="",G950=""),"",G950*IFERROR(INDEX(Bens!$D$6:$D$305,MATCH($E950,Bens!$A$6:$A$305,0)),0))</f>
        <v/>
      </c>
      <c r="I950" s="18" t="n"/>
      <c r="J950" s="18">
        <f>IF(OR($E950="",D950=""),"",IF(D950=$C$4,"5908","6908"))</f>
        <v/>
      </c>
      <c r="K950" s="17" t="n"/>
      <c r="L950" s="17" t="n"/>
      <c r="M950" s="19" t="n"/>
      <c r="N950" s="18" t="n"/>
      <c r="O950" s="19">
        <f>IF(OR($E950="",G950=""),"",G950-N(M950))</f>
        <v/>
      </c>
      <c r="P950" s="20">
        <f>IF(O950="","",O950*IFERROR(INDEX(Bens!$D$6:$D$305,MATCH($E950,Bens!$A$6:$A$305,0)),0))</f>
        <v/>
      </c>
      <c r="Q950" s="21">
        <f>IF(A950="","",IF(AND(O950&lt;=0,L950&lt;&gt;""),L950-A950,TODAY()-A950))</f>
        <v/>
      </c>
      <c r="R950" s="18">
        <f>IF(O950="","",IF(O950&lt;0,"CONFERIR",IF(O950=0,"DEVOLVIDO",IF(K950="","COM CLIENTE",IF(TODAY()&gt;K950,"VENCIDO",IF(K950-TODAY()&lt;=15,"VENCE EM 15 DIAS","COM CLIENTE"))))))</f>
        <v/>
      </c>
      <c r="S950" s="18">
        <f>IF(OR($E950="",D950=""),"",IF(D950=$C$4,"5909","6909"))</f>
        <v/>
      </c>
      <c r="T950" s="18" t="n"/>
    </row>
    <row r="951">
      <c r="A951" s="17" t="n"/>
      <c r="B951" s="18" t="n"/>
      <c r="C951" s="18" t="n"/>
      <c r="D951" s="18" t="n"/>
      <c r="E951" s="18" t="n"/>
      <c r="F951" s="18">
        <f>IF($E951="","",IFERROR(INDEX(Bens!$B$6:$B$305,MATCH($E951,Bens!$A$6:$A$305,0)),"Código não cadastrado"))</f>
        <v/>
      </c>
      <c r="G951" s="19" t="n"/>
      <c r="H951" s="20">
        <f>IF(OR($E951="",G951=""),"",G951*IFERROR(INDEX(Bens!$D$6:$D$305,MATCH($E951,Bens!$A$6:$A$305,0)),0))</f>
        <v/>
      </c>
      <c r="I951" s="18" t="n"/>
      <c r="J951" s="18">
        <f>IF(OR($E951="",D951=""),"",IF(D951=$C$4,"5908","6908"))</f>
        <v/>
      </c>
      <c r="K951" s="17" t="n"/>
      <c r="L951" s="17" t="n"/>
      <c r="M951" s="19" t="n"/>
      <c r="N951" s="18" t="n"/>
      <c r="O951" s="19">
        <f>IF(OR($E951="",G951=""),"",G951-N(M951))</f>
        <v/>
      </c>
      <c r="P951" s="20">
        <f>IF(O951="","",O951*IFERROR(INDEX(Bens!$D$6:$D$305,MATCH($E951,Bens!$A$6:$A$305,0)),0))</f>
        <v/>
      </c>
      <c r="Q951" s="21">
        <f>IF(A951="","",IF(AND(O951&lt;=0,L951&lt;&gt;""),L951-A951,TODAY()-A951))</f>
        <v/>
      </c>
      <c r="R951" s="18">
        <f>IF(O951="","",IF(O951&lt;0,"CONFERIR",IF(O951=0,"DEVOLVIDO",IF(K951="","COM CLIENTE",IF(TODAY()&gt;K951,"VENCIDO",IF(K951-TODAY()&lt;=15,"VENCE EM 15 DIAS","COM CLIENTE"))))))</f>
        <v/>
      </c>
      <c r="S951" s="18">
        <f>IF(OR($E951="",D951=""),"",IF(D951=$C$4,"5909","6909"))</f>
        <v/>
      </c>
      <c r="T951" s="18" t="n"/>
    </row>
    <row r="952">
      <c r="A952" s="17" t="n"/>
      <c r="B952" s="18" t="n"/>
      <c r="C952" s="18" t="n"/>
      <c r="D952" s="18" t="n"/>
      <c r="E952" s="18" t="n"/>
      <c r="F952" s="18">
        <f>IF($E952="","",IFERROR(INDEX(Bens!$B$6:$B$305,MATCH($E952,Bens!$A$6:$A$305,0)),"Código não cadastrado"))</f>
        <v/>
      </c>
      <c r="G952" s="19" t="n"/>
      <c r="H952" s="20">
        <f>IF(OR($E952="",G952=""),"",G952*IFERROR(INDEX(Bens!$D$6:$D$305,MATCH($E952,Bens!$A$6:$A$305,0)),0))</f>
        <v/>
      </c>
      <c r="I952" s="18" t="n"/>
      <c r="J952" s="18">
        <f>IF(OR($E952="",D952=""),"",IF(D952=$C$4,"5908","6908"))</f>
        <v/>
      </c>
      <c r="K952" s="17" t="n"/>
      <c r="L952" s="17" t="n"/>
      <c r="M952" s="19" t="n"/>
      <c r="N952" s="18" t="n"/>
      <c r="O952" s="19">
        <f>IF(OR($E952="",G952=""),"",G952-N(M952))</f>
        <v/>
      </c>
      <c r="P952" s="20">
        <f>IF(O952="","",O952*IFERROR(INDEX(Bens!$D$6:$D$305,MATCH($E952,Bens!$A$6:$A$305,0)),0))</f>
        <v/>
      </c>
      <c r="Q952" s="21">
        <f>IF(A952="","",IF(AND(O952&lt;=0,L952&lt;&gt;""),L952-A952,TODAY()-A952))</f>
        <v/>
      </c>
      <c r="R952" s="18">
        <f>IF(O952="","",IF(O952&lt;0,"CONFERIR",IF(O952=0,"DEVOLVIDO",IF(K952="","COM CLIENTE",IF(TODAY()&gt;K952,"VENCIDO",IF(K952-TODAY()&lt;=15,"VENCE EM 15 DIAS","COM CLIENTE"))))))</f>
        <v/>
      </c>
      <c r="S952" s="18">
        <f>IF(OR($E952="",D952=""),"",IF(D952=$C$4,"5909","6909"))</f>
        <v/>
      </c>
      <c r="T952" s="18" t="n"/>
    </row>
    <row r="953">
      <c r="A953" s="17" t="n"/>
      <c r="B953" s="18" t="n"/>
      <c r="C953" s="18" t="n"/>
      <c r="D953" s="18" t="n"/>
      <c r="E953" s="18" t="n"/>
      <c r="F953" s="18">
        <f>IF($E953="","",IFERROR(INDEX(Bens!$B$6:$B$305,MATCH($E953,Bens!$A$6:$A$305,0)),"Código não cadastrado"))</f>
        <v/>
      </c>
      <c r="G953" s="19" t="n"/>
      <c r="H953" s="20">
        <f>IF(OR($E953="",G953=""),"",G953*IFERROR(INDEX(Bens!$D$6:$D$305,MATCH($E953,Bens!$A$6:$A$305,0)),0))</f>
        <v/>
      </c>
      <c r="I953" s="18" t="n"/>
      <c r="J953" s="18">
        <f>IF(OR($E953="",D953=""),"",IF(D953=$C$4,"5908","6908"))</f>
        <v/>
      </c>
      <c r="K953" s="17" t="n"/>
      <c r="L953" s="17" t="n"/>
      <c r="M953" s="19" t="n"/>
      <c r="N953" s="18" t="n"/>
      <c r="O953" s="19">
        <f>IF(OR($E953="",G953=""),"",G953-N(M953))</f>
        <v/>
      </c>
      <c r="P953" s="20">
        <f>IF(O953="","",O953*IFERROR(INDEX(Bens!$D$6:$D$305,MATCH($E953,Bens!$A$6:$A$305,0)),0))</f>
        <v/>
      </c>
      <c r="Q953" s="21">
        <f>IF(A953="","",IF(AND(O953&lt;=0,L953&lt;&gt;""),L953-A953,TODAY()-A953))</f>
        <v/>
      </c>
      <c r="R953" s="18">
        <f>IF(O953="","",IF(O953&lt;0,"CONFERIR",IF(O953=0,"DEVOLVIDO",IF(K953="","COM CLIENTE",IF(TODAY()&gt;K953,"VENCIDO",IF(K953-TODAY()&lt;=15,"VENCE EM 15 DIAS","COM CLIENTE"))))))</f>
        <v/>
      </c>
      <c r="S953" s="18">
        <f>IF(OR($E953="",D953=""),"",IF(D953=$C$4,"5909","6909"))</f>
        <v/>
      </c>
      <c r="T953" s="18" t="n"/>
    </row>
    <row r="954">
      <c r="A954" s="17" t="n"/>
      <c r="B954" s="18" t="n"/>
      <c r="C954" s="18" t="n"/>
      <c r="D954" s="18" t="n"/>
      <c r="E954" s="18" t="n"/>
      <c r="F954" s="18">
        <f>IF($E954="","",IFERROR(INDEX(Bens!$B$6:$B$305,MATCH($E954,Bens!$A$6:$A$305,0)),"Código não cadastrado"))</f>
        <v/>
      </c>
      <c r="G954" s="19" t="n"/>
      <c r="H954" s="20">
        <f>IF(OR($E954="",G954=""),"",G954*IFERROR(INDEX(Bens!$D$6:$D$305,MATCH($E954,Bens!$A$6:$A$305,0)),0))</f>
        <v/>
      </c>
      <c r="I954" s="18" t="n"/>
      <c r="J954" s="18">
        <f>IF(OR($E954="",D954=""),"",IF(D954=$C$4,"5908","6908"))</f>
        <v/>
      </c>
      <c r="K954" s="17" t="n"/>
      <c r="L954" s="17" t="n"/>
      <c r="M954" s="19" t="n"/>
      <c r="N954" s="18" t="n"/>
      <c r="O954" s="19">
        <f>IF(OR($E954="",G954=""),"",G954-N(M954))</f>
        <v/>
      </c>
      <c r="P954" s="20">
        <f>IF(O954="","",O954*IFERROR(INDEX(Bens!$D$6:$D$305,MATCH($E954,Bens!$A$6:$A$305,0)),0))</f>
        <v/>
      </c>
      <c r="Q954" s="21">
        <f>IF(A954="","",IF(AND(O954&lt;=0,L954&lt;&gt;""),L954-A954,TODAY()-A954))</f>
        <v/>
      </c>
      <c r="R954" s="18">
        <f>IF(O954="","",IF(O954&lt;0,"CONFERIR",IF(O954=0,"DEVOLVIDO",IF(K954="","COM CLIENTE",IF(TODAY()&gt;K954,"VENCIDO",IF(K954-TODAY()&lt;=15,"VENCE EM 15 DIAS","COM CLIENTE"))))))</f>
        <v/>
      </c>
      <c r="S954" s="18">
        <f>IF(OR($E954="",D954=""),"",IF(D954=$C$4,"5909","6909"))</f>
        <v/>
      </c>
      <c r="T954" s="18" t="n"/>
    </row>
    <row r="955">
      <c r="A955" s="17" t="n"/>
      <c r="B955" s="18" t="n"/>
      <c r="C955" s="18" t="n"/>
      <c r="D955" s="18" t="n"/>
      <c r="E955" s="18" t="n"/>
      <c r="F955" s="18">
        <f>IF($E955="","",IFERROR(INDEX(Bens!$B$6:$B$305,MATCH($E955,Bens!$A$6:$A$305,0)),"Código não cadastrado"))</f>
        <v/>
      </c>
      <c r="G955" s="19" t="n"/>
      <c r="H955" s="20">
        <f>IF(OR($E955="",G955=""),"",G955*IFERROR(INDEX(Bens!$D$6:$D$305,MATCH($E955,Bens!$A$6:$A$305,0)),0))</f>
        <v/>
      </c>
      <c r="I955" s="18" t="n"/>
      <c r="J955" s="18">
        <f>IF(OR($E955="",D955=""),"",IF(D955=$C$4,"5908","6908"))</f>
        <v/>
      </c>
      <c r="K955" s="17" t="n"/>
      <c r="L955" s="17" t="n"/>
      <c r="M955" s="19" t="n"/>
      <c r="N955" s="18" t="n"/>
      <c r="O955" s="19">
        <f>IF(OR($E955="",G955=""),"",G955-N(M955))</f>
        <v/>
      </c>
      <c r="P955" s="20">
        <f>IF(O955="","",O955*IFERROR(INDEX(Bens!$D$6:$D$305,MATCH($E955,Bens!$A$6:$A$305,0)),0))</f>
        <v/>
      </c>
      <c r="Q955" s="21">
        <f>IF(A955="","",IF(AND(O955&lt;=0,L955&lt;&gt;""),L955-A955,TODAY()-A955))</f>
        <v/>
      </c>
      <c r="R955" s="18">
        <f>IF(O955="","",IF(O955&lt;0,"CONFERIR",IF(O955=0,"DEVOLVIDO",IF(K955="","COM CLIENTE",IF(TODAY()&gt;K955,"VENCIDO",IF(K955-TODAY()&lt;=15,"VENCE EM 15 DIAS","COM CLIENTE"))))))</f>
        <v/>
      </c>
      <c r="S955" s="18">
        <f>IF(OR($E955="",D955=""),"",IF(D955=$C$4,"5909","6909"))</f>
        <v/>
      </c>
      <c r="T955" s="18" t="n"/>
    </row>
    <row r="956">
      <c r="A956" s="17" t="n"/>
      <c r="B956" s="18" t="n"/>
      <c r="C956" s="18" t="n"/>
      <c r="D956" s="18" t="n"/>
      <c r="E956" s="18" t="n"/>
      <c r="F956" s="18">
        <f>IF($E956="","",IFERROR(INDEX(Bens!$B$6:$B$305,MATCH($E956,Bens!$A$6:$A$305,0)),"Código não cadastrado"))</f>
        <v/>
      </c>
      <c r="G956" s="19" t="n"/>
      <c r="H956" s="20">
        <f>IF(OR($E956="",G956=""),"",G956*IFERROR(INDEX(Bens!$D$6:$D$305,MATCH($E956,Bens!$A$6:$A$305,0)),0))</f>
        <v/>
      </c>
      <c r="I956" s="18" t="n"/>
      <c r="J956" s="18">
        <f>IF(OR($E956="",D956=""),"",IF(D956=$C$4,"5908","6908"))</f>
        <v/>
      </c>
      <c r="K956" s="17" t="n"/>
      <c r="L956" s="17" t="n"/>
      <c r="M956" s="19" t="n"/>
      <c r="N956" s="18" t="n"/>
      <c r="O956" s="19">
        <f>IF(OR($E956="",G956=""),"",G956-N(M956))</f>
        <v/>
      </c>
      <c r="P956" s="20">
        <f>IF(O956="","",O956*IFERROR(INDEX(Bens!$D$6:$D$305,MATCH($E956,Bens!$A$6:$A$305,0)),0))</f>
        <v/>
      </c>
      <c r="Q956" s="21">
        <f>IF(A956="","",IF(AND(O956&lt;=0,L956&lt;&gt;""),L956-A956,TODAY()-A956))</f>
        <v/>
      </c>
      <c r="R956" s="18">
        <f>IF(O956="","",IF(O956&lt;0,"CONFERIR",IF(O956=0,"DEVOLVIDO",IF(K956="","COM CLIENTE",IF(TODAY()&gt;K956,"VENCIDO",IF(K956-TODAY()&lt;=15,"VENCE EM 15 DIAS","COM CLIENTE"))))))</f>
        <v/>
      </c>
      <c r="S956" s="18">
        <f>IF(OR($E956="",D956=""),"",IF(D956=$C$4,"5909","6909"))</f>
        <v/>
      </c>
      <c r="T956" s="18" t="n"/>
    </row>
    <row r="957">
      <c r="A957" s="17" t="n"/>
      <c r="B957" s="18" t="n"/>
      <c r="C957" s="18" t="n"/>
      <c r="D957" s="18" t="n"/>
      <c r="E957" s="18" t="n"/>
      <c r="F957" s="18">
        <f>IF($E957="","",IFERROR(INDEX(Bens!$B$6:$B$305,MATCH($E957,Bens!$A$6:$A$305,0)),"Código não cadastrado"))</f>
        <v/>
      </c>
      <c r="G957" s="19" t="n"/>
      <c r="H957" s="20">
        <f>IF(OR($E957="",G957=""),"",G957*IFERROR(INDEX(Bens!$D$6:$D$305,MATCH($E957,Bens!$A$6:$A$305,0)),0))</f>
        <v/>
      </c>
      <c r="I957" s="18" t="n"/>
      <c r="J957" s="18">
        <f>IF(OR($E957="",D957=""),"",IF(D957=$C$4,"5908","6908"))</f>
        <v/>
      </c>
      <c r="K957" s="17" t="n"/>
      <c r="L957" s="17" t="n"/>
      <c r="M957" s="19" t="n"/>
      <c r="N957" s="18" t="n"/>
      <c r="O957" s="19">
        <f>IF(OR($E957="",G957=""),"",G957-N(M957))</f>
        <v/>
      </c>
      <c r="P957" s="20">
        <f>IF(O957="","",O957*IFERROR(INDEX(Bens!$D$6:$D$305,MATCH($E957,Bens!$A$6:$A$305,0)),0))</f>
        <v/>
      </c>
      <c r="Q957" s="21">
        <f>IF(A957="","",IF(AND(O957&lt;=0,L957&lt;&gt;""),L957-A957,TODAY()-A957))</f>
        <v/>
      </c>
      <c r="R957" s="18">
        <f>IF(O957="","",IF(O957&lt;0,"CONFERIR",IF(O957=0,"DEVOLVIDO",IF(K957="","COM CLIENTE",IF(TODAY()&gt;K957,"VENCIDO",IF(K957-TODAY()&lt;=15,"VENCE EM 15 DIAS","COM CLIENTE"))))))</f>
        <v/>
      </c>
      <c r="S957" s="18">
        <f>IF(OR($E957="",D957=""),"",IF(D957=$C$4,"5909","6909"))</f>
        <v/>
      </c>
      <c r="T957" s="18" t="n"/>
    </row>
    <row r="958">
      <c r="A958" s="17" t="n"/>
      <c r="B958" s="18" t="n"/>
      <c r="C958" s="18" t="n"/>
      <c r="D958" s="18" t="n"/>
      <c r="E958" s="18" t="n"/>
      <c r="F958" s="18">
        <f>IF($E958="","",IFERROR(INDEX(Bens!$B$6:$B$305,MATCH($E958,Bens!$A$6:$A$305,0)),"Código não cadastrado"))</f>
        <v/>
      </c>
      <c r="G958" s="19" t="n"/>
      <c r="H958" s="20">
        <f>IF(OR($E958="",G958=""),"",G958*IFERROR(INDEX(Bens!$D$6:$D$305,MATCH($E958,Bens!$A$6:$A$305,0)),0))</f>
        <v/>
      </c>
      <c r="I958" s="18" t="n"/>
      <c r="J958" s="18">
        <f>IF(OR($E958="",D958=""),"",IF(D958=$C$4,"5908","6908"))</f>
        <v/>
      </c>
      <c r="K958" s="17" t="n"/>
      <c r="L958" s="17" t="n"/>
      <c r="M958" s="19" t="n"/>
      <c r="N958" s="18" t="n"/>
      <c r="O958" s="19">
        <f>IF(OR($E958="",G958=""),"",G958-N(M958))</f>
        <v/>
      </c>
      <c r="P958" s="20">
        <f>IF(O958="","",O958*IFERROR(INDEX(Bens!$D$6:$D$305,MATCH($E958,Bens!$A$6:$A$305,0)),0))</f>
        <v/>
      </c>
      <c r="Q958" s="21">
        <f>IF(A958="","",IF(AND(O958&lt;=0,L958&lt;&gt;""),L958-A958,TODAY()-A958))</f>
        <v/>
      </c>
      <c r="R958" s="18">
        <f>IF(O958="","",IF(O958&lt;0,"CONFERIR",IF(O958=0,"DEVOLVIDO",IF(K958="","COM CLIENTE",IF(TODAY()&gt;K958,"VENCIDO",IF(K958-TODAY()&lt;=15,"VENCE EM 15 DIAS","COM CLIENTE"))))))</f>
        <v/>
      </c>
      <c r="S958" s="18">
        <f>IF(OR($E958="",D958=""),"",IF(D958=$C$4,"5909","6909"))</f>
        <v/>
      </c>
      <c r="T958" s="18" t="n"/>
    </row>
    <row r="959">
      <c r="A959" s="17" t="n"/>
      <c r="B959" s="18" t="n"/>
      <c r="C959" s="18" t="n"/>
      <c r="D959" s="18" t="n"/>
      <c r="E959" s="18" t="n"/>
      <c r="F959" s="18">
        <f>IF($E959="","",IFERROR(INDEX(Bens!$B$6:$B$305,MATCH($E959,Bens!$A$6:$A$305,0)),"Código não cadastrado"))</f>
        <v/>
      </c>
      <c r="G959" s="19" t="n"/>
      <c r="H959" s="20">
        <f>IF(OR($E959="",G959=""),"",G959*IFERROR(INDEX(Bens!$D$6:$D$305,MATCH($E959,Bens!$A$6:$A$305,0)),0))</f>
        <v/>
      </c>
      <c r="I959" s="18" t="n"/>
      <c r="J959" s="18">
        <f>IF(OR($E959="",D959=""),"",IF(D959=$C$4,"5908","6908"))</f>
        <v/>
      </c>
      <c r="K959" s="17" t="n"/>
      <c r="L959" s="17" t="n"/>
      <c r="M959" s="19" t="n"/>
      <c r="N959" s="18" t="n"/>
      <c r="O959" s="19">
        <f>IF(OR($E959="",G959=""),"",G959-N(M959))</f>
        <v/>
      </c>
      <c r="P959" s="20">
        <f>IF(O959="","",O959*IFERROR(INDEX(Bens!$D$6:$D$305,MATCH($E959,Bens!$A$6:$A$305,0)),0))</f>
        <v/>
      </c>
      <c r="Q959" s="21">
        <f>IF(A959="","",IF(AND(O959&lt;=0,L959&lt;&gt;""),L959-A959,TODAY()-A959))</f>
        <v/>
      </c>
      <c r="R959" s="18">
        <f>IF(O959="","",IF(O959&lt;0,"CONFERIR",IF(O959=0,"DEVOLVIDO",IF(K959="","COM CLIENTE",IF(TODAY()&gt;K959,"VENCIDO",IF(K959-TODAY()&lt;=15,"VENCE EM 15 DIAS","COM CLIENTE"))))))</f>
        <v/>
      </c>
      <c r="S959" s="18">
        <f>IF(OR($E959="",D959=""),"",IF(D959=$C$4,"5909","6909"))</f>
        <v/>
      </c>
      <c r="T959" s="18" t="n"/>
    </row>
    <row r="960">
      <c r="A960" s="17" t="n"/>
      <c r="B960" s="18" t="n"/>
      <c r="C960" s="18" t="n"/>
      <c r="D960" s="18" t="n"/>
      <c r="E960" s="18" t="n"/>
      <c r="F960" s="18">
        <f>IF($E960="","",IFERROR(INDEX(Bens!$B$6:$B$305,MATCH($E960,Bens!$A$6:$A$305,0)),"Código não cadastrado"))</f>
        <v/>
      </c>
      <c r="G960" s="19" t="n"/>
      <c r="H960" s="20">
        <f>IF(OR($E960="",G960=""),"",G960*IFERROR(INDEX(Bens!$D$6:$D$305,MATCH($E960,Bens!$A$6:$A$305,0)),0))</f>
        <v/>
      </c>
      <c r="I960" s="18" t="n"/>
      <c r="J960" s="18">
        <f>IF(OR($E960="",D960=""),"",IF(D960=$C$4,"5908","6908"))</f>
        <v/>
      </c>
      <c r="K960" s="17" t="n"/>
      <c r="L960" s="17" t="n"/>
      <c r="M960" s="19" t="n"/>
      <c r="N960" s="18" t="n"/>
      <c r="O960" s="19">
        <f>IF(OR($E960="",G960=""),"",G960-N(M960))</f>
        <v/>
      </c>
      <c r="P960" s="20">
        <f>IF(O960="","",O960*IFERROR(INDEX(Bens!$D$6:$D$305,MATCH($E960,Bens!$A$6:$A$305,0)),0))</f>
        <v/>
      </c>
      <c r="Q960" s="21">
        <f>IF(A960="","",IF(AND(O960&lt;=0,L960&lt;&gt;""),L960-A960,TODAY()-A960))</f>
        <v/>
      </c>
      <c r="R960" s="18">
        <f>IF(O960="","",IF(O960&lt;0,"CONFERIR",IF(O960=0,"DEVOLVIDO",IF(K960="","COM CLIENTE",IF(TODAY()&gt;K960,"VENCIDO",IF(K960-TODAY()&lt;=15,"VENCE EM 15 DIAS","COM CLIENTE"))))))</f>
        <v/>
      </c>
      <c r="S960" s="18">
        <f>IF(OR($E960="",D960=""),"",IF(D960=$C$4,"5909","6909"))</f>
        <v/>
      </c>
      <c r="T960" s="18" t="n"/>
    </row>
    <row r="961">
      <c r="A961" s="17" t="n"/>
      <c r="B961" s="18" t="n"/>
      <c r="C961" s="18" t="n"/>
      <c r="D961" s="18" t="n"/>
      <c r="E961" s="18" t="n"/>
      <c r="F961" s="18">
        <f>IF($E961="","",IFERROR(INDEX(Bens!$B$6:$B$305,MATCH($E961,Bens!$A$6:$A$305,0)),"Código não cadastrado"))</f>
        <v/>
      </c>
      <c r="G961" s="19" t="n"/>
      <c r="H961" s="20">
        <f>IF(OR($E961="",G961=""),"",G961*IFERROR(INDEX(Bens!$D$6:$D$305,MATCH($E961,Bens!$A$6:$A$305,0)),0))</f>
        <v/>
      </c>
      <c r="I961" s="18" t="n"/>
      <c r="J961" s="18">
        <f>IF(OR($E961="",D961=""),"",IF(D961=$C$4,"5908","6908"))</f>
        <v/>
      </c>
      <c r="K961" s="17" t="n"/>
      <c r="L961" s="17" t="n"/>
      <c r="M961" s="19" t="n"/>
      <c r="N961" s="18" t="n"/>
      <c r="O961" s="19">
        <f>IF(OR($E961="",G961=""),"",G961-N(M961))</f>
        <v/>
      </c>
      <c r="P961" s="20">
        <f>IF(O961="","",O961*IFERROR(INDEX(Bens!$D$6:$D$305,MATCH($E961,Bens!$A$6:$A$305,0)),0))</f>
        <v/>
      </c>
      <c r="Q961" s="21">
        <f>IF(A961="","",IF(AND(O961&lt;=0,L961&lt;&gt;""),L961-A961,TODAY()-A961))</f>
        <v/>
      </c>
      <c r="R961" s="18">
        <f>IF(O961="","",IF(O961&lt;0,"CONFERIR",IF(O961=0,"DEVOLVIDO",IF(K961="","COM CLIENTE",IF(TODAY()&gt;K961,"VENCIDO",IF(K961-TODAY()&lt;=15,"VENCE EM 15 DIAS","COM CLIENTE"))))))</f>
        <v/>
      </c>
      <c r="S961" s="18">
        <f>IF(OR($E961="",D961=""),"",IF(D961=$C$4,"5909","6909"))</f>
        <v/>
      </c>
      <c r="T961" s="18" t="n"/>
    </row>
    <row r="962">
      <c r="A962" s="17" t="n"/>
      <c r="B962" s="18" t="n"/>
      <c r="C962" s="18" t="n"/>
      <c r="D962" s="18" t="n"/>
      <c r="E962" s="18" t="n"/>
      <c r="F962" s="18">
        <f>IF($E962="","",IFERROR(INDEX(Bens!$B$6:$B$305,MATCH($E962,Bens!$A$6:$A$305,0)),"Código não cadastrado"))</f>
        <v/>
      </c>
      <c r="G962" s="19" t="n"/>
      <c r="H962" s="20">
        <f>IF(OR($E962="",G962=""),"",G962*IFERROR(INDEX(Bens!$D$6:$D$305,MATCH($E962,Bens!$A$6:$A$305,0)),0))</f>
        <v/>
      </c>
      <c r="I962" s="18" t="n"/>
      <c r="J962" s="18">
        <f>IF(OR($E962="",D962=""),"",IF(D962=$C$4,"5908","6908"))</f>
        <v/>
      </c>
      <c r="K962" s="17" t="n"/>
      <c r="L962" s="17" t="n"/>
      <c r="M962" s="19" t="n"/>
      <c r="N962" s="18" t="n"/>
      <c r="O962" s="19">
        <f>IF(OR($E962="",G962=""),"",G962-N(M962))</f>
        <v/>
      </c>
      <c r="P962" s="20">
        <f>IF(O962="","",O962*IFERROR(INDEX(Bens!$D$6:$D$305,MATCH($E962,Bens!$A$6:$A$305,0)),0))</f>
        <v/>
      </c>
      <c r="Q962" s="21">
        <f>IF(A962="","",IF(AND(O962&lt;=0,L962&lt;&gt;""),L962-A962,TODAY()-A962))</f>
        <v/>
      </c>
      <c r="R962" s="18">
        <f>IF(O962="","",IF(O962&lt;0,"CONFERIR",IF(O962=0,"DEVOLVIDO",IF(K962="","COM CLIENTE",IF(TODAY()&gt;K962,"VENCIDO",IF(K962-TODAY()&lt;=15,"VENCE EM 15 DIAS","COM CLIENTE"))))))</f>
        <v/>
      </c>
      <c r="S962" s="18">
        <f>IF(OR($E962="",D962=""),"",IF(D962=$C$4,"5909","6909"))</f>
        <v/>
      </c>
      <c r="T962" s="18" t="n"/>
    </row>
    <row r="963">
      <c r="A963" s="17" t="n"/>
      <c r="B963" s="18" t="n"/>
      <c r="C963" s="18" t="n"/>
      <c r="D963" s="18" t="n"/>
      <c r="E963" s="18" t="n"/>
      <c r="F963" s="18">
        <f>IF($E963="","",IFERROR(INDEX(Bens!$B$6:$B$305,MATCH($E963,Bens!$A$6:$A$305,0)),"Código não cadastrado"))</f>
        <v/>
      </c>
      <c r="G963" s="19" t="n"/>
      <c r="H963" s="20">
        <f>IF(OR($E963="",G963=""),"",G963*IFERROR(INDEX(Bens!$D$6:$D$305,MATCH($E963,Bens!$A$6:$A$305,0)),0))</f>
        <v/>
      </c>
      <c r="I963" s="18" t="n"/>
      <c r="J963" s="18">
        <f>IF(OR($E963="",D963=""),"",IF(D963=$C$4,"5908","6908"))</f>
        <v/>
      </c>
      <c r="K963" s="17" t="n"/>
      <c r="L963" s="17" t="n"/>
      <c r="M963" s="19" t="n"/>
      <c r="N963" s="18" t="n"/>
      <c r="O963" s="19">
        <f>IF(OR($E963="",G963=""),"",G963-N(M963))</f>
        <v/>
      </c>
      <c r="P963" s="20">
        <f>IF(O963="","",O963*IFERROR(INDEX(Bens!$D$6:$D$305,MATCH($E963,Bens!$A$6:$A$305,0)),0))</f>
        <v/>
      </c>
      <c r="Q963" s="21">
        <f>IF(A963="","",IF(AND(O963&lt;=0,L963&lt;&gt;""),L963-A963,TODAY()-A963))</f>
        <v/>
      </c>
      <c r="R963" s="18">
        <f>IF(O963="","",IF(O963&lt;0,"CONFERIR",IF(O963=0,"DEVOLVIDO",IF(K963="","COM CLIENTE",IF(TODAY()&gt;K963,"VENCIDO",IF(K963-TODAY()&lt;=15,"VENCE EM 15 DIAS","COM CLIENTE"))))))</f>
        <v/>
      </c>
      <c r="S963" s="18">
        <f>IF(OR($E963="",D963=""),"",IF(D963=$C$4,"5909","6909"))</f>
        <v/>
      </c>
      <c r="T963" s="18" t="n"/>
    </row>
    <row r="964">
      <c r="A964" s="17" t="n"/>
      <c r="B964" s="18" t="n"/>
      <c r="C964" s="18" t="n"/>
      <c r="D964" s="18" t="n"/>
      <c r="E964" s="18" t="n"/>
      <c r="F964" s="18">
        <f>IF($E964="","",IFERROR(INDEX(Bens!$B$6:$B$305,MATCH($E964,Bens!$A$6:$A$305,0)),"Código não cadastrado"))</f>
        <v/>
      </c>
      <c r="G964" s="19" t="n"/>
      <c r="H964" s="20">
        <f>IF(OR($E964="",G964=""),"",G964*IFERROR(INDEX(Bens!$D$6:$D$305,MATCH($E964,Bens!$A$6:$A$305,0)),0))</f>
        <v/>
      </c>
      <c r="I964" s="18" t="n"/>
      <c r="J964" s="18">
        <f>IF(OR($E964="",D964=""),"",IF(D964=$C$4,"5908","6908"))</f>
        <v/>
      </c>
      <c r="K964" s="17" t="n"/>
      <c r="L964" s="17" t="n"/>
      <c r="M964" s="19" t="n"/>
      <c r="N964" s="18" t="n"/>
      <c r="O964" s="19">
        <f>IF(OR($E964="",G964=""),"",G964-N(M964))</f>
        <v/>
      </c>
      <c r="P964" s="20">
        <f>IF(O964="","",O964*IFERROR(INDEX(Bens!$D$6:$D$305,MATCH($E964,Bens!$A$6:$A$305,0)),0))</f>
        <v/>
      </c>
      <c r="Q964" s="21">
        <f>IF(A964="","",IF(AND(O964&lt;=0,L964&lt;&gt;""),L964-A964,TODAY()-A964))</f>
        <v/>
      </c>
      <c r="R964" s="18">
        <f>IF(O964="","",IF(O964&lt;0,"CONFERIR",IF(O964=0,"DEVOLVIDO",IF(K964="","COM CLIENTE",IF(TODAY()&gt;K964,"VENCIDO",IF(K964-TODAY()&lt;=15,"VENCE EM 15 DIAS","COM CLIENTE"))))))</f>
        <v/>
      </c>
      <c r="S964" s="18">
        <f>IF(OR($E964="",D964=""),"",IF(D964=$C$4,"5909","6909"))</f>
        <v/>
      </c>
      <c r="T964" s="18" t="n"/>
    </row>
    <row r="965">
      <c r="A965" s="17" t="n"/>
      <c r="B965" s="18" t="n"/>
      <c r="C965" s="18" t="n"/>
      <c r="D965" s="18" t="n"/>
      <c r="E965" s="18" t="n"/>
      <c r="F965" s="18">
        <f>IF($E965="","",IFERROR(INDEX(Bens!$B$6:$B$305,MATCH($E965,Bens!$A$6:$A$305,0)),"Código não cadastrado"))</f>
        <v/>
      </c>
      <c r="G965" s="19" t="n"/>
      <c r="H965" s="20">
        <f>IF(OR($E965="",G965=""),"",G965*IFERROR(INDEX(Bens!$D$6:$D$305,MATCH($E965,Bens!$A$6:$A$305,0)),0))</f>
        <v/>
      </c>
      <c r="I965" s="18" t="n"/>
      <c r="J965" s="18">
        <f>IF(OR($E965="",D965=""),"",IF(D965=$C$4,"5908","6908"))</f>
        <v/>
      </c>
      <c r="K965" s="17" t="n"/>
      <c r="L965" s="17" t="n"/>
      <c r="M965" s="19" t="n"/>
      <c r="N965" s="18" t="n"/>
      <c r="O965" s="19">
        <f>IF(OR($E965="",G965=""),"",G965-N(M965))</f>
        <v/>
      </c>
      <c r="P965" s="20">
        <f>IF(O965="","",O965*IFERROR(INDEX(Bens!$D$6:$D$305,MATCH($E965,Bens!$A$6:$A$305,0)),0))</f>
        <v/>
      </c>
      <c r="Q965" s="21">
        <f>IF(A965="","",IF(AND(O965&lt;=0,L965&lt;&gt;""),L965-A965,TODAY()-A965))</f>
        <v/>
      </c>
      <c r="R965" s="18">
        <f>IF(O965="","",IF(O965&lt;0,"CONFERIR",IF(O965=0,"DEVOLVIDO",IF(K965="","COM CLIENTE",IF(TODAY()&gt;K965,"VENCIDO",IF(K965-TODAY()&lt;=15,"VENCE EM 15 DIAS","COM CLIENTE"))))))</f>
        <v/>
      </c>
      <c r="S965" s="18">
        <f>IF(OR($E965="",D965=""),"",IF(D965=$C$4,"5909","6909"))</f>
        <v/>
      </c>
      <c r="T965" s="18" t="n"/>
    </row>
    <row r="966">
      <c r="A966" s="17" t="n"/>
      <c r="B966" s="18" t="n"/>
      <c r="C966" s="18" t="n"/>
      <c r="D966" s="18" t="n"/>
      <c r="E966" s="18" t="n"/>
      <c r="F966" s="18">
        <f>IF($E966="","",IFERROR(INDEX(Bens!$B$6:$B$305,MATCH($E966,Bens!$A$6:$A$305,0)),"Código não cadastrado"))</f>
        <v/>
      </c>
      <c r="G966" s="19" t="n"/>
      <c r="H966" s="20">
        <f>IF(OR($E966="",G966=""),"",G966*IFERROR(INDEX(Bens!$D$6:$D$305,MATCH($E966,Bens!$A$6:$A$305,0)),0))</f>
        <v/>
      </c>
      <c r="I966" s="18" t="n"/>
      <c r="J966" s="18">
        <f>IF(OR($E966="",D966=""),"",IF(D966=$C$4,"5908","6908"))</f>
        <v/>
      </c>
      <c r="K966" s="17" t="n"/>
      <c r="L966" s="17" t="n"/>
      <c r="M966" s="19" t="n"/>
      <c r="N966" s="18" t="n"/>
      <c r="O966" s="19">
        <f>IF(OR($E966="",G966=""),"",G966-N(M966))</f>
        <v/>
      </c>
      <c r="P966" s="20">
        <f>IF(O966="","",O966*IFERROR(INDEX(Bens!$D$6:$D$305,MATCH($E966,Bens!$A$6:$A$305,0)),0))</f>
        <v/>
      </c>
      <c r="Q966" s="21">
        <f>IF(A966="","",IF(AND(O966&lt;=0,L966&lt;&gt;""),L966-A966,TODAY()-A966))</f>
        <v/>
      </c>
      <c r="R966" s="18">
        <f>IF(O966="","",IF(O966&lt;0,"CONFERIR",IF(O966=0,"DEVOLVIDO",IF(K966="","COM CLIENTE",IF(TODAY()&gt;K966,"VENCIDO",IF(K966-TODAY()&lt;=15,"VENCE EM 15 DIAS","COM CLIENTE"))))))</f>
        <v/>
      </c>
      <c r="S966" s="18">
        <f>IF(OR($E966="",D966=""),"",IF(D966=$C$4,"5909","6909"))</f>
        <v/>
      </c>
      <c r="T966" s="18" t="n"/>
    </row>
    <row r="967">
      <c r="A967" s="17" t="n"/>
      <c r="B967" s="18" t="n"/>
      <c r="C967" s="18" t="n"/>
      <c r="D967" s="18" t="n"/>
      <c r="E967" s="18" t="n"/>
      <c r="F967" s="18">
        <f>IF($E967="","",IFERROR(INDEX(Bens!$B$6:$B$305,MATCH($E967,Bens!$A$6:$A$305,0)),"Código não cadastrado"))</f>
        <v/>
      </c>
      <c r="G967" s="19" t="n"/>
      <c r="H967" s="20">
        <f>IF(OR($E967="",G967=""),"",G967*IFERROR(INDEX(Bens!$D$6:$D$305,MATCH($E967,Bens!$A$6:$A$305,0)),0))</f>
        <v/>
      </c>
      <c r="I967" s="18" t="n"/>
      <c r="J967" s="18">
        <f>IF(OR($E967="",D967=""),"",IF(D967=$C$4,"5908","6908"))</f>
        <v/>
      </c>
      <c r="K967" s="17" t="n"/>
      <c r="L967" s="17" t="n"/>
      <c r="M967" s="19" t="n"/>
      <c r="N967" s="18" t="n"/>
      <c r="O967" s="19">
        <f>IF(OR($E967="",G967=""),"",G967-N(M967))</f>
        <v/>
      </c>
      <c r="P967" s="20">
        <f>IF(O967="","",O967*IFERROR(INDEX(Bens!$D$6:$D$305,MATCH($E967,Bens!$A$6:$A$305,0)),0))</f>
        <v/>
      </c>
      <c r="Q967" s="21">
        <f>IF(A967="","",IF(AND(O967&lt;=0,L967&lt;&gt;""),L967-A967,TODAY()-A967))</f>
        <v/>
      </c>
      <c r="R967" s="18">
        <f>IF(O967="","",IF(O967&lt;0,"CONFERIR",IF(O967=0,"DEVOLVIDO",IF(K967="","COM CLIENTE",IF(TODAY()&gt;K967,"VENCIDO",IF(K967-TODAY()&lt;=15,"VENCE EM 15 DIAS","COM CLIENTE"))))))</f>
        <v/>
      </c>
      <c r="S967" s="18">
        <f>IF(OR($E967="",D967=""),"",IF(D967=$C$4,"5909","6909"))</f>
        <v/>
      </c>
      <c r="T967" s="18" t="n"/>
    </row>
    <row r="968">
      <c r="A968" s="17" t="n"/>
      <c r="B968" s="18" t="n"/>
      <c r="C968" s="18" t="n"/>
      <c r="D968" s="18" t="n"/>
      <c r="E968" s="18" t="n"/>
      <c r="F968" s="18">
        <f>IF($E968="","",IFERROR(INDEX(Bens!$B$6:$B$305,MATCH($E968,Bens!$A$6:$A$305,0)),"Código não cadastrado"))</f>
        <v/>
      </c>
      <c r="G968" s="19" t="n"/>
      <c r="H968" s="20">
        <f>IF(OR($E968="",G968=""),"",G968*IFERROR(INDEX(Bens!$D$6:$D$305,MATCH($E968,Bens!$A$6:$A$305,0)),0))</f>
        <v/>
      </c>
      <c r="I968" s="18" t="n"/>
      <c r="J968" s="18">
        <f>IF(OR($E968="",D968=""),"",IF(D968=$C$4,"5908","6908"))</f>
        <v/>
      </c>
      <c r="K968" s="17" t="n"/>
      <c r="L968" s="17" t="n"/>
      <c r="M968" s="19" t="n"/>
      <c r="N968" s="18" t="n"/>
      <c r="O968" s="19">
        <f>IF(OR($E968="",G968=""),"",G968-N(M968))</f>
        <v/>
      </c>
      <c r="P968" s="20">
        <f>IF(O968="","",O968*IFERROR(INDEX(Bens!$D$6:$D$305,MATCH($E968,Bens!$A$6:$A$305,0)),0))</f>
        <v/>
      </c>
      <c r="Q968" s="21">
        <f>IF(A968="","",IF(AND(O968&lt;=0,L968&lt;&gt;""),L968-A968,TODAY()-A968))</f>
        <v/>
      </c>
      <c r="R968" s="18">
        <f>IF(O968="","",IF(O968&lt;0,"CONFERIR",IF(O968=0,"DEVOLVIDO",IF(K968="","COM CLIENTE",IF(TODAY()&gt;K968,"VENCIDO",IF(K968-TODAY()&lt;=15,"VENCE EM 15 DIAS","COM CLIENTE"))))))</f>
        <v/>
      </c>
      <c r="S968" s="18">
        <f>IF(OR($E968="",D968=""),"",IF(D968=$C$4,"5909","6909"))</f>
        <v/>
      </c>
      <c r="T968" s="18" t="n"/>
    </row>
    <row r="969">
      <c r="A969" s="17" t="n"/>
      <c r="B969" s="18" t="n"/>
      <c r="C969" s="18" t="n"/>
      <c r="D969" s="18" t="n"/>
      <c r="E969" s="18" t="n"/>
      <c r="F969" s="18">
        <f>IF($E969="","",IFERROR(INDEX(Bens!$B$6:$B$305,MATCH($E969,Bens!$A$6:$A$305,0)),"Código não cadastrado"))</f>
        <v/>
      </c>
      <c r="G969" s="19" t="n"/>
      <c r="H969" s="20">
        <f>IF(OR($E969="",G969=""),"",G969*IFERROR(INDEX(Bens!$D$6:$D$305,MATCH($E969,Bens!$A$6:$A$305,0)),0))</f>
        <v/>
      </c>
      <c r="I969" s="18" t="n"/>
      <c r="J969" s="18">
        <f>IF(OR($E969="",D969=""),"",IF(D969=$C$4,"5908","6908"))</f>
        <v/>
      </c>
      <c r="K969" s="17" t="n"/>
      <c r="L969" s="17" t="n"/>
      <c r="M969" s="19" t="n"/>
      <c r="N969" s="18" t="n"/>
      <c r="O969" s="19">
        <f>IF(OR($E969="",G969=""),"",G969-N(M969))</f>
        <v/>
      </c>
      <c r="P969" s="20">
        <f>IF(O969="","",O969*IFERROR(INDEX(Bens!$D$6:$D$305,MATCH($E969,Bens!$A$6:$A$305,0)),0))</f>
        <v/>
      </c>
      <c r="Q969" s="21">
        <f>IF(A969="","",IF(AND(O969&lt;=0,L969&lt;&gt;""),L969-A969,TODAY()-A969))</f>
        <v/>
      </c>
      <c r="R969" s="18">
        <f>IF(O969="","",IF(O969&lt;0,"CONFERIR",IF(O969=0,"DEVOLVIDO",IF(K969="","COM CLIENTE",IF(TODAY()&gt;K969,"VENCIDO",IF(K969-TODAY()&lt;=15,"VENCE EM 15 DIAS","COM CLIENTE"))))))</f>
        <v/>
      </c>
      <c r="S969" s="18">
        <f>IF(OR($E969="",D969=""),"",IF(D969=$C$4,"5909","6909"))</f>
        <v/>
      </c>
      <c r="T969" s="18" t="n"/>
    </row>
    <row r="970">
      <c r="A970" s="17" t="n"/>
      <c r="B970" s="18" t="n"/>
      <c r="C970" s="18" t="n"/>
      <c r="D970" s="18" t="n"/>
      <c r="E970" s="18" t="n"/>
      <c r="F970" s="18">
        <f>IF($E970="","",IFERROR(INDEX(Bens!$B$6:$B$305,MATCH($E970,Bens!$A$6:$A$305,0)),"Código não cadastrado"))</f>
        <v/>
      </c>
      <c r="G970" s="19" t="n"/>
      <c r="H970" s="20">
        <f>IF(OR($E970="",G970=""),"",G970*IFERROR(INDEX(Bens!$D$6:$D$305,MATCH($E970,Bens!$A$6:$A$305,0)),0))</f>
        <v/>
      </c>
      <c r="I970" s="18" t="n"/>
      <c r="J970" s="18">
        <f>IF(OR($E970="",D970=""),"",IF(D970=$C$4,"5908","6908"))</f>
        <v/>
      </c>
      <c r="K970" s="17" t="n"/>
      <c r="L970" s="17" t="n"/>
      <c r="M970" s="19" t="n"/>
      <c r="N970" s="18" t="n"/>
      <c r="O970" s="19">
        <f>IF(OR($E970="",G970=""),"",G970-N(M970))</f>
        <v/>
      </c>
      <c r="P970" s="20">
        <f>IF(O970="","",O970*IFERROR(INDEX(Bens!$D$6:$D$305,MATCH($E970,Bens!$A$6:$A$305,0)),0))</f>
        <v/>
      </c>
      <c r="Q970" s="21">
        <f>IF(A970="","",IF(AND(O970&lt;=0,L970&lt;&gt;""),L970-A970,TODAY()-A970))</f>
        <v/>
      </c>
      <c r="R970" s="18">
        <f>IF(O970="","",IF(O970&lt;0,"CONFERIR",IF(O970=0,"DEVOLVIDO",IF(K970="","COM CLIENTE",IF(TODAY()&gt;K970,"VENCIDO",IF(K970-TODAY()&lt;=15,"VENCE EM 15 DIAS","COM CLIENTE"))))))</f>
        <v/>
      </c>
      <c r="S970" s="18">
        <f>IF(OR($E970="",D970=""),"",IF(D970=$C$4,"5909","6909"))</f>
        <v/>
      </c>
      <c r="T970" s="18" t="n"/>
    </row>
    <row r="971">
      <c r="A971" s="17" t="n"/>
      <c r="B971" s="18" t="n"/>
      <c r="C971" s="18" t="n"/>
      <c r="D971" s="18" t="n"/>
      <c r="E971" s="18" t="n"/>
      <c r="F971" s="18">
        <f>IF($E971="","",IFERROR(INDEX(Bens!$B$6:$B$305,MATCH($E971,Bens!$A$6:$A$305,0)),"Código não cadastrado"))</f>
        <v/>
      </c>
      <c r="G971" s="19" t="n"/>
      <c r="H971" s="20">
        <f>IF(OR($E971="",G971=""),"",G971*IFERROR(INDEX(Bens!$D$6:$D$305,MATCH($E971,Bens!$A$6:$A$305,0)),0))</f>
        <v/>
      </c>
      <c r="I971" s="18" t="n"/>
      <c r="J971" s="18">
        <f>IF(OR($E971="",D971=""),"",IF(D971=$C$4,"5908","6908"))</f>
        <v/>
      </c>
      <c r="K971" s="17" t="n"/>
      <c r="L971" s="17" t="n"/>
      <c r="M971" s="19" t="n"/>
      <c r="N971" s="18" t="n"/>
      <c r="O971" s="19">
        <f>IF(OR($E971="",G971=""),"",G971-N(M971))</f>
        <v/>
      </c>
      <c r="P971" s="20">
        <f>IF(O971="","",O971*IFERROR(INDEX(Bens!$D$6:$D$305,MATCH($E971,Bens!$A$6:$A$305,0)),0))</f>
        <v/>
      </c>
      <c r="Q971" s="21">
        <f>IF(A971="","",IF(AND(O971&lt;=0,L971&lt;&gt;""),L971-A971,TODAY()-A971))</f>
        <v/>
      </c>
      <c r="R971" s="18">
        <f>IF(O971="","",IF(O971&lt;0,"CONFERIR",IF(O971=0,"DEVOLVIDO",IF(K971="","COM CLIENTE",IF(TODAY()&gt;K971,"VENCIDO",IF(K971-TODAY()&lt;=15,"VENCE EM 15 DIAS","COM CLIENTE"))))))</f>
        <v/>
      </c>
      <c r="S971" s="18">
        <f>IF(OR($E971="",D971=""),"",IF(D971=$C$4,"5909","6909"))</f>
        <v/>
      </c>
      <c r="T971" s="18" t="n"/>
    </row>
    <row r="972">
      <c r="A972" s="17" t="n"/>
      <c r="B972" s="18" t="n"/>
      <c r="C972" s="18" t="n"/>
      <c r="D972" s="18" t="n"/>
      <c r="E972" s="18" t="n"/>
      <c r="F972" s="18">
        <f>IF($E972="","",IFERROR(INDEX(Bens!$B$6:$B$305,MATCH($E972,Bens!$A$6:$A$305,0)),"Código não cadastrado"))</f>
        <v/>
      </c>
      <c r="G972" s="19" t="n"/>
      <c r="H972" s="20">
        <f>IF(OR($E972="",G972=""),"",G972*IFERROR(INDEX(Bens!$D$6:$D$305,MATCH($E972,Bens!$A$6:$A$305,0)),0))</f>
        <v/>
      </c>
      <c r="I972" s="18" t="n"/>
      <c r="J972" s="18">
        <f>IF(OR($E972="",D972=""),"",IF(D972=$C$4,"5908","6908"))</f>
        <v/>
      </c>
      <c r="K972" s="17" t="n"/>
      <c r="L972" s="17" t="n"/>
      <c r="M972" s="19" t="n"/>
      <c r="N972" s="18" t="n"/>
      <c r="O972" s="19">
        <f>IF(OR($E972="",G972=""),"",G972-N(M972))</f>
        <v/>
      </c>
      <c r="P972" s="20">
        <f>IF(O972="","",O972*IFERROR(INDEX(Bens!$D$6:$D$305,MATCH($E972,Bens!$A$6:$A$305,0)),0))</f>
        <v/>
      </c>
      <c r="Q972" s="21">
        <f>IF(A972="","",IF(AND(O972&lt;=0,L972&lt;&gt;""),L972-A972,TODAY()-A972))</f>
        <v/>
      </c>
      <c r="R972" s="18">
        <f>IF(O972="","",IF(O972&lt;0,"CONFERIR",IF(O972=0,"DEVOLVIDO",IF(K972="","COM CLIENTE",IF(TODAY()&gt;K972,"VENCIDO",IF(K972-TODAY()&lt;=15,"VENCE EM 15 DIAS","COM CLIENTE"))))))</f>
        <v/>
      </c>
      <c r="S972" s="18">
        <f>IF(OR($E972="",D972=""),"",IF(D972=$C$4,"5909","6909"))</f>
        <v/>
      </c>
      <c r="T972" s="18" t="n"/>
    </row>
    <row r="973">
      <c r="A973" s="17" t="n"/>
      <c r="B973" s="18" t="n"/>
      <c r="C973" s="18" t="n"/>
      <c r="D973" s="18" t="n"/>
      <c r="E973" s="18" t="n"/>
      <c r="F973" s="18">
        <f>IF($E973="","",IFERROR(INDEX(Bens!$B$6:$B$305,MATCH($E973,Bens!$A$6:$A$305,0)),"Código não cadastrado"))</f>
        <v/>
      </c>
      <c r="G973" s="19" t="n"/>
      <c r="H973" s="20">
        <f>IF(OR($E973="",G973=""),"",G973*IFERROR(INDEX(Bens!$D$6:$D$305,MATCH($E973,Bens!$A$6:$A$305,0)),0))</f>
        <v/>
      </c>
      <c r="I973" s="18" t="n"/>
      <c r="J973" s="18">
        <f>IF(OR($E973="",D973=""),"",IF(D973=$C$4,"5908","6908"))</f>
        <v/>
      </c>
      <c r="K973" s="17" t="n"/>
      <c r="L973" s="17" t="n"/>
      <c r="M973" s="19" t="n"/>
      <c r="N973" s="18" t="n"/>
      <c r="O973" s="19">
        <f>IF(OR($E973="",G973=""),"",G973-N(M973))</f>
        <v/>
      </c>
      <c r="P973" s="20">
        <f>IF(O973="","",O973*IFERROR(INDEX(Bens!$D$6:$D$305,MATCH($E973,Bens!$A$6:$A$305,0)),0))</f>
        <v/>
      </c>
      <c r="Q973" s="21">
        <f>IF(A973="","",IF(AND(O973&lt;=0,L973&lt;&gt;""),L973-A973,TODAY()-A973))</f>
        <v/>
      </c>
      <c r="R973" s="18">
        <f>IF(O973="","",IF(O973&lt;0,"CONFERIR",IF(O973=0,"DEVOLVIDO",IF(K973="","COM CLIENTE",IF(TODAY()&gt;K973,"VENCIDO",IF(K973-TODAY()&lt;=15,"VENCE EM 15 DIAS","COM CLIENTE"))))))</f>
        <v/>
      </c>
      <c r="S973" s="18">
        <f>IF(OR($E973="",D973=""),"",IF(D973=$C$4,"5909","6909"))</f>
        <v/>
      </c>
      <c r="T973" s="18" t="n"/>
    </row>
    <row r="974">
      <c r="A974" s="17" t="n"/>
      <c r="B974" s="18" t="n"/>
      <c r="C974" s="18" t="n"/>
      <c r="D974" s="18" t="n"/>
      <c r="E974" s="18" t="n"/>
      <c r="F974" s="18">
        <f>IF($E974="","",IFERROR(INDEX(Bens!$B$6:$B$305,MATCH($E974,Bens!$A$6:$A$305,0)),"Código não cadastrado"))</f>
        <v/>
      </c>
      <c r="G974" s="19" t="n"/>
      <c r="H974" s="20">
        <f>IF(OR($E974="",G974=""),"",G974*IFERROR(INDEX(Bens!$D$6:$D$305,MATCH($E974,Bens!$A$6:$A$305,0)),0))</f>
        <v/>
      </c>
      <c r="I974" s="18" t="n"/>
      <c r="J974" s="18">
        <f>IF(OR($E974="",D974=""),"",IF(D974=$C$4,"5908","6908"))</f>
        <v/>
      </c>
      <c r="K974" s="17" t="n"/>
      <c r="L974" s="17" t="n"/>
      <c r="M974" s="19" t="n"/>
      <c r="N974" s="18" t="n"/>
      <c r="O974" s="19">
        <f>IF(OR($E974="",G974=""),"",G974-N(M974))</f>
        <v/>
      </c>
      <c r="P974" s="20">
        <f>IF(O974="","",O974*IFERROR(INDEX(Bens!$D$6:$D$305,MATCH($E974,Bens!$A$6:$A$305,0)),0))</f>
        <v/>
      </c>
      <c r="Q974" s="21">
        <f>IF(A974="","",IF(AND(O974&lt;=0,L974&lt;&gt;""),L974-A974,TODAY()-A974))</f>
        <v/>
      </c>
      <c r="R974" s="18">
        <f>IF(O974="","",IF(O974&lt;0,"CONFERIR",IF(O974=0,"DEVOLVIDO",IF(K974="","COM CLIENTE",IF(TODAY()&gt;K974,"VENCIDO",IF(K974-TODAY()&lt;=15,"VENCE EM 15 DIAS","COM CLIENTE"))))))</f>
        <v/>
      </c>
      <c r="S974" s="18">
        <f>IF(OR($E974="",D974=""),"",IF(D974=$C$4,"5909","6909"))</f>
        <v/>
      </c>
      <c r="T974" s="18" t="n"/>
    </row>
    <row r="975">
      <c r="A975" s="17" t="n"/>
      <c r="B975" s="18" t="n"/>
      <c r="C975" s="18" t="n"/>
      <c r="D975" s="18" t="n"/>
      <c r="E975" s="18" t="n"/>
      <c r="F975" s="18">
        <f>IF($E975="","",IFERROR(INDEX(Bens!$B$6:$B$305,MATCH($E975,Bens!$A$6:$A$305,0)),"Código não cadastrado"))</f>
        <v/>
      </c>
      <c r="G975" s="19" t="n"/>
      <c r="H975" s="20">
        <f>IF(OR($E975="",G975=""),"",G975*IFERROR(INDEX(Bens!$D$6:$D$305,MATCH($E975,Bens!$A$6:$A$305,0)),0))</f>
        <v/>
      </c>
      <c r="I975" s="18" t="n"/>
      <c r="J975" s="18">
        <f>IF(OR($E975="",D975=""),"",IF(D975=$C$4,"5908","6908"))</f>
        <v/>
      </c>
      <c r="K975" s="17" t="n"/>
      <c r="L975" s="17" t="n"/>
      <c r="M975" s="19" t="n"/>
      <c r="N975" s="18" t="n"/>
      <c r="O975" s="19">
        <f>IF(OR($E975="",G975=""),"",G975-N(M975))</f>
        <v/>
      </c>
      <c r="P975" s="20">
        <f>IF(O975="","",O975*IFERROR(INDEX(Bens!$D$6:$D$305,MATCH($E975,Bens!$A$6:$A$305,0)),0))</f>
        <v/>
      </c>
      <c r="Q975" s="21">
        <f>IF(A975="","",IF(AND(O975&lt;=0,L975&lt;&gt;""),L975-A975,TODAY()-A975))</f>
        <v/>
      </c>
      <c r="R975" s="18">
        <f>IF(O975="","",IF(O975&lt;0,"CONFERIR",IF(O975=0,"DEVOLVIDO",IF(K975="","COM CLIENTE",IF(TODAY()&gt;K975,"VENCIDO",IF(K975-TODAY()&lt;=15,"VENCE EM 15 DIAS","COM CLIENTE"))))))</f>
        <v/>
      </c>
      <c r="S975" s="18">
        <f>IF(OR($E975="",D975=""),"",IF(D975=$C$4,"5909","6909"))</f>
        <v/>
      </c>
      <c r="T975" s="18" t="n"/>
    </row>
    <row r="976">
      <c r="A976" s="17" t="n"/>
      <c r="B976" s="18" t="n"/>
      <c r="C976" s="18" t="n"/>
      <c r="D976" s="18" t="n"/>
      <c r="E976" s="18" t="n"/>
      <c r="F976" s="18">
        <f>IF($E976="","",IFERROR(INDEX(Bens!$B$6:$B$305,MATCH($E976,Bens!$A$6:$A$305,0)),"Código não cadastrado"))</f>
        <v/>
      </c>
      <c r="G976" s="19" t="n"/>
      <c r="H976" s="20">
        <f>IF(OR($E976="",G976=""),"",G976*IFERROR(INDEX(Bens!$D$6:$D$305,MATCH($E976,Bens!$A$6:$A$305,0)),0))</f>
        <v/>
      </c>
      <c r="I976" s="18" t="n"/>
      <c r="J976" s="18">
        <f>IF(OR($E976="",D976=""),"",IF(D976=$C$4,"5908","6908"))</f>
        <v/>
      </c>
      <c r="K976" s="17" t="n"/>
      <c r="L976" s="17" t="n"/>
      <c r="M976" s="19" t="n"/>
      <c r="N976" s="18" t="n"/>
      <c r="O976" s="19">
        <f>IF(OR($E976="",G976=""),"",G976-N(M976))</f>
        <v/>
      </c>
      <c r="P976" s="20">
        <f>IF(O976="","",O976*IFERROR(INDEX(Bens!$D$6:$D$305,MATCH($E976,Bens!$A$6:$A$305,0)),0))</f>
        <v/>
      </c>
      <c r="Q976" s="21">
        <f>IF(A976="","",IF(AND(O976&lt;=0,L976&lt;&gt;""),L976-A976,TODAY()-A976))</f>
        <v/>
      </c>
      <c r="R976" s="18">
        <f>IF(O976="","",IF(O976&lt;0,"CONFERIR",IF(O976=0,"DEVOLVIDO",IF(K976="","COM CLIENTE",IF(TODAY()&gt;K976,"VENCIDO",IF(K976-TODAY()&lt;=15,"VENCE EM 15 DIAS","COM CLIENTE"))))))</f>
        <v/>
      </c>
      <c r="S976" s="18">
        <f>IF(OR($E976="",D976=""),"",IF(D976=$C$4,"5909","6909"))</f>
        <v/>
      </c>
      <c r="T976" s="18" t="n"/>
    </row>
    <row r="977">
      <c r="A977" s="17" t="n"/>
      <c r="B977" s="18" t="n"/>
      <c r="C977" s="18" t="n"/>
      <c r="D977" s="18" t="n"/>
      <c r="E977" s="18" t="n"/>
      <c r="F977" s="18">
        <f>IF($E977="","",IFERROR(INDEX(Bens!$B$6:$B$305,MATCH($E977,Bens!$A$6:$A$305,0)),"Código não cadastrado"))</f>
        <v/>
      </c>
      <c r="G977" s="19" t="n"/>
      <c r="H977" s="20">
        <f>IF(OR($E977="",G977=""),"",G977*IFERROR(INDEX(Bens!$D$6:$D$305,MATCH($E977,Bens!$A$6:$A$305,0)),0))</f>
        <v/>
      </c>
      <c r="I977" s="18" t="n"/>
      <c r="J977" s="18">
        <f>IF(OR($E977="",D977=""),"",IF(D977=$C$4,"5908","6908"))</f>
        <v/>
      </c>
      <c r="K977" s="17" t="n"/>
      <c r="L977" s="17" t="n"/>
      <c r="M977" s="19" t="n"/>
      <c r="N977" s="18" t="n"/>
      <c r="O977" s="19">
        <f>IF(OR($E977="",G977=""),"",G977-N(M977))</f>
        <v/>
      </c>
      <c r="P977" s="20">
        <f>IF(O977="","",O977*IFERROR(INDEX(Bens!$D$6:$D$305,MATCH($E977,Bens!$A$6:$A$305,0)),0))</f>
        <v/>
      </c>
      <c r="Q977" s="21">
        <f>IF(A977="","",IF(AND(O977&lt;=0,L977&lt;&gt;""),L977-A977,TODAY()-A977))</f>
        <v/>
      </c>
      <c r="R977" s="18">
        <f>IF(O977="","",IF(O977&lt;0,"CONFERIR",IF(O977=0,"DEVOLVIDO",IF(K977="","COM CLIENTE",IF(TODAY()&gt;K977,"VENCIDO",IF(K977-TODAY()&lt;=15,"VENCE EM 15 DIAS","COM CLIENTE"))))))</f>
        <v/>
      </c>
      <c r="S977" s="18">
        <f>IF(OR($E977="",D977=""),"",IF(D977=$C$4,"5909","6909"))</f>
        <v/>
      </c>
      <c r="T977" s="18" t="n"/>
    </row>
    <row r="978">
      <c r="A978" s="17" t="n"/>
      <c r="B978" s="18" t="n"/>
      <c r="C978" s="18" t="n"/>
      <c r="D978" s="18" t="n"/>
      <c r="E978" s="18" t="n"/>
      <c r="F978" s="18">
        <f>IF($E978="","",IFERROR(INDEX(Bens!$B$6:$B$305,MATCH($E978,Bens!$A$6:$A$305,0)),"Código não cadastrado"))</f>
        <v/>
      </c>
      <c r="G978" s="19" t="n"/>
      <c r="H978" s="20">
        <f>IF(OR($E978="",G978=""),"",G978*IFERROR(INDEX(Bens!$D$6:$D$305,MATCH($E978,Bens!$A$6:$A$305,0)),0))</f>
        <v/>
      </c>
      <c r="I978" s="18" t="n"/>
      <c r="J978" s="18">
        <f>IF(OR($E978="",D978=""),"",IF(D978=$C$4,"5908","6908"))</f>
        <v/>
      </c>
      <c r="K978" s="17" t="n"/>
      <c r="L978" s="17" t="n"/>
      <c r="M978" s="19" t="n"/>
      <c r="N978" s="18" t="n"/>
      <c r="O978" s="19">
        <f>IF(OR($E978="",G978=""),"",G978-N(M978))</f>
        <v/>
      </c>
      <c r="P978" s="20">
        <f>IF(O978="","",O978*IFERROR(INDEX(Bens!$D$6:$D$305,MATCH($E978,Bens!$A$6:$A$305,0)),0))</f>
        <v/>
      </c>
      <c r="Q978" s="21">
        <f>IF(A978="","",IF(AND(O978&lt;=0,L978&lt;&gt;""),L978-A978,TODAY()-A978))</f>
        <v/>
      </c>
      <c r="R978" s="18">
        <f>IF(O978="","",IF(O978&lt;0,"CONFERIR",IF(O978=0,"DEVOLVIDO",IF(K978="","COM CLIENTE",IF(TODAY()&gt;K978,"VENCIDO",IF(K978-TODAY()&lt;=15,"VENCE EM 15 DIAS","COM CLIENTE"))))))</f>
        <v/>
      </c>
      <c r="S978" s="18">
        <f>IF(OR($E978="",D978=""),"",IF(D978=$C$4,"5909","6909"))</f>
        <v/>
      </c>
      <c r="T978" s="18" t="n"/>
    </row>
    <row r="979">
      <c r="A979" s="17" t="n"/>
      <c r="B979" s="18" t="n"/>
      <c r="C979" s="18" t="n"/>
      <c r="D979" s="18" t="n"/>
      <c r="E979" s="18" t="n"/>
      <c r="F979" s="18">
        <f>IF($E979="","",IFERROR(INDEX(Bens!$B$6:$B$305,MATCH($E979,Bens!$A$6:$A$305,0)),"Código não cadastrado"))</f>
        <v/>
      </c>
      <c r="G979" s="19" t="n"/>
      <c r="H979" s="20">
        <f>IF(OR($E979="",G979=""),"",G979*IFERROR(INDEX(Bens!$D$6:$D$305,MATCH($E979,Bens!$A$6:$A$305,0)),0))</f>
        <v/>
      </c>
      <c r="I979" s="18" t="n"/>
      <c r="J979" s="18">
        <f>IF(OR($E979="",D979=""),"",IF(D979=$C$4,"5908","6908"))</f>
        <v/>
      </c>
      <c r="K979" s="17" t="n"/>
      <c r="L979" s="17" t="n"/>
      <c r="M979" s="19" t="n"/>
      <c r="N979" s="18" t="n"/>
      <c r="O979" s="19">
        <f>IF(OR($E979="",G979=""),"",G979-N(M979))</f>
        <v/>
      </c>
      <c r="P979" s="20">
        <f>IF(O979="","",O979*IFERROR(INDEX(Bens!$D$6:$D$305,MATCH($E979,Bens!$A$6:$A$305,0)),0))</f>
        <v/>
      </c>
      <c r="Q979" s="21">
        <f>IF(A979="","",IF(AND(O979&lt;=0,L979&lt;&gt;""),L979-A979,TODAY()-A979))</f>
        <v/>
      </c>
      <c r="R979" s="18">
        <f>IF(O979="","",IF(O979&lt;0,"CONFERIR",IF(O979=0,"DEVOLVIDO",IF(K979="","COM CLIENTE",IF(TODAY()&gt;K979,"VENCIDO",IF(K979-TODAY()&lt;=15,"VENCE EM 15 DIAS","COM CLIENTE"))))))</f>
        <v/>
      </c>
      <c r="S979" s="18">
        <f>IF(OR($E979="",D979=""),"",IF(D979=$C$4,"5909","6909"))</f>
        <v/>
      </c>
      <c r="T979" s="18" t="n"/>
    </row>
    <row r="980">
      <c r="A980" s="17" t="n"/>
      <c r="B980" s="18" t="n"/>
      <c r="C980" s="18" t="n"/>
      <c r="D980" s="18" t="n"/>
      <c r="E980" s="18" t="n"/>
      <c r="F980" s="18">
        <f>IF($E980="","",IFERROR(INDEX(Bens!$B$6:$B$305,MATCH($E980,Bens!$A$6:$A$305,0)),"Código não cadastrado"))</f>
        <v/>
      </c>
      <c r="G980" s="19" t="n"/>
      <c r="H980" s="20">
        <f>IF(OR($E980="",G980=""),"",G980*IFERROR(INDEX(Bens!$D$6:$D$305,MATCH($E980,Bens!$A$6:$A$305,0)),0))</f>
        <v/>
      </c>
      <c r="I980" s="18" t="n"/>
      <c r="J980" s="18">
        <f>IF(OR($E980="",D980=""),"",IF(D980=$C$4,"5908","6908"))</f>
        <v/>
      </c>
      <c r="K980" s="17" t="n"/>
      <c r="L980" s="17" t="n"/>
      <c r="M980" s="19" t="n"/>
      <c r="N980" s="18" t="n"/>
      <c r="O980" s="19">
        <f>IF(OR($E980="",G980=""),"",G980-N(M980))</f>
        <v/>
      </c>
      <c r="P980" s="20">
        <f>IF(O980="","",O980*IFERROR(INDEX(Bens!$D$6:$D$305,MATCH($E980,Bens!$A$6:$A$305,0)),0))</f>
        <v/>
      </c>
      <c r="Q980" s="21">
        <f>IF(A980="","",IF(AND(O980&lt;=0,L980&lt;&gt;""),L980-A980,TODAY()-A980))</f>
        <v/>
      </c>
      <c r="R980" s="18">
        <f>IF(O980="","",IF(O980&lt;0,"CONFERIR",IF(O980=0,"DEVOLVIDO",IF(K980="","COM CLIENTE",IF(TODAY()&gt;K980,"VENCIDO",IF(K980-TODAY()&lt;=15,"VENCE EM 15 DIAS","COM CLIENTE"))))))</f>
        <v/>
      </c>
      <c r="S980" s="18">
        <f>IF(OR($E980="",D980=""),"",IF(D980=$C$4,"5909","6909"))</f>
        <v/>
      </c>
      <c r="T980" s="18" t="n"/>
    </row>
    <row r="981">
      <c r="A981" s="17" t="n"/>
      <c r="B981" s="18" t="n"/>
      <c r="C981" s="18" t="n"/>
      <c r="D981" s="18" t="n"/>
      <c r="E981" s="18" t="n"/>
      <c r="F981" s="18">
        <f>IF($E981="","",IFERROR(INDEX(Bens!$B$6:$B$305,MATCH($E981,Bens!$A$6:$A$305,0)),"Código não cadastrado"))</f>
        <v/>
      </c>
      <c r="G981" s="19" t="n"/>
      <c r="H981" s="20">
        <f>IF(OR($E981="",G981=""),"",G981*IFERROR(INDEX(Bens!$D$6:$D$305,MATCH($E981,Bens!$A$6:$A$305,0)),0))</f>
        <v/>
      </c>
      <c r="I981" s="18" t="n"/>
      <c r="J981" s="18">
        <f>IF(OR($E981="",D981=""),"",IF(D981=$C$4,"5908","6908"))</f>
        <v/>
      </c>
      <c r="K981" s="17" t="n"/>
      <c r="L981" s="17" t="n"/>
      <c r="M981" s="19" t="n"/>
      <c r="N981" s="18" t="n"/>
      <c r="O981" s="19">
        <f>IF(OR($E981="",G981=""),"",G981-N(M981))</f>
        <v/>
      </c>
      <c r="P981" s="20">
        <f>IF(O981="","",O981*IFERROR(INDEX(Bens!$D$6:$D$305,MATCH($E981,Bens!$A$6:$A$305,0)),0))</f>
        <v/>
      </c>
      <c r="Q981" s="21">
        <f>IF(A981="","",IF(AND(O981&lt;=0,L981&lt;&gt;""),L981-A981,TODAY()-A981))</f>
        <v/>
      </c>
      <c r="R981" s="18">
        <f>IF(O981="","",IF(O981&lt;0,"CONFERIR",IF(O981=0,"DEVOLVIDO",IF(K981="","COM CLIENTE",IF(TODAY()&gt;K981,"VENCIDO",IF(K981-TODAY()&lt;=15,"VENCE EM 15 DIAS","COM CLIENTE"))))))</f>
        <v/>
      </c>
      <c r="S981" s="18">
        <f>IF(OR($E981="",D981=""),"",IF(D981=$C$4,"5909","6909"))</f>
        <v/>
      </c>
      <c r="T981" s="18" t="n"/>
    </row>
    <row r="982">
      <c r="A982" s="17" t="n"/>
      <c r="B982" s="18" t="n"/>
      <c r="C982" s="18" t="n"/>
      <c r="D982" s="18" t="n"/>
      <c r="E982" s="18" t="n"/>
      <c r="F982" s="18">
        <f>IF($E982="","",IFERROR(INDEX(Bens!$B$6:$B$305,MATCH($E982,Bens!$A$6:$A$305,0)),"Código não cadastrado"))</f>
        <v/>
      </c>
      <c r="G982" s="19" t="n"/>
      <c r="H982" s="20">
        <f>IF(OR($E982="",G982=""),"",G982*IFERROR(INDEX(Bens!$D$6:$D$305,MATCH($E982,Bens!$A$6:$A$305,0)),0))</f>
        <v/>
      </c>
      <c r="I982" s="18" t="n"/>
      <c r="J982" s="18">
        <f>IF(OR($E982="",D982=""),"",IF(D982=$C$4,"5908","6908"))</f>
        <v/>
      </c>
      <c r="K982" s="17" t="n"/>
      <c r="L982" s="17" t="n"/>
      <c r="M982" s="19" t="n"/>
      <c r="N982" s="18" t="n"/>
      <c r="O982" s="19">
        <f>IF(OR($E982="",G982=""),"",G982-N(M982))</f>
        <v/>
      </c>
      <c r="P982" s="20">
        <f>IF(O982="","",O982*IFERROR(INDEX(Bens!$D$6:$D$305,MATCH($E982,Bens!$A$6:$A$305,0)),0))</f>
        <v/>
      </c>
      <c r="Q982" s="21">
        <f>IF(A982="","",IF(AND(O982&lt;=0,L982&lt;&gt;""),L982-A982,TODAY()-A982))</f>
        <v/>
      </c>
      <c r="R982" s="18">
        <f>IF(O982="","",IF(O982&lt;0,"CONFERIR",IF(O982=0,"DEVOLVIDO",IF(K982="","COM CLIENTE",IF(TODAY()&gt;K982,"VENCIDO",IF(K982-TODAY()&lt;=15,"VENCE EM 15 DIAS","COM CLIENTE"))))))</f>
        <v/>
      </c>
      <c r="S982" s="18">
        <f>IF(OR($E982="",D982=""),"",IF(D982=$C$4,"5909","6909"))</f>
        <v/>
      </c>
      <c r="T982" s="18" t="n"/>
    </row>
    <row r="983">
      <c r="A983" s="17" t="n"/>
      <c r="B983" s="18" t="n"/>
      <c r="C983" s="18" t="n"/>
      <c r="D983" s="18" t="n"/>
      <c r="E983" s="18" t="n"/>
      <c r="F983" s="18">
        <f>IF($E983="","",IFERROR(INDEX(Bens!$B$6:$B$305,MATCH($E983,Bens!$A$6:$A$305,0)),"Código não cadastrado"))</f>
        <v/>
      </c>
      <c r="G983" s="19" t="n"/>
      <c r="H983" s="20">
        <f>IF(OR($E983="",G983=""),"",G983*IFERROR(INDEX(Bens!$D$6:$D$305,MATCH($E983,Bens!$A$6:$A$305,0)),0))</f>
        <v/>
      </c>
      <c r="I983" s="18" t="n"/>
      <c r="J983" s="18">
        <f>IF(OR($E983="",D983=""),"",IF(D983=$C$4,"5908","6908"))</f>
        <v/>
      </c>
      <c r="K983" s="17" t="n"/>
      <c r="L983" s="17" t="n"/>
      <c r="M983" s="19" t="n"/>
      <c r="N983" s="18" t="n"/>
      <c r="O983" s="19">
        <f>IF(OR($E983="",G983=""),"",G983-N(M983))</f>
        <v/>
      </c>
      <c r="P983" s="20">
        <f>IF(O983="","",O983*IFERROR(INDEX(Bens!$D$6:$D$305,MATCH($E983,Bens!$A$6:$A$305,0)),0))</f>
        <v/>
      </c>
      <c r="Q983" s="21">
        <f>IF(A983="","",IF(AND(O983&lt;=0,L983&lt;&gt;""),L983-A983,TODAY()-A983))</f>
        <v/>
      </c>
      <c r="R983" s="18">
        <f>IF(O983="","",IF(O983&lt;0,"CONFERIR",IF(O983=0,"DEVOLVIDO",IF(K983="","COM CLIENTE",IF(TODAY()&gt;K983,"VENCIDO",IF(K983-TODAY()&lt;=15,"VENCE EM 15 DIAS","COM CLIENTE"))))))</f>
        <v/>
      </c>
      <c r="S983" s="18">
        <f>IF(OR($E983="",D983=""),"",IF(D983=$C$4,"5909","6909"))</f>
        <v/>
      </c>
      <c r="T983" s="18" t="n"/>
    </row>
    <row r="984">
      <c r="A984" s="17" t="n"/>
      <c r="B984" s="18" t="n"/>
      <c r="C984" s="18" t="n"/>
      <c r="D984" s="18" t="n"/>
      <c r="E984" s="18" t="n"/>
      <c r="F984" s="18">
        <f>IF($E984="","",IFERROR(INDEX(Bens!$B$6:$B$305,MATCH($E984,Bens!$A$6:$A$305,0)),"Código não cadastrado"))</f>
        <v/>
      </c>
      <c r="G984" s="19" t="n"/>
      <c r="H984" s="20">
        <f>IF(OR($E984="",G984=""),"",G984*IFERROR(INDEX(Bens!$D$6:$D$305,MATCH($E984,Bens!$A$6:$A$305,0)),0))</f>
        <v/>
      </c>
      <c r="I984" s="18" t="n"/>
      <c r="J984" s="18">
        <f>IF(OR($E984="",D984=""),"",IF(D984=$C$4,"5908","6908"))</f>
        <v/>
      </c>
      <c r="K984" s="17" t="n"/>
      <c r="L984" s="17" t="n"/>
      <c r="M984" s="19" t="n"/>
      <c r="N984" s="18" t="n"/>
      <c r="O984" s="19">
        <f>IF(OR($E984="",G984=""),"",G984-N(M984))</f>
        <v/>
      </c>
      <c r="P984" s="20">
        <f>IF(O984="","",O984*IFERROR(INDEX(Bens!$D$6:$D$305,MATCH($E984,Bens!$A$6:$A$305,0)),0))</f>
        <v/>
      </c>
      <c r="Q984" s="21">
        <f>IF(A984="","",IF(AND(O984&lt;=0,L984&lt;&gt;""),L984-A984,TODAY()-A984))</f>
        <v/>
      </c>
      <c r="R984" s="18">
        <f>IF(O984="","",IF(O984&lt;0,"CONFERIR",IF(O984=0,"DEVOLVIDO",IF(K984="","COM CLIENTE",IF(TODAY()&gt;K984,"VENCIDO",IF(K984-TODAY()&lt;=15,"VENCE EM 15 DIAS","COM CLIENTE"))))))</f>
        <v/>
      </c>
      <c r="S984" s="18">
        <f>IF(OR($E984="",D984=""),"",IF(D984=$C$4,"5909","6909"))</f>
        <v/>
      </c>
      <c r="T984" s="18" t="n"/>
    </row>
    <row r="985">
      <c r="A985" s="17" t="n"/>
      <c r="B985" s="18" t="n"/>
      <c r="C985" s="18" t="n"/>
      <c r="D985" s="18" t="n"/>
      <c r="E985" s="18" t="n"/>
      <c r="F985" s="18">
        <f>IF($E985="","",IFERROR(INDEX(Bens!$B$6:$B$305,MATCH($E985,Bens!$A$6:$A$305,0)),"Código não cadastrado"))</f>
        <v/>
      </c>
      <c r="G985" s="19" t="n"/>
      <c r="H985" s="20">
        <f>IF(OR($E985="",G985=""),"",G985*IFERROR(INDEX(Bens!$D$6:$D$305,MATCH($E985,Bens!$A$6:$A$305,0)),0))</f>
        <v/>
      </c>
      <c r="I985" s="18" t="n"/>
      <c r="J985" s="18">
        <f>IF(OR($E985="",D985=""),"",IF(D985=$C$4,"5908","6908"))</f>
        <v/>
      </c>
      <c r="K985" s="17" t="n"/>
      <c r="L985" s="17" t="n"/>
      <c r="M985" s="19" t="n"/>
      <c r="N985" s="18" t="n"/>
      <c r="O985" s="19">
        <f>IF(OR($E985="",G985=""),"",G985-N(M985))</f>
        <v/>
      </c>
      <c r="P985" s="20">
        <f>IF(O985="","",O985*IFERROR(INDEX(Bens!$D$6:$D$305,MATCH($E985,Bens!$A$6:$A$305,0)),0))</f>
        <v/>
      </c>
      <c r="Q985" s="21">
        <f>IF(A985="","",IF(AND(O985&lt;=0,L985&lt;&gt;""),L985-A985,TODAY()-A985))</f>
        <v/>
      </c>
      <c r="R985" s="18">
        <f>IF(O985="","",IF(O985&lt;0,"CONFERIR",IF(O985=0,"DEVOLVIDO",IF(K985="","COM CLIENTE",IF(TODAY()&gt;K985,"VENCIDO",IF(K985-TODAY()&lt;=15,"VENCE EM 15 DIAS","COM CLIENTE"))))))</f>
        <v/>
      </c>
      <c r="S985" s="18">
        <f>IF(OR($E985="",D985=""),"",IF(D985=$C$4,"5909","6909"))</f>
        <v/>
      </c>
      <c r="T985" s="18" t="n"/>
    </row>
    <row r="986">
      <c r="A986" s="17" t="n"/>
      <c r="B986" s="18" t="n"/>
      <c r="C986" s="18" t="n"/>
      <c r="D986" s="18" t="n"/>
      <c r="E986" s="18" t="n"/>
      <c r="F986" s="18">
        <f>IF($E986="","",IFERROR(INDEX(Bens!$B$6:$B$305,MATCH($E986,Bens!$A$6:$A$305,0)),"Código não cadastrado"))</f>
        <v/>
      </c>
      <c r="G986" s="19" t="n"/>
      <c r="H986" s="20">
        <f>IF(OR($E986="",G986=""),"",G986*IFERROR(INDEX(Bens!$D$6:$D$305,MATCH($E986,Bens!$A$6:$A$305,0)),0))</f>
        <v/>
      </c>
      <c r="I986" s="18" t="n"/>
      <c r="J986" s="18">
        <f>IF(OR($E986="",D986=""),"",IF(D986=$C$4,"5908","6908"))</f>
        <v/>
      </c>
      <c r="K986" s="17" t="n"/>
      <c r="L986" s="17" t="n"/>
      <c r="M986" s="19" t="n"/>
      <c r="N986" s="18" t="n"/>
      <c r="O986" s="19">
        <f>IF(OR($E986="",G986=""),"",G986-N(M986))</f>
        <v/>
      </c>
      <c r="P986" s="20">
        <f>IF(O986="","",O986*IFERROR(INDEX(Bens!$D$6:$D$305,MATCH($E986,Bens!$A$6:$A$305,0)),0))</f>
        <v/>
      </c>
      <c r="Q986" s="21">
        <f>IF(A986="","",IF(AND(O986&lt;=0,L986&lt;&gt;""),L986-A986,TODAY()-A986))</f>
        <v/>
      </c>
      <c r="R986" s="18">
        <f>IF(O986="","",IF(O986&lt;0,"CONFERIR",IF(O986=0,"DEVOLVIDO",IF(K986="","COM CLIENTE",IF(TODAY()&gt;K986,"VENCIDO",IF(K986-TODAY()&lt;=15,"VENCE EM 15 DIAS","COM CLIENTE"))))))</f>
        <v/>
      </c>
      <c r="S986" s="18">
        <f>IF(OR($E986="",D986=""),"",IF(D986=$C$4,"5909","6909"))</f>
        <v/>
      </c>
      <c r="T986" s="18" t="n"/>
    </row>
    <row r="987">
      <c r="A987" s="17" t="n"/>
      <c r="B987" s="18" t="n"/>
      <c r="C987" s="18" t="n"/>
      <c r="D987" s="18" t="n"/>
      <c r="E987" s="18" t="n"/>
      <c r="F987" s="18">
        <f>IF($E987="","",IFERROR(INDEX(Bens!$B$6:$B$305,MATCH($E987,Bens!$A$6:$A$305,0)),"Código não cadastrado"))</f>
        <v/>
      </c>
      <c r="G987" s="19" t="n"/>
      <c r="H987" s="20">
        <f>IF(OR($E987="",G987=""),"",G987*IFERROR(INDEX(Bens!$D$6:$D$305,MATCH($E987,Bens!$A$6:$A$305,0)),0))</f>
        <v/>
      </c>
      <c r="I987" s="18" t="n"/>
      <c r="J987" s="18">
        <f>IF(OR($E987="",D987=""),"",IF(D987=$C$4,"5908","6908"))</f>
        <v/>
      </c>
      <c r="K987" s="17" t="n"/>
      <c r="L987" s="17" t="n"/>
      <c r="M987" s="19" t="n"/>
      <c r="N987" s="18" t="n"/>
      <c r="O987" s="19">
        <f>IF(OR($E987="",G987=""),"",G987-N(M987))</f>
        <v/>
      </c>
      <c r="P987" s="20">
        <f>IF(O987="","",O987*IFERROR(INDEX(Bens!$D$6:$D$305,MATCH($E987,Bens!$A$6:$A$305,0)),0))</f>
        <v/>
      </c>
      <c r="Q987" s="21">
        <f>IF(A987="","",IF(AND(O987&lt;=0,L987&lt;&gt;""),L987-A987,TODAY()-A987))</f>
        <v/>
      </c>
      <c r="R987" s="18">
        <f>IF(O987="","",IF(O987&lt;0,"CONFERIR",IF(O987=0,"DEVOLVIDO",IF(K987="","COM CLIENTE",IF(TODAY()&gt;K987,"VENCIDO",IF(K987-TODAY()&lt;=15,"VENCE EM 15 DIAS","COM CLIENTE"))))))</f>
        <v/>
      </c>
      <c r="S987" s="18">
        <f>IF(OR($E987="",D987=""),"",IF(D987=$C$4,"5909","6909"))</f>
        <v/>
      </c>
      <c r="T987" s="18" t="n"/>
    </row>
    <row r="988">
      <c r="A988" s="17" t="n"/>
      <c r="B988" s="18" t="n"/>
      <c r="C988" s="18" t="n"/>
      <c r="D988" s="18" t="n"/>
      <c r="E988" s="18" t="n"/>
      <c r="F988" s="18">
        <f>IF($E988="","",IFERROR(INDEX(Bens!$B$6:$B$305,MATCH($E988,Bens!$A$6:$A$305,0)),"Código não cadastrado"))</f>
        <v/>
      </c>
      <c r="G988" s="19" t="n"/>
      <c r="H988" s="20">
        <f>IF(OR($E988="",G988=""),"",G988*IFERROR(INDEX(Bens!$D$6:$D$305,MATCH($E988,Bens!$A$6:$A$305,0)),0))</f>
        <v/>
      </c>
      <c r="I988" s="18" t="n"/>
      <c r="J988" s="18">
        <f>IF(OR($E988="",D988=""),"",IF(D988=$C$4,"5908","6908"))</f>
        <v/>
      </c>
      <c r="K988" s="17" t="n"/>
      <c r="L988" s="17" t="n"/>
      <c r="M988" s="19" t="n"/>
      <c r="N988" s="18" t="n"/>
      <c r="O988" s="19">
        <f>IF(OR($E988="",G988=""),"",G988-N(M988))</f>
        <v/>
      </c>
      <c r="P988" s="20">
        <f>IF(O988="","",O988*IFERROR(INDEX(Bens!$D$6:$D$305,MATCH($E988,Bens!$A$6:$A$305,0)),0))</f>
        <v/>
      </c>
      <c r="Q988" s="21">
        <f>IF(A988="","",IF(AND(O988&lt;=0,L988&lt;&gt;""),L988-A988,TODAY()-A988))</f>
        <v/>
      </c>
      <c r="R988" s="18">
        <f>IF(O988="","",IF(O988&lt;0,"CONFERIR",IF(O988=0,"DEVOLVIDO",IF(K988="","COM CLIENTE",IF(TODAY()&gt;K988,"VENCIDO",IF(K988-TODAY()&lt;=15,"VENCE EM 15 DIAS","COM CLIENTE"))))))</f>
        <v/>
      </c>
      <c r="S988" s="18">
        <f>IF(OR($E988="",D988=""),"",IF(D988=$C$4,"5909","6909"))</f>
        <v/>
      </c>
      <c r="T988" s="18" t="n"/>
    </row>
    <row r="989">
      <c r="A989" s="17" t="n"/>
      <c r="B989" s="18" t="n"/>
      <c r="C989" s="18" t="n"/>
      <c r="D989" s="18" t="n"/>
      <c r="E989" s="18" t="n"/>
      <c r="F989" s="18">
        <f>IF($E989="","",IFERROR(INDEX(Bens!$B$6:$B$305,MATCH($E989,Bens!$A$6:$A$305,0)),"Código não cadastrado"))</f>
        <v/>
      </c>
      <c r="G989" s="19" t="n"/>
      <c r="H989" s="20">
        <f>IF(OR($E989="",G989=""),"",G989*IFERROR(INDEX(Bens!$D$6:$D$305,MATCH($E989,Bens!$A$6:$A$305,0)),0))</f>
        <v/>
      </c>
      <c r="I989" s="18" t="n"/>
      <c r="J989" s="18">
        <f>IF(OR($E989="",D989=""),"",IF(D989=$C$4,"5908","6908"))</f>
        <v/>
      </c>
      <c r="K989" s="17" t="n"/>
      <c r="L989" s="17" t="n"/>
      <c r="M989" s="19" t="n"/>
      <c r="N989" s="18" t="n"/>
      <c r="O989" s="19">
        <f>IF(OR($E989="",G989=""),"",G989-N(M989))</f>
        <v/>
      </c>
      <c r="P989" s="20">
        <f>IF(O989="","",O989*IFERROR(INDEX(Bens!$D$6:$D$305,MATCH($E989,Bens!$A$6:$A$305,0)),0))</f>
        <v/>
      </c>
      <c r="Q989" s="21">
        <f>IF(A989="","",IF(AND(O989&lt;=0,L989&lt;&gt;""),L989-A989,TODAY()-A989))</f>
        <v/>
      </c>
      <c r="R989" s="18">
        <f>IF(O989="","",IF(O989&lt;0,"CONFERIR",IF(O989=0,"DEVOLVIDO",IF(K989="","COM CLIENTE",IF(TODAY()&gt;K989,"VENCIDO",IF(K989-TODAY()&lt;=15,"VENCE EM 15 DIAS","COM CLIENTE"))))))</f>
        <v/>
      </c>
      <c r="S989" s="18">
        <f>IF(OR($E989="",D989=""),"",IF(D989=$C$4,"5909","6909"))</f>
        <v/>
      </c>
      <c r="T989" s="18" t="n"/>
    </row>
    <row r="990">
      <c r="A990" s="17" t="n"/>
      <c r="B990" s="18" t="n"/>
      <c r="C990" s="18" t="n"/>
      <c r="D990" s="18" t="n"/>
      <c r="E990" s="18" t="n"/>
      <c r="F990" s="18">
        <f>IF($E990="","",IFERROR(INDEX(Bens!$B$6:$B$305,MATCH($E990,Bens!$A$6:$A$305,0)),"Código não cadastrado"))</f>
        <v/>
      </c>
      <c r="G990" s="19" t="n"/>
      <c r="H990" s="20">
        <f>IF(OR($E990="",G990=""),"",G990*IFERROR(INDEX(Bens!$D$6:$D$305,MATCH($E990,Bens!$A$6:$A$305,0)),0))</f>
        <v/>
      </c>
      <c r="I990" s="18" t="n"/>
      <c r="J990" s="18">
        <f>IF(OR($E990="",D990=""),"",IF(D990=$C$4,"5908","6908"))</f>
        <v/>
      </c>
      <c r="K990" s="17" t="n"/>
      <c r="L990" s="17" t="n"/>
      <c r="M990" s="19" t="n"/>
      <c r="N990" s="18" t="n"/>
      <c r="O990" s="19">
        <f>IF(OR($E990="",G990=""),"",G990-N(M990))</f>
        <v/>
      </c>
      <c r="P990" s="20">
        <f>IF(O990="","",O990*IFERROR(INDEX(Bens!$D$6:$D$305,MATCH($E990,Bens!$A$6:$A$305,0)),0))</f>
        <v/>
      </c>
      <c r="Q990" s="21">
        <f>IF(A990="","",IF(AND(O990&lt;=0,L990&lt;&gt;""),L990-A990,TODAY()-A990))</f>
        <v/>
      </c>
      <c r="R990" s="18">
        <f>IF(O990="","",IF(O990&lt;0,"CONFERIR",IF(O990=0,"DEVOLVIDO",IF(K990="","COM CLIENTE",IF(TODAY()&gt;K990,"VENCIDO",IF(K990-TODAY()&lt;=15,"VENCE EM 15 DIAS","COM CLIENTE"))))))</f>
        <v/>
      </c>
      <c r="S990" s="18">
        <f>IF(OR($E990="",D990=""),"",IF(D990=$C$4,"5909","6909"))</f>
        <v/>
      </c>
      <c r="T990" s="18" t="n"/>
    </row>
    <row r="991">
      <c r="A991" s="17" t="n"/>
      <c r="B991" s="18" t="n"/>
      <c r="C991" s="18" t="n"/>
      <c r="D991" s="18" t="n"/>
      <c r="E991" s="18" t="n"/>
      <c r="F991" s="18">
        <f>IF($E991="","",IFERROR(INDEX(Bens!$B$6:$B$305,MATCH($E991,Bens!$A$6:$A$305,0)),"Código não cadastrado"))</f>
        <v/>
      </c>
      <c r="G991" s="19" t="n"/>
      <c r="H991" s="20">
        <f>IF(OR($E991="",G991=""),"",G991*IFERROR(INDEX(Bens!$D$6:$D$305,MATCH($E991,Bens!$A$6:$A$305,0)),0))</f>
        <v/>
      </c>
      <c r="I991" s="18" t="n"/>
      <c r="J991" s="18">
        <f>IF(OR($E991="",D991=""),"",IF(D991=$C$4,"5908","6908"))</f>
        <v/>
      </c>
      <c r="K991" s="17" t="n"/>
      <c r="L991" s="17" t="n"/>
      <c r="M991" s="19" t="n"/>
      <c r="N991" s="18" t="n"/>
      <c r="O991" s="19">
        <f>IF(OR($E991="",G991=""),"",G991-N(M991))</f>
        <v/>
      </c>
      <c r="P991" s="20">
        <f>IF(O991="","",O991*IFERROR(INDEX(Bens!$D$6:$D$305,MATCH($E991,Bens!$A$6:$A$305,0)),0))</f>
        <v/>
      </c>
      <c r="Q991" s="21">
        <f>IF(A991="","",IF(AND(O991&lt;=0,L991&lt;&gt;""),L991-A991,TODAY()-A991))</f>
        <v/>
      </c>
      <c r="R991" s="18">
        <f>IF(O991="","",IF(O991&lt;0,"CONFERIR",IF(O991=0,"DEVOLVIDO",IF(K991="","COM CLIENTE",IF(TODAY()&gt;K991,"VENCIDO",IF(K991-TODAY()&lt;=15,"VENCE EM 15 DIAS","COM CLIENTE"))))))</f>
        <v/>
      </c>
      <c r="S991" s="18">
        <f>IF(OR($E991="",D991=""),"",IF(D991=$C$4,"5909","6909"))</f>
        <v/>
      </c>
      <c r="T991" s="18" t="n"/>
    </row>
    <row r="992">
      <c r="A992" s="17" t="n"/>
      <c r="B992" s="18" t="n"/>
      <c r="C992" s="18" t="n"/>
      <c r="D992" s="18" t="n"/>
      <c r="E992" s="18" t="n"/>
      <c r="F992" s="18">
        <f>IF($E992="","",IFERROR(INDEX(Bens!$B$6:$B$305,MATCH($E992,Bens!$A$6:$A$305,0)),"Código não cadastrado"))</f>
        <v/>
      </c>
      <c r="G992" s="19" t="n"/>
      <c r="H992" s="20">
        <f>IF(OR($E992="",G992=""),"",G992*IFERROR(INDEX(Bens!$D$6:$D$305,MATCH($E992,Bens!$A$6:$A$305,0)),0))</f>
        <v/>
      </c>
      <c r="I992" s="18" t="n"/>
      <c r="J992" s="18">
        <f>IF(OR($E992="",D992=""),"",IF(D992=$C$4,"5908","6908"))</f>
        <v/>
      </c>
      <c r="K992" s="17" t="n"/>
      <c r="L992" s="17" t="n"/>
      <c r="M992" s="19" t="n"/>
      <c r="N992" s="18" t="n"/>
      <c r="O992" s="19">
        <f>IF(OR($E992="",G992=""),"",G992-N(M992))</f>
        <v/>
      </c>
      <c r="P992" s="20">
        <f>IF(O992="","",O992*IFERROR(INDEX(Bens!$D$6:$D$305,MATCH($E992,Bens!$A$6:$A$305,0)),0))</f>
        <v/>
      </c>
      <c r="Q992" s="21">
        <f>IF(A992="","",IF(AND(O992&lt;=0,L992&lt;&gt;""),L992-A992,TODAY()-A992))</f>
        <v/>
      </c>
      <c r="R992" s="18">
        <f>IF(O992="","",IF(O992&lt;0,"CONFERIR",IF(O992=0,"DEVOLVIDO",IF(K992="","COM CLIENTE",IF(TODAY()&gt;K992,"VENCIDO",IF(K992-TODAY()&lt;=15,"VENCE EM 15 DIAS","COM CLIENTE"))))))</f>
        <v/>
      </c>
      <c r="S992" s="18">
        <f>IF(OR($E992="",D992=""),"",IF(D992=$C$4,"5909","6909"))</f>
        <v/>
      </c>
      <c r="T992" s="18" t="n"/>
    </row>
    <row r="993">
      <c r="A993" s="17" t="n"/>
      <c r="B993" s="18" t="n"/>
      <c r="C993" s="18" t="n"/>
      <c r="D993" s="18" t="n"/>
      <c r="E993" s="18" t="n"/>
      <c r="F993" s="18">
        <f>IF($E993="","",IFERROR(INDEX(Bens!$B$6:$B$305,MATCH($E993,Bens!$A$6:$A$305,0)),"Código não cadastrado"))</f>
        <v/>
      </c>
      <c r="G993" s="19" t="n"/>
      <c r="H993" s="20">
        <f>IF(OR($E993="",G993=""),"",G993*IFERROR(INDEX(Bens!$D$6:$D$305,MATCH($E993,Bens!$A$6:$A$305,0)),0))</f>
        <v/>
      </c>
      <c r="I993" s="18" t="n"/>
      <c r="J993" s="18">
        <f>IF(OR($E993="",D993=""),"",IF(D993=$C$4,"5908","6908"))</f>
        <v/>
      </c>
      <c r="K993" s="17" t="n"/>
      <c r="L993" s="17" t="n"/>
      <c r="M993" s="19" t="n"/>
      <c r="N993" s="18" t="n"/>
      <c r="O993" s="19">
        <f>IF(OR($E993="",G993=""),"",G993-N(M993))</f>
        <v/>
      </c>
      <c r="P993" s="20">
        <f>IF(O993="","",O993*IFERROR(INDEX(Bens!$D$6:$D$305,MATCH($E993,Bens!$A$6:$A$305,0)),0))</f>
        <v/>
      </c>
      <c r="Q993" s="21">
        <f>IF(A993="","",IF(AND(O993&lt;=0,L993&lt;&gt;""),L993-A993,TODAY()-A993))</f>
        <v/>
      </c>
      <c r="R993" s="18">
        <f>IF(O993="","",IF(O993&lt;0,"CONFERIR",IF(O993=0,"DEVOLVIDO",IF(K993="","COM CLIENTE",IF(TODAY()&gt;K993,"VENCIDO",IF(K993-TODAY()&lt;=15,"VENCE EM 15 DIAS","COM CLIENTE"))))))</f>
        <v/>
      </c>
      <c r="S993" s="18">
        <f>IF(OR($E993="",D993=""),"",IF(D993=$C$4,"5909","6909"))</f>
        <v/>
      </c>
      <c r="T993" s="18" t="n"/>
    </row>
    <row r="994">
      <c r="A994" s="17" t="n"/>
      <c r="B994" s="18" t="n"/>
      <c r="C994" s="18" t="n"/>
      <c r="D994" s="18" t="n"/>
      <c r="E994" s="18" t="n"/>
      <c r="F994" s="18">
        <f>IF($E994="","",IFERROR(INDEX(Bens!$B$6:$B$305,MATCH($E994,Bens!$A$6:$A$305,0)),"Código não cadastrado"))</f>
        <v/>
      </c>
      <c r="G994" s="19" t="n"/>
      <c r="H994" s="20">
        <f>IF(OR($E994="",G994=""),"",G994*IFERROR(INDEX(Bens!$D$6:$D$305,MATCH($E994,Bens!$A$6:$A$305,0)),0))</f>
        <v/>
      </c>
      <c r="I994" s="18" t="n"/>
      <c r="J994" s="18">
        <f>IF(OR($E994="",D994=""),"",IF(D994=$C$4,"5908","6908"))</f>
        <v/>
      </c>
      <c r="K994" s="17" t="n"/>
      <c r="L994" s="17" t="n"/>
      <c r="M994" s="19" t="n"/>
      <c r="N994" s="18" t="n"/>
      <c r="O994" s="19">
        <f>IF(OR($E994="",G994=""),"",G994-N(M994))</f>
        <v/>
      </c>
      <c r="P994" s="20">
        <f>IF(O994="","",O994*IFERROR(INDEX(Bens!$D$6:$D$305,MATCH($E994,Bens!$A$6:$A$305,0)),0))</f>
        <v/>
      </c>
      <c r="Q994" s="21">
        <f>IF(A994="","",IF(AND(O994&lt;=0,L994&lt;&gt;""),L994-A994,TODAY()-A994))</f>
        <v/>
      </c>
      <c r="R994" s="18">
        <f>IF(O994="","",IF(O994&lt;0,"CONFERIR",IF(O994=0,"DEVOLVIDO",IF(K994="","COM CLIENTE",IF(TODAY()&gt;K994,"VENCIDO",IF(K994-TODAY()&lt;=15,"VENCE EM 15 DIAS","COM CLIENTE"))))))</f>
        <v/>
      </c>
      <c r="S994" s="18">
        <f>IF(OR($E994="",D994=""),"",IF(D994=$C$4,"5909","6909"))</f>
        <v/>
      </c>
      <c r="T994" s="18" t="n"/>
    </row>
    <row r="995">
      <c r="A995" s="17" t="n"/>
      <c r="B995" s="18" t="n"/>
      <c r="C995" s="18" t="n"/>
      <c r="D995" s="18" t="n"/>
      <c r="E995" s="18" t="n"/>
      <c r="F995" s="18">
        <f>IF($E995="","",IFERROR(INDEX(Bens!$B$6:$B$305,MATCH($E995,Bens!$A$6:$A$305,0)),"Código não cadastrado"))</f>
        <v/>
      </c>
      <c r="G995" s="19" t="n"/>
      <c r="H995" s="20">
        <f>IF(OR($E995="",G995=""),"",G995*IFERROR(INDEX(Bens!$D$6:$D$305,MATCH($E995,Bens!$A$6:$A$305,0)),0))</f>
        <v/>
      </c>
      <c r="I995" s="18" t="n"/>
      <c r="J995" s="18">
        <f>IF(OR($E995="",D995=""),"",IF(D995=$C$4,"5908","6908"))</f>
        <v/>
      </c>
      <c r="K995" s="17" t="n"/>
      <c r="L995" s="17" t="n"/>
      <c r="M995" s="19" t="n"/>
      <c r="N995" s="18" t="n"/>
      <c r="O995" s="19">
        <f>IF(OR($E995="",G995=""),"",G995-N(M995))</f>
        <v/>
      </c>
      <c r="P995" s="20">
        <f>IF(O995="","",O995*IFERROR(INDEX(Bens!$D$6:$D$305,MATCH($E995,Bens!$A$6:$A$305,0)),0))</f>
        <v/>
      </c>
      <c r="Q995" s="21">
        <f>IF(A995="","",IF(AND(O995&lt;=0,L995&lt;&gt;""),L995-A995,TODAY()-A995))</f>
        <v/>
      </c>
      <c r="R995" s="18">
        <f>IF(O995="","",IF(O995&lt;0,"CONFERIR",IF(O995=0,"DEVOLVIDO",IF(K995="","COM CLIENTE",IF(TODAY()&gt;K995,"VENCIDO",IF(K995-TODAY()&lt;=15,"VENCE EM 15 DIAS","COM CLIENTE"))))))</f>
        <v/>
      </c>
      <c r="S995" s="18">
        <f>IF(OR($E995="",D995=""),"",IF(D995=$C$4,"5909","6909"))</f>
        <v/>
      </c>
      <c r="T995" s="18" t="n"/>
    </row>
    <row r="996">
      <c r="A996" s="17" t="n"/>
      <c r="B996" s="18" t="n"/>
      <c r="C996" s="18" t="n"/>
      <c r="D996" s="18" t="n"/>
      <c r="E996" s="18" t="n"/>
      <c r="F996" s="18">
        <f>IF($E996="","",IFERROR(INDEX(Bens!$B$6:$B$305,MATCH($E996,Bens!$A$6:$A$305,0)),"Código não cadastrado"))</f>
        <v/>
      </c>
      <c r="G996" s="19" t="n"/>
      <c r="H996" s="20">
        <f>IF(OR($E996="",G996=""),"",G996*IFERROR(INDEX(Bens!$D$6:$D$305,MATCH($E996,Bens!$A$6:$A$305,0)),0))</f>
        <v/>
      </c>
      <c r="I996" s="18" t="n"/>
      <c r="J996" s="18">
        <f>IF(OR($E996="",D996=""),"",IF(D996=$C$4,"5908","6908"))</f>
        <v/>
      </c>
      <c r="K996" s="17" t="n"/>
      <c r="L996" s="17" t="n"/>
      <c r="M996" s="19" t="n"/>
      <c r="N996" s="18" t="n"/>
      <c r="O996" s="19">
        <f>IF(OR($E996="",G996=""),"",G996-N(M996))</f>
        <v/>
      </c>
      <c r="P996" s="20">
        <f>IF(O996="","",O996*IFERROR(INDEX(Bens!$D$6:$D$305,MATCH($E996,Bens!$A$6:$A$305,0)),0))</f>
        <v/>
      </c>
      <c r="Q996" s="21">
        <f>IF(A996="","",IF(AND(O996&lt;=0,L996&lt;&gt;""),L996-A996,TODAY()-A996))</f>
        <v/>
      </c>
      <c r="R996" s="18">
        <f>IF(O996="","",IF(O996&lt;0,"CONFERIR",IF(O996=0,"DEVOLVIDO",IF(K996="","COM CLIENTE",IF(TODAY()&gt;K996,"VENCIDO",IF(K996-TODAY()&lt;=15,"VENCE EM 15 DIAS","COM CLIENTE"))))))</f>
        <v/>
      </c>
      <c r="S996" s="18">
        <f>IF(OR($E996="",D996=""),"",IF(D996=$C$4,"5909","6909"))</f>
        <v/>
      </c>
      <c r="T996" s="18" t="n"/>
    </row>
    <row r="997">
      <c r="A997" s="17" t="n"/>
      <c r="B997" s="18" t="n"/>
      <c r="C997" s="18" t="n"/>
      <c r="D997" s="18" t="n"/>
      <c r="E997" s="18" t="n"/>
      <c r="F997" s="18">
        <f>IF($E997="","",IFERROR(INDEX(Bens!$B$6:$B$305,MATCH($E997,Bens!$A$6:$A$305,0)),"Código não cadastrado"))</f>
        <v/>
      </c>
      <c r="G997" s="19" t="n"/>
      <c r="H997" s="20">
        <f>IF(OR($E997="",G997=""),"",G997*IFERROR(INDEX(Bens!$D$6:$D$305,MATCH($E997,Bens!$A$6:$A$305,0)),0))</f>
        <v/>
      </c>
      <c r="I997" s="18" t="n"/>
      <c r="J997" s="18">
        <f>IF(OR($E997="",D997=""),"",IF(D997=$C$4,"5908","6908"))</f>
        <v/>
      </c>
      <c r="K997" s="17" t="n"/>
      <c r="L997" s="17" t="n"/>
      <c r="M997" s="19" t="n"/>
      <c r="N997" s="18" t="n"/>
      <c r="O997" s="19">
        <f>IF(OR($E997="",G997=""),"",G997-N(M997))</f>
        <v/>
      </c>
      <c r="P997" s="20">
        <f>IF(O997="","",O997*IFERROR(INDEX(Bens!$D$6:$D$305,MATCH($E997,Bens!$A$6:$A$305,0)),0))</f>
        <v/>
      </c>
      <c r="Q997" s="21">
        <f>IF(A997="","",IF(AND(O997&lt;=0,L997&lt;&gt;""),L997-A997,TODAY()-A997))</f>
        <v/>
      </c>
      <c r="R997" s="18">
        <f>IF(O997="","",IF(O997&lt;0,"CONFERIR",IF(O997=0,"DEVOLVIDO",IF(K997="","COM CLIENTE",IF(TODAY()&gt;K997,"VENCIDO",IF(K997-TODAY()&lt;=15,"VENCE EM 15 DIAS","COM CLIENTE"))))))</f>
        <v/>
      </c>
      <c r="S997" s="18">
        <f>IF(OR($E997="",D997=""),"",IF(D997=$C$4,"5909","6909"))</f>
        <v/>
      </c>
      <c r="T997" s="18" t="n"/>
    </row>
    <row r="998">
      <c r="A998" s="17" t="n"/>
      <c r="B998" s="18" t="n"/>
      <c r="C998" s="18" t="n"/>
      <c r="D998" s="18" t="n"/>
      <c r="E998" s="18" t="n"/>
      <c r="F998" s="18">
        <f>IF($E998="","",IFERROR(INDEX(Bens!$B$6:$B$305,MATCH($E998,Bens!$A$6:$A$305,0)),"Código não cadastrado"))</f>
        <v/>
      </c>
      <c r="G998" s="19" t="n"/>
      <c r="H998" s="20">
        <f>IF(OR($E998="",G998=""),"",G998*IFERROR(INDEX(Bens!$D$6:$D$305,MATCH($E998,Bens!$A$6:$A$305,0)),0))</f>
        <v/>
      </c>
      <c r="I998" s="18" t="n"/>
      <c r="J998" s="18">
        <f>IF(OR($E998="",D998=""),"",IF(D998=$C$4,"5908","6908"))</f>
        <v/>
      </c>
      <c r="K998" s="17" t="n"/>
      <c r="L998" s="17" t="n"/>
      <c r="M998" s="19" t="n"/>
      <c r="N998" s="18" t="n"/>
      <c r="O998" s="19">
        <f>IF(OR($E998="",G998=""),"",G998-N(M998))</f>
        <v/>
      </c>
      <c r="P998" s="20">
        <f>IF(O998="","",O998*IFERROR(INDEX(Bens!$D$6:$D$305,MATCH($E998,Bens!$A$6:$A$305,0)),0))</f>
        <v/>
      </c>
      <c r="Q998" s="21">
        <f>IF(A998="","",IF(AND(O998&lt;=0,L998&lt;&gt;""),L998-A998,TODAY()-A998))</f>
        <v/>
      </c>
      <c r="R998" s="18">
        <f>IF(O998="","",IF(O998&lt;0,"CONFERIR",IF(O998=0,"DEVOLVIDO",IF(K998="","COM CLIENTE",IF(TODAY()&gt;K998,"VENCIDO",IF(K998-TODAY()&lt;=15,"VENCE EM 15 DIAS","COM CLIENTE"))))))</f>
        <v/>
      </c>
      <c r="S998" s="18">
        <f>IF(OR($E998="",D998=""),"",IF(D998=$C$4,"5909","6909"))</f>
        <v/>
      </c>
      <c r="T998" s="18" t="n"/>
    </row>
    <row r="999">
      <c r="A999" s="17" t="n"/>
      <c r="B999" s="18" t="n"/>
      <c r="C999" s="18" t="n"/>
      <c r="D999" s="18" t="n"/>
      <c r="E999" s="18" t="n"/>
      <c r="F999" s="18">
        <f>IF($E999="","",IFERROR(INDEX(Bens!$B$6:$B$305,MATCH($E999,Bens!$A$6:$A$305,0)),"Código não cadastrado"))</f>
        <v/>
      </c>
      <c r="G999" s="19" t="n"/>
      <c r="H999" s="20">
        <f>IF(OR($E999="",G999=""),"",G999*IFERROR(INDEX(Bens!$D$6:$D$305,MATCH($E999,Bens!$A$6:$A$305,0)),0))</f>
        <v/>
      </c>
      <c r="I999" s="18" t="n"/>
      <c r="J999" s="18">
        <f>IF(OR($E999="",D999=""),"",IF(D999=$C$4,"5908","6908"))</f>
        <v/>
      </c>
      <c r="K999" s="17" t="n"/>
      <c r="L999" s="17" t="n"/>
      <c r="M999" s="19" t="n"/>
      <c r="N999" s="18" t="n"/>
      <c r="O999" s="19">
        <f>IF(OR($E999="",G999=""),"",G999-N(M999))</f>
        <v/>
      </c>
      <c r="P999" s="20">
        <f>IF(O999="","",O999*IFERROR(INDEX(Bens!$D$6:$D$305,MATCH($E999,Bens!$A$6:$A$305,0)),0))</f>
        <v/>
      </c>
      <c r="Q999" s="21">
        <f>IF(A999="","",IF(AND(O999&lt;=0,L999&lt;&gt;""),L999-A999,TODAY()-A999))</f>
        <v/>
      </c>
      <c r="R999" s="18">
        <f>IF(O999="","",IF(O999&lt;0,"CONFERIR",IF(O999=0,"DEVOLVIDO",IF(K999="","COM CLIENTE",IF(TODAY()&gt;K999,"VENCIDO",IF(K999-TODAY()&lt;=15,"VENCE EM 15 DIAS","COM CLIENTE"))))))</f>
        <v/>
      </c>
      <c r="S999" s="18">
        <f>IF(OR($E999="",D999=""),"",IF(D999=$C$4,"5909","6909"))</f>
        <v/>
      </c>
      <c r="T999" s="18" t="n"/>
    </row>
    <row r="1000">
      <c r="A1000" s="17" t="n"/>
      <c r="B1000" s="18" t="n"/>
      <c r="C1000" s="18" t="n"/>
      <c r="D1000" s="18" t="n"/>
      <c r="E1000" s="18" t="n"/>
      <c r="F1000" s="18">
        <f>IF($E1000="","",IFERROR(INDEX(Bens!$B$6:$B$305,MATCH($E1000,Bens!$A$6:$A$305,0)),"Código não cadastrado"))</f>
        <v/>
      </c>
      <c r="G1000" s="19" t="n"/>
      <c r="H1000" s="20">
        <f>IF(OR($E1000="",G1000=""),"",G1000*IFERROR(INDEX(Bens!$D$6:$D$305,MATCH($E1000,Bens!$A$6:$A$305,0)),0))</f>
        <v/>
      </c>
      <c r="I1000" s="18" t="n"/>
      <c r="J1000" s="18">
        <f>IF(OR($E1000="",D1000=""),"",IF(D1000=$C$4,"5908","6908"))</f>
        <v/>
      </c>
      <c r="K1000" s="17" t="n"/>
      <c r="L1000" s="17" t="n"/>
      <c r="M1000" s="19" t="n"/>
      <c r="N1000" s="18" t="n"/>
      <c r="O1000" s="19">
        <f>IF(OR($E1000="",G1000=""),"",G1000-N(M1000))</f>
        <v/>
      </c>
      <c r="P1000" s="20">
        <f>IF(O1000="","",O1000*IFERROR(INDEX(Bens!$D$6:$D$305,MATCH($E1000,Bens!$A$6:$A$305,0)),0))</f>
        <v/>
      </c>
      <c r="Q1000" s="21">
        <f>IF(A1000="","",IF(AND(O1000&lt;=0,L1000&lt;&gt;""),L1000-A1000,TODAY()-A1000))</f>
        <v/>
      </c>
      <c r="R1000" s="18">
        <f>IF(O1000="","",IF(O1000&lt;0,"CONFERIR",IF(O1000=0,"DEVOLVIDO",IF(K1000="","COM CLIENTE",IF(TODAY()&gt;K1000,"VENCIDO",IF(K1000-TODAY()&lt;=15,"VENCE EM 15 DIAS","COM CLIENTE"))))))</f>
        <v/>
      </c>
      <c r="S1000" s="18">
        <f>IF(OR($E1000="",D1000=""),"",IF(D1000=$C$4,"5909","6909"))</f>
        <v/>
      </c>
      <c r="T1000" s="18" t="n"/>
    </row>
    <row r="1001">
      <c r="A1001" s="17" t="n"/>
      <c r="B1001" s="18" t="n"/>
      <c r="C1001" s="18" t="n"/>
      <c r="D1001" s="18" t="n"/>
      <c r="E1001" s="18" t="n"/>
      <c r="F1001" s="18">
        <f>IF($E1001="","",IFERROR(INDEX(Bens!$B$6:$B$305,MATCH($E1001,Bens!$A$6:$A$305,0)),"Código não cadastrado"))</f>
        <v/>
      </c>
      <c r="G1001" s="19" t="n"/>
      <c r="H1001" s="20">
        <f>IF(OR($E1001="",G1001=""),"",G1001*IFERROR(INDEX(Bens!$D$6:$D$305,MATCH($E1001,Bens!$A$6:$A$305,0)),0))</f>
        <v/>
      </c>
      <c r="I1001" s="18" t="n"/>
      <c r="J1001" s="18">
        <f>IF(OR($E1001="",D1001=""),"",IF(D1001=$C$4,"5908","6908"))</f>
        <v/>
      </c>
      <c r="K1001" s="17" t="n"/>
      <c r="L1001" s="17" t="n"/>
      <c r="M1001" s="19" t="n"/>
      <c r="N1001" s="18" t="n"/>
      <c r="O1001" s="19">
        <f>IF(OR($E1001="",G1001=""),"",G1001-N(M1001))</f>
        <v/>
      </c>
      <c r="P1001" s="20">
        <f>IF(O1001="","",O1001*IFERROR(INDEX(Bens!$D$6:$D$305,MATCH($E1001,Bens!$A$6:$A$305,0)),0))</f>
        <v/>
      </c>
      <c r="Q1001" s="21">
        <f>IF(A1001="","",IF(AND(O1001&lt;=0,L1001&lt;&gt;""),L1001-A1001,TODAY()-A1001))</f>
        <v/>
      </c>
      <c r="R1001" s="18">
        <f>IF(O1001="","",IF(O1001&lt;0,"CONFERIR",IF(O1001=0,"DEVOLVIDO",IF(K1001="","COM CLIENTE",IF(TODAY()&gt;K1001,"VENCIDO",IF(K1001-TODAY()&lt;=15,"VENCE EM 15 DIAS","COM CLIENTE"))))))</f>
        <v/>
      </c>
      <c r="S1001" s="18">
        <f>IF(OR($E1001="",D1001=""),"",IF(D1001=$C$4,"5909","6909"))</f>
        <v/>
      </c>
      <c r="T1001" s="18" t="n"/>
    </row>
    <row r="1002">
      <c r="A1002" s="17" t="n"/>
      <c r="B1002" s="18" t="n"/>
      <c r="C1002" s="18" t="n"/>
      <c r="D1002" s="18" t="n"/>
      <c r="E1002" s="18" t="n"/>
      <c r="F1002" s="18">
        <f>IF($E1002="","",IFERROR(INDEX(Bens!$B$6:$B$305,MATCH($E1002,Bens!$A$6:$A$305,0)),"Código não cadastrado"))</f>
        <v/>
      </c>
      <c r="G1002" s="19" t="n"/>
      <c r="H1002" s="20">
        <f>IF(OR($E1002="",G1002=""),"",G1002*IFERROR(INDEX(Bens!$D$6:$D$305,MATCH($E1002,Bens!$A$6:$A$305,0)),0))</f>
        <v/>
      </c>
      <c r="I1002" s="18" t="n"/>
      <c r="J1002" s="18">
        <f>IF(OR($E1002="",D1002=""),"",IF(D1002=$C$4,"5908","6908"))</f>
        <v/>
      </c>
      <c r="K1002" s="17" t="n"/>
      <c r="L1002" s="17" t="n"/>
      <c r="M1002" s="19" t="n"/>
      <c r="N1002" s="18" t="n"/>
      <c r="O1002" s="19">
        <f>IF(OR($E1002="",G1002=""),"",G1002-N(M1002))</f>
        <v/>
      </c>
      <c r="P1002" s="20">
        <f>IF(O1002="","",O1002*IFERROR(INDEX(Bens!$D$6:$D$305,MATCH($E1002,Bens!$A$6:$A$305,0)),0))</f>
        <v/>
      </c>
      <c r="Q1002" s="21">
        <f>IF(A1002="","",IF(AND(O1002&lt;=0,L1002&lt;&gt;""),L1002-A1002,TODAY()-A1002))</f>
        <v/>
      </c>
      <c r="R1002" s="18">
        <f>IF(O1002="","",IF(O1002&lt;0,"CONFERIR",IF(O1002=0,"DEVOLVIDO",IF(K1002="","COM CLIENTE",IF(TODAY()&gt;K1002,"VENCIDO",IF(K1002-TODAY()&lt;=15,"VENCE EM 15 DIAS","COM CLIENTE"))))))</f>
        <v/>
      </c>
      <c r="S1002" s="18">
        <f>IF(OR($E1002="",D1002=""),"",IF(D1002=$C$4,"5909","6909"))</f>
        <v/>
      </c>
      <c r="T1002" s="18" t="n"/>
    </row>
    <row r="1003">
      <c r="A1003" s="17" t="n"/>
      <c r="B1003" s="18" t="n"/>
      <c r="C1003" s="18" t="n"/>
      <c r="D1003" s="18" t="n"/>
      <c r="E1003" s="18" t="n"/>
      <c r="F1003" s="18">
        <f>IF($E1003="","",IFERROR(INDEX(Bens!$B$6:$B$305,MATCH($E1003,Bens!$A$6:$A$305,0)),"Código não cadastrado"))</f>
        <v/>
      </c>
      <c r="G1003" s="19" t="n"/>
      <c r="H1003" s="20">
        <f>IF(OR($E1003="",G1003=""),"",G1003*IFERROR(INDEX(Bens!$D$6:$D$305,MATCH($E1003,Bens!$A$6:$A$305,0)),0))</f>
        <v/>
      </c>
      <c r="I1003" s="18" t="n"/>
      <c r="J1003" s="18">
        <f>IF(OR($E1003="",D1003=""),"",IF(D1003=$C$4,"5908","6908"))</f>
        <v/>
      </c>
      <c r="K1003" s="17" t="n"/>
      <c r="L1003" s="17" t="n"/>
      <c r="M1003" s="19" t="n"/>
      <c r="N1003" s="18" t="n"/>
      <c r="O1003" s="19">
        <f>IF(OR($E1003="",G1003=""),"",G1003-N(M1003))</f>
        <v/>
      </c>
      <c r="P1003" s="20">
        <f>IF(O1003="","",O1003*IFERROR(INDEX(Bens!$D$6:$D$305,MATCH($E1003,Bens!$A$6:$A$305,0)),0))</f>
        <v/>
      </c>
      <c r="Q1003" s="21">
        <f>IF(A1003="","",IF(AND(O1003&lt;=0,L1003&lt;&gt;""),L1003-A1003,TODAY()-A1003))</f>
        <v/>
      </c>
      <c r="R1003" s="18">
        <f>IF(O1003="","",IF(O1003&lt;0,"CONFERIR",IF(O1003=0,"DEVOLVIDO",IF(K1003="","COM CLIENTE",IF(TODAY()&gt;K1003,"VENCIDO",IF(K1003-TODAY()&lt;=15,"VENCE EM 15 DIAS","COM CLIENTE"))))))</f>
        <v/>
      </c>
      <c r="S1003" s="18">
        <f>IF(OR($E1003="",D1003=""),"",IF(D1003=$C$4,"5909","6909"))</f>
        <v/>
      </c>
      <c r="T1003" s="18" t="n"/>
    </row>
    <row r="1004">
      <c r="A1004" s="17" t="n"/>
      <c r="B1004" s="18" t="n"/>
      <c r="C1004" s="18" t="n"/>
      <c r="D1004" s="18" t="n"/>
      <c r="E1004" s="18" t="n"/>
      <c r="F1004" s="18">
        <f>IF($E1004="","",IFERROR(INDEX(Bens!$B$6:$B$305,MATCH($E1004,Bens!$A$6:$A$305,0)),"Código não cadastrado"))</f>
        <v/>
      </c>
      <c r="G1004" s="19" t="n"/>
      <c r="H1004" s="20">
        <f>IF(OR($E1004="",G1004=""),"",G1004*IFERROR(INDEX(Bens!$D$6:$D$305,MATCH($E1004,Bens!$A$6:$A$305,0)),0))</f>
        <v/>
      </c>
      <c r="I1004" s="18" t="n"/>
      <c r="J1004" s="18">
        <f>IF(OR($E1004="",D1004=""),"",IF(D1004=$C$4,"5908","6908"))</f>
        <v/>
      </c>
      <c r="K1004" s="17" t="n"/>
      <c r="L1004" s="17" t="n"/>
      <c r="M1004" s="19" t="n"/>
      <c r="N1004" s="18" t="n"/>
      <c r="O1004" s="19">
        <f>IF(OR($E1004="",G1004=""),"",G1004-N(M1004))</f>
        <v/>
      </c>
      <c r="P1004" s="20">
        <f>IF(O1004="","",O1004*IFERROR(INDEX(Bens!$D$6:$D$305,MATCH($E1004,Bens!$A$6:$A$305,0)),0))</f>
        <v/>
      </c>
      <c r="Q1004" s="21">
        <f>IF(A1004="","",IF(AND(O1004&lt;=0,L1004&lt;&gt;""),L1004-A1004,TODAY()-A1004))</f>
        <v/>
      </c>
      <c r="R1004" s="18">
        <f>IF(O1004="","",IF(O1004&lt;0,"CONFERIR",IF(O1004=0,"DEVOLVIDO",IF(K1004="","COM CLIENTE",IF(TODAY()&gt;K1004,"VENCIDO",IF(K1004-TODAY()&lt;=15,"VENCE EM 15 DIAS","COM CLIENTE"))))))</f>
        <v/>
      </c>
      <c r="S1004" s="18">
        <f>IF(OR($E1004="",D1004=""),"",IF(D1004=$C$4,"5909","6909"))</f>
        <v/>
      </c>
      <c r="T1004" s="18" t="n"/>
    </row>
    <row r="1005">
      <c r="A1005" s="17" t="n"/>
      <c r="B1005" s="18" t="n"/>
      <c r="C1005" s="18" t="n"/>
      <c r="D1005" s="18" t="n"/>
      <c r="E1005" s="18" t="n"/>
      <c r="F1005" s="18">
        <f>IF($E1005="","",IFERROR(INDEX(Bens!$B$6:$B$305,MATCH($E1005,Bens!$A$6:$A$305,0)),"Código não cadastrado"))</f>
        <v/>
      </c>
      <c r="G1005" s="19" t="n"/>
      <c r="H1005" s="20">
        <f>IF(OR($E1005="",G1005=""),"",G1005*IFERROR(INDEX(Bens!$D$6:$D$305,MATCH($E1005,Bens!$A$6:$A$305,0)),0))</f>
        <v/>
      </c>
      <c r="I1005" s="18" t="n"/>
      <c r="J1005" s="18">
        <f>IF(OR($E1005="",D1005=""),"",IF(D1005=$C$4,"5908","6908"))</f>
        <v/>
      </c>
      <c r="K1005" s="17" t="n"/>
      <c r="L1005" s="17" t="n"/>
      <c r="M1005" s="19" t="n"/>
      <c r="N1005" s="18" t="n"/>
      <c r="O1005" s="19">
        <f>IF(OR($E1005="",G1005=""),"",G1005-N(M1005))</f>
        <v/>
      </c>
      <c r="P1005" s="20">
        <f>IF(O1005="","",O1005*IFERROR(INDEX(Bens!$D$6:$D$305,MATCH($E1005,Bens!$A$6:$A$305,0)),0))</f>
        <v/>
      </c>
      <c r="Q1005" s="21">
        <f>IF(A1005="","",IF(AND(O1005&lt;=0,L1005&lt;&gt;""),L1005-A1005,TODAY()-A1005))</f>
        <v/>
      </c>
      <c r="R1005" s="18">
        <f>IF(O1005="","",IF(O1005&lt;0,"CONFERIR",IF(O1005=0,"DEVOLVIDO",IF(K1005="","COM CLIENTE",IF(TODAY()&gt;K1005,"VENCIDO",IF(K1005-TODAY()&lt;=15,"VENCE EM 15 DIAS","COM CLIENTE"))))))</f>
        <v/>
      </c>
      <c r="S1005" s="18">
        <f>IF(OR($E1005="",D1005=""),"",IF(D1005=$C$4,"5909","6909"))</f>
        <v/>
      </c>
      <c r="T1005" s="18" t="n"/>
    </row>
    <row r="1006">
      <c r="A1006" s="17" t="n"/>
      <c r="B1006" s="18" t="n"/>
      <c r="C1006" s="18" t="n"/>
      <c r="D1006" s="18" t="n"/>
      <c r="E1006" s="18" t="n"/>
      <c r="F1006" s="18">
        <f>IF($E1006="","",IFERROR(INDEX(Bens!$B$6:$B$305,MATCH($E1006,Bens!$A$6:$A$305,0)),"Código não cadastrado"))</f>
        <v/>
      </c>
      <c r="G1006" s="19" t="n"/>
      <c r="H1006" s="20">
        <f>IF(OR($E1006="",G1006=""),"",G1006*IFERROR(INDEX(Bens!$D$6:$D$305,MATCH($E1006,Bens!$A$6:$A$305,0)),0))</f>
        <v/>
      </c>
      <c r="I1006" s="18" t="n"/>
      <c r="J1006" s="18">
        <f>IF(OR($E1006="",D1006=""),"",IF(D1006=$C$4,"5908","6908"))</f>
        <v/>
      </c>
      <c r="K1006" s="17" t="n"/>
      <c r="L1006" s="17" t="n"/>
      <c r="M1006" s="19" t="n"/>
      <c r="N1006" s="18" t="n"/>
      <c r="O1006" s="19">
        <f>IF(OR($E1006="",G1006=""),"",G1006-N(M1006))</f>
        <v/>
      </c>
      <c r="P1006" s="20">
        <f>IF(O1006="","",O1006*IFERROR(INDEX(Bens!$D$6:$D$305,MATCH($E1006,Bens!$A$6:$A$305,0)),0))</f>
        <v/>
      </c>
      <c r="Q1006" s="21">
        <f>IF(A1006="","",IF(AND(O1006&lt;=0,L1006&lt;&gt;""),L1006-A1006,TODAY()-A1006))</f>
        <v/>
      </c>
      <c r="R1006" s="18">
        <f>IF(O1006="","",IF(O1006&lt;0,"CONFERIR",IF(O1006=0,"DEVOLVIDO",IF(K1006="","COM CLIENTE",IF(TODAY()&gt;K1006,"VENCIDO",IF(K1006-TODAY()&lt;=15,"VENCE EM 15 DIAS","COM CLIENTE"))))))</f>
        <v/>
      </c>
      <c r="S1006" s="18">
        <f>IF(OR($E1006="",D1006=""),"",IF(D1006=$C$4,"5909","6909"))</f>
        <v/>
      </c>
      <c r="T1006" s="18" t="n"/>
    </row>
    <row r="1007">
      <c r="A1007" s="17" t="n"/>
      <c r="B1007" s="18" t="n"/>
      <c r="C1007" s="18" t="n"/>
      <c r="D1007" s="18" t="n"/>
      <c r="E1007" s="18" t="n"/>
      <c r="F1007" s="18">
        <f>IF($E1007="","",IFERROR(INDEX(Bens!$B$6:$B$305,MATCH($E1007,Bens!$A$6:$A$305,0)),"Código não cadastrado"))</f>
        <v/>
      </c>
      <c r="G1007" s="19" t="n"/>
      <c r="H1007" s="20">
        <f>IF(OR($E1007="",G1007=""),"",G1007*IFERROR(INDEX(Bens!$D$6:$D$305,MATCH($E1007,Bens!$A$6:$A$305,0)),0))</f>
        <v/>
      </c>
      <c r="I1007" s="18" t="n"/>
      <c r="J1007" s="18">
        <f>IF(OR($E1007="",D1007=""),"",IF(D1007=$C$4,"5908","6908"))</f>
        <v/>
      </c>
      <c r="K1007" s="17" t="n"/>
      <c r="L1007" s="17" t="n"/>
      <c r="M1007" s="19" t="n"/>
      <c r="N1007" s="18" t="n"/>
      <c r="O1007" s="19">
        <f>IF(OR($E1007="",G1007=""),"",G1007-N(M1007))</f>
        <v/>
      </c>
      <c r="P1007" s="20">
        <f>IF(O1007="","",O1007*IFERROR(INDEX(Bens!$D$6:$D$305,MATCH($E1007,Bens!$A$6:$A$305,0)),0))</f>
        <v/>
      </c>
      <c r="Q1007" s="21">
        <f>IF(A1007="","",IF(AND(O1007&lt;=0,L1007&lt;&gt;""),L1007-A1007,TODAY()-A1007))</f>
        <v/>
      </c>
      <c r="R1007" s="18">
        <f>IF(O1007="","",IF(O1007&lt;0,"CONFERIR",IF(O1007=0,"DEVOLVIDO",IF(K1007="","COM CLIENTE",IF(TODAY()&gt;K1007,"VENCIDO",IF(K1007-TODAY()&lt;=15,"VENCE EM 15 DIAS","COM CLIENTE"))))))</f>
        <v/>
      </c>
      <c r="S1007" s="18">
        <f>IF(OR($E1007="",D1007=""),"",IF(D1007=$C$4,"5909","6909"))</f>
        <v/>
      </c>
      <c r="T1007" s="18" t="n"/>
    </row>
    <row r="1008">
      <c r="A1008" s="17" t="n"/>
      <c r="B1008" s="18" t="n"/>
      <c r="C1008" s="18" t="n"/>
      <c r="D1008" s="18" t="n"/>
      <c r="E1008" s="18" t="n"/>
      <c r="F1008" s="18">
        <f>IF($E1008="","",IFERROR(INDEX(Bens!$B$6:$B$305,MATCH($E1008,Bens!$A$6:$A$305,0)),"Código não cadastrado"))</f>
        <v/>
      </c>
      <c r="G1008" s="19" t="n"/>
      <c r="H1008" s="20">
        <f>IF(OR($E1008="",G1008=""),"",G1008*IFERROR(INDEX(Bens!$D$6:$D$305,MATCH($E1008,Bens!$A$6:$A$305,0)),0))</f>
        <v/>
      </c>
      <c r="I1008" s="18" t="n"/>
      <c r="J1008" s="18">
        <f>IF(OR($E1008="",D1008=""),"",IF(D1008=$C$4,"5908","6908"))</f>
        <v/>
      </c>
      <c r="K1008" s="17" t="n"/>
      <c r="L1008" s="17" t="n"/>
      <c r="M1008" s="19" t="n"/>
      <c r="N1008" s="18" t="n"/>
      <c r="O1008" s="19">
        <f>IF(OR($E1008="",G1008=""),"",G1008-N(M1008))</f>
        <v/>
      </c>
      <c r="P1008" s="20">
        <f>IF(O1008="","",O1008*IFERROR(INDEX(Bens!$D$6:$D$305,MATCH($E1008,Bens!$A$6:$A$305,0)),0))</f>
        <v/>
      </c>
      <c r="Q1008" s="21">
        <f>IF(A1008="","",IF(AND(O1008&lt;=0,L1008&lt;&gt;""),L1008-A1008,TODAY()-A1008))</f>
        <v/>
      </c>
      <c r="R1008" s="18">
        <f>IF(O1008="","",IF(O1008&lt;0,"CONFERIR",IF(O1008=0,"DEVOLVIDO",IF(K1008="","COM CLIENTE",IF(TODAY()&gt;K1008,"VENCIDO",IF(K1008-TODAY()&lt;=15,"VENCE EM 15 DIAS","COM CLIENTE"))))))</f>
        <v/>
      </c>
      <c r="S1008" s="18">
        <f>IF(OR($E1008="",D1008=""),"",IF(D1008=$C$4,"5909","6909"))</f>
        <v/>
      </c>
      <c r="T1008" s="18" t="n"/>
    </row>
    <row r="1009">
      <c r="A1009" s="17" t="n"/>
      <c r="B1009" s="18" t="n"/>
      <c r="C1009" s="18" t="n"/>
      <c r="D1009" s="18" t="n"/>
      <c r="E1009" s="18" t="n"/>
      <c r="F1009" s="18">
        <f>IF($E1009="","",IFERROR(INDEX(Bens!$B$6:$B$305,MATCH($E1009,Bens!$A$6:$A$305,0)),"Código não cadastrado"))</f>
        <v/>
      </c>
      <c r="G1009" s="19" t="n"/>
      <c r="H1009" s="20">
        <f>IF(OR($E1009="",G1009=""),"",G1009*IFERROR(INDEX(Bens!$D$6:$D$305,MATCH($E1009,Bens!$A$6:$A$305,0)),0))</f>
        <v/>
      </c>
      <c r="I1009" s="18" t="n"/>
      <c r="J1009" s="18">
        <f>IF(OR($E1009="",D1009=""),"",IF(D1009=$C$4,"5908","6908"))</f>
        <v/>
      </c>
      <c r="K1009" s="17" t="n"/>
      <c r="L1009" s="17" t="n"/>
      <c r="M1009" s="19" t="n"/>
      <c r="N1009" s="18" t="n"/>
      <c r="O1009" s="19">
        <f>IF(OR($E1009="",G1009=""),"",G1009-N(M1009))</f>
        <v/>
      </c>
      <c r="P1009" s="20">
        <f>IF(O1009="","",O1009*IFERROR(INDEX(Bens!$D$6:$D$305,MATCH($E1009,Bens!$A$6:$A$305,0)),0))</f>
        <v/>
      </c>
      <c r="Q1009" s="21">
        <f>IF(A1009="","",IF(AND(O1009&lt;=0,L1009&lt;&gt;""),L1009-A1009,TODAY()-A1009))</f>
        <v/>
      </c>
      <c r="R1009" s="18">
        <f>IF(O1009="","",IF(O1009&lt;0,"CONFERIR",IF(O1009=0,"DEVOLVIDO",IF(K1009="","COM CLIENTE",IF(TODAY()&gt;K1009,"VENCIDO",IF(K1009-TODAY()&lt;=15,"VENCE EM 15 DIAS","COM CLIENTE"))))))</f>
        <v/>
      </c>
      <c r="S1009" s="18">
        <f>IF(OR($E1009="",D1009=""),"",IF(D1009=$C$4,"5909","6909"))</f>
        <v/>
      </c>
      <c r="T1009" s="18" t="n"/>
    </row>
    <row r="1010">
      <c r="A1010" s="17" t="n"/>
      <c r="B1010" s="18" t="n"/>
      <c r="C1010" s="18" t="n"/>
      <c r="D1010" s="18" t="n"/>
      <c r="E1010" s="18" t="n"/>
      <c r="F1010" s="18">
        <f>IF($E1010="","",IFERROR(INDEX(Bens!$B$6:$B$305,MATCH($E1010,Bens!$A$6:$A$305,0)),"Código não cadastrado"))</f>
        <v/>
      </c>
      <c r="G1010" s="19" t="n"/>
      <c r="H1010" s="20">
        <f>IF(OR($E1010="",G1010=""),"",G1010*IFERROR(INDEX(Bens!$D$6:$D$305,MATCH($E1010,Bens!$A$6:$A$305,0)),0))</f>
        <v/>
      </c>
      <c r="I1010" s="18" t="n"/>
      <c r="J1010" s="18">
        <f>IF(OR($E1010="",D1010=""),"",IF(D1010=$C$4,"5908","6908"))</f>
        <v/>
      </c>
      <c r="K1010" s="17" t="n"/>
      <c r="L1010" s="17" t="n"/>
      <c r="M1010" s="19" t="n"/>
      <c r="N1010" s="18" t="n"/>
      <c r="O1010" s="19">
        <f>IF(OR($E1010="",G1010=""),"",G1010-N(M1010))</f>
        <v/>
      </c>
      <c r="P1010" s="20">
        <f>IF(O1010="","",O1010*IFERROR(INDEX(Bens!$D$6:$D$305,MATCH($E1010,Bens!$A$6:$A$305,0)),0))</f>
        <v/>
      </c>
      <c r="Q1010" s="21">
        <f>IF(A1010="","",IF(AND(O1010&lt;=0,L1010&lt;&gt;""),L1010-A1010,TODAY()-A1010))</f>
        <v/>
      </c>
      <c r="R1010" s="18">
        <f>IF(O1010="","",IF(O1010&lt;0,"CONFERIR",IF(O1010=0,"DEVOLVIDO",IF(K1010="","COM CLIENTE",IF(TODAY()&gt;K1010,"VENCIDO",IF(K1010-TODAY()&lt;=15,"VENCE EM 15 DIAS","COM CLIENTE"))))))</f>
        <v/>
      </c>
      <c r="S1010" s="18">
        <f>IF(OR($E1010="",D1010=""),"",IF(D1010=$C$4,"5909","6909"))</f>
        <v/>
      </c>
      <c r="T1010" s="18" t="n"/>
    </row>
    <row r="1011">
      <c r="A1011" s="17" t="n"/>
      <c r="B1011" s="18" t="n"/>
      <c r="C1011" s="18" t="n"/>
      <c r="D1011" s="18" t="n"/>
      <c r="E1011" s="18" t="n"/>
      <c r="F1011" s="18">
        <f>IF($E1011="","",IFERROR(INDEX(Bens!$B$6:$B$305,MATCH($E1011,Bens!$A$6:$A$305,0)),"Código não cadastrado"))</f>
        <v/>
      </c>
      <c r="G1011" s="19" t="n"/>
      <c r="H1011" s="20">
        <f>IF(OR($E1011="",G1011=""),"",G1011*IFERROR(INDEX(Bens!$D$6:$D$305,MATCH($E1011,Bens!$A$6:$A$305,0)),0))</f>
        <v/>
      </c>
      <c r="I1011" s="18" t="n"/>
      <c r="J1011" s="18">
        <f>IF(OR($E1011="",D1011=""),"",IF(D1011=$C$4,"5908","6908"))</f>
        <v/>
      </c>
      <c r="K1011" s="17" t="n"/>
      <c r="L1011" s="17" t="n"/>
      <c r="M1011" s="19" t="n"/>
      <c r="N1011" s="18" t="n"/>
      <c r="O1011" s="19">
        <f>IF(OR($E1011="",G1011=""),"",G1011-N(M1011))</f>
        <v/>
      </c>
      <c r="P1011" s="20">
        <f>IF(O1011="","",O1011*IFERROR(INDEX(Bens!$D$6:$D$305,MATCH($E1011,Bens!$A$6:$A$305,0)),0))</f>
        <v/>
      </c>
      <c r="Q1011" s="21">
        <f>IF(A1011="","",IF(AND(O1011&lt;=0,L1011&lt;&gt;""),L1011-A1011,TODAY()-A1011))</f>
        <v/>
      </c>
      <c r="R1011" s="18">
        <f>IF(O1011="","",IF(O1011&lt;0,"CONFERIR",IF(O1011=0,"DEVOLVIDO",IF(K1011="","COM CLIENTE",IF(TODAY()&gt;K1011,"VENCIDO",IF(K1011-TODAY()&lt;=15,"VENCE EM 15 DIAS","COM CLIENTE"))))))</f>
        <v/>
      </c>
      <c r="S1011" s="18">
        <f>IF(OR($E1011="",D1011=""),"",IF(D1011=$C$4,"5909","6909"))</f>
        <v/>
      </c>
      <c r="T1011" s="18" t="n"/>
    </row>
    <row r="1012">
      <c r="A1012" s="17" t="n"/>
      <c r="B1012" s="18" t="n"/>
      <c r="C1012" s="18" t="n"/>
      <c r="D1012" s="18" t="n"/>
      <c r="E1012" s="18" t="n"/>
      <c r="F1012" s="18">
        <f>IF($E1012="","",IFERROR(INDEX(Bens!$B$6:$B$305,MATCH($E1012,Bens!$A$6:$A$305,0)),"Código não cadastrado"))</f>
        <v/>
      </c>
      <c r="G1012" s="19" t="n"/>
      <c r="H1012" s="20">
        <f>IF(OR($E1012="",G1012=""),"",G1012*IFERROR(INDEX(Bens!$D$6:$D$305,MATCH($E1012,Bens!$A$6:$A$305,0)),0))</f>
        <v/>
      </c>
      <c r="I1012" s="18" t="n"/>
      <c r="J1012" s="18">
        <f>IF(OR($E1012="",D1012=""),"",IF(D1012=$C$4,"5908","6908"))</f>
        <v/>
      </c>
      <c r="K1012" s="17" t="n"/>
      <c r="L1012" s="17" t="n"/>
      <c r="M1012" s="19" t="n"/>
      <c r="N1012" s="18" t="n"/>
      <c r="O1012" s="19">
        <f>IF(OR($E1012="",G1012=""),"",G1012-N(M1012))</f>
        <v/>
      </c>
      <c r="P1012" s="20">
        <f>IF(O1012="","",O1012*IFERROR(INDEX(Bens!$D$6:$D$305,MATCH($E1012,Bens!$A$6:$A$305,0)),0))</f>
        <v/>
      </c>
      <c r="Q1012" s="21">
        <f>IF(A1012="","",IF(AND(O1012&lt;=0,L1012&lt;&gt;""),L1012-A1012,TODAY()-A1012))</f>
        <v/>
      </c>
      <c r="R1012" s="18">
        <f>IF(O1012="","",IF(O1012&lt;0,"CONFERIR",IF(O1012=0,"DEVOLVIDO",IF(K1012="","COM CLIENTE",IF(TODAY()&gt;K1012,"VENCIDO",IF(K1012-TODAY()&lt;=15,"VENCE EM 15 DIAS","COM CLIENTE"))))))</f>
        <v/>
      </c>
      <c r="S1012" s="18">
        <f>IF(OR($E1012="",D1012=""),"",IF(D1012=$C$4,"5909","6909"))</f>
        <v/>
      </c>
      <c r="T1012" s="18" t="n"/>
    </row>
    <row r="1013">
      <c r="A1013" s="17" t="n"/>
      <c r="B1013" s="18" t="n"/>
      <c r="C1013" s="18" t="n"/>
      <c r="D1013" s="18" t="n"/>
      <c r="E1013" s="18" t="n"/>
      <c r="F1013" s="18">
        <f>IF($E1013="","",IFERROR(INDEX(Bens!$B$6:$B$305,MATCH($E1013,Bens!$A$6:$A$305,0)),"Código não cadastrado"))</f>
        <v/>
      </c>
      <c r="G1013" s="19" t="n"/>
      <c r="H1013" s="20">
        <f>IF(OR($E1013="",G1013=""),"",G1013*IFERROR(INDEX(Bens!$D$6:$D$305,MATCH($E1013,Bens!$A$6:$A$305,0)),0))</f>
        <v/>
      </c>
      <c r="I1013" s="18" t="n"/>
      <c r="J1013" s="18">
        <f>IF(OR($E1013="",D1013=""),"",IF(D1013=$C$4,"5908","6908"))</f>
        <v/>
      </c>
      <c r="K1013" s="17" t="n"/>
      <c r="L1013" s="17" t="n"/>
      <c r="M1013" s="19" t="n"/>
      <c r="N1013" s="18" t="n"/>
      <c r="O1013" s="19">
        <f>IF(OR($E1013="",G1013=""),"",G1013-N(M1013))</f>
        <v/>
      </c>
      <c r="P1013" s="20">
        <f>IF(O1013="","",O1013*IFERROR(INDEX(Bens!$D$6:$D$305,MATCH($E1013,Bens!$A$6:$A$305,0)),0))</f>
        <v/>
      </c>
      <c r="Q1013" s="21">
        <f>IF(A1013="","",IF(AND(O1013&lt;=0,L1013&lt;&gt;""),L1013-A1013,TODAY()-A1013))</f>
        <v/>
      </c>
      <c r="R1013" s="18">
        <f>IF(O1013="","",IF(O1013&lt;0,"CONFERIR",IF(O1013=0,"DEVOLVIDO",IF(K1013="","COM CLIENTE",IF(TODAY()&gt;K1013,"VENCIDO",IF(K1013-TODAY()&lt;=15,"VENCE EM 15 DIAS","COM CLIENTE"))))))</f>
        <v/>
      </c>
      <c r="S1013" s="18">
        <f>IF(OR($E1013="",D1013=""),"",IF(D1013=$C$4,"5909","6909"))</f>
        <v/>
      </c>
      <c r="T1013" s="18" t="n"/>
    </row>
    <row r="1014">
      <c r="A1014" s="17" t="n"/>
      <c r="B1014" s="18" t="n"/>
      <c r="C1014" s="18" t="n"/>
      <c r="D1014" s="18" t="n"/>
      <c r="E1014" s="18" t="n"/>
      <c r="F1014" s="18">
        <f>IF($E1014="","",IFERROR(INDEX(Bens!$B$6:$B$305,MATCH($E1014,Bens!$A$6:$A$305,0)),"Código não cadastrado"))</f>
        <v/>
      </c>
      <c r="G1014" s="19" t="n"/>
      <c r="H1014" s="20">
        <f>IF(OR($E1014="",G1014=""),"",G1014*IFERROR(INDEX(Bens!$D$6:$D$305,MATCH($E1014,Bens!$A$6:$A$305,0)),0))</f>
        <v/>
      </c>
      <c r="I1014" s="18" t="n"/>
      <c r="J1014" s="18">
        <f>IF(OR($E1014="",D1014=""),"",IF(D1014=$C$4,"5908","6908"))</f>
        <v/>
      </c>
      <c r="K1014" s="17" t="n"/>
      <c r="L1014" s="17" t="n"/>
      <c r="M1014" s="19" t="n"/>
      <c r="N1014" s="18" t="n"/>
      <c r="O1014" s="19">
        <f>IF(OR($E1014="",G1014=""),"",G1014-N(M1014))</f>
        <v/>
      </c>
      <c r="P1014" s="20">
        <f>IF(O1014="","",O1014*IFERROR(INDEX(Bens!$D$6:$D$305,MATCH($E1014,Bens!$A$6:$A$305,0)),0))</f>
        <v/>
      </c>
      <c r="Q1014" s="21">
        <f>IF(A1014="","",IF(AND(O1014&lt;=0,L1014&lt;&gt;""),L1014-A1014,TODAY()-A1014))</f>
        <v/>
      </c>
      <c r="R1014" s="18">
        <f>IF(O1014="","",IF(O1014&lt;0,"CONFERIR",IF(O1014=0,"DEVOLVIDO",IF(K1014="","COM CLIENTE",IF(TODAY()&gt;K1014,"VENCIDO",IF(K1014-TODAY()&lt;=15,"VENCE EM 15 DIAS","COM CLIENTE"))))))</f>
        <v/>
      </c>
      <c r="S1014" s="18">
        <f>IF(OR($E1014="",D1014=""),"",IF(D1014=$C$4,"5909","6909"))</f>
        <v/>
      </c>
      <c r="T1014" s="18" t="n"/>
    </row>
    <row r="1015">
      <c r="A1015" s="17" t="n"/>
      <c r="B1015" s="18" t="n"/>
      <c r="C1015" s="18" t="n"/>
      <c r="D1015" s="18" t="n"/>
      <c r="E1015" s="18" t="n"/>
      <c r="F1015" s="18">
        <f>IF($E1015="","",IFERROR(INDEX(Bens!$B$6:$B$305,MATCH($E1015,Bens!$A$6:$A$305,0)),"Código não cadastrado"))</f>
        <v/>
      </c>
      <c r="G1015" s="19" t="n"/>
      <c r="H1015" s="20">
        <f>IF(OR($E1015="",G1015=""),"",G1015*IFERROR(INDEX(Bens!$D$6:$D$305,MATCH($E1015,Bens!$A$6:$A$305,0)),0))</f>
        <v/>
      </c>
      <c r="I1015" s="18" t="n"/>
      <c r="J1015" s="18">
        <f>IF(OR($E1015="",D1015=""),"",IF(D1015=$C$4,"5908","6908"))</f>
        <v/>
      </c>
      <c r="K1015" s="17" t="n"/>
      <c r="L1015" s="17" t="n"/>
      <c r="M1015" s="19" t="n"/>
      <c r="N1015" s="18" t="n"/>
      <c r="O1015" s="19">
        <f>IF(OR($E1015="",G1015=""),"",G1015-N(M1015))</f>
        <v/>
      </c>
      <c r="P1015" s="20">
        <f>IF(O1015="","",O1015*IFERROR(INDEX(Bens!$D$6:$D$305,MATCH($E1015,Bens!$A$6:$A$305,0)),0))</f>
        <v/>
      </c>
      <c r="Q1015" s="21">
        <f>IF(A1015="","",IF(AND(O1015&lt;=0,L1015&lt;&gt;""),L1015-A1015,TODAY()-A1015))</f>
        <v/>
      </c>
      <c r="R1015" s="18">
        <f>IF(O1015="","",IF(O1015&lt;0,"CONFERIR",IF(O1015=0,"DEVOLVIDO",IF(K1015="","COM CLIENTE",IF(TODAY()&gt;K1015,"VENCIDO",IF(K1015-TODAY()&lt;=15,"VENCE EM 15 DIAS","COM CLIENTE"))))))</f>
        <v/>
      </c>
      <c r="S1015" s="18">
        <f>IF(OR($E1015="",D1015=""),"",IF(D1015=$C$4,"5909","6909"))</f>
        <v/>
      </c>
      <c r="T1015" s="18" t="n"/>
    </row>
    <row r="1016">
      <c r="A1016" s="17" t="n"/>
      <c r="B1016" s="18" t="n"/>
      <c r="C1016" s="18" t="n"/>
      <c r="D1016" s="18" t="n"/>
      <c r="E1016" s="18" t="n"/>
      <c r="F1016" s="18">
        <f>IF($E1016="","",IFERROR(INDEX(Bens!$B$6:$B$305,MATCH($E1016,Bens!$A$6:$A$305,0)),"Código não cadastrado"))</f>
        <v/>
      </c>
      <c r="G1016" s="19" t="n"/>
      <c r="H1016" s="20">
        <f>IF(OR($E1016="",G1016=""),"",G1016*IFERROR(INDEX(Bens!$D$6:$D$305,MATCH($E1016,Bens!$A$6:$A$305,0)),0))</f>
        <v/>
      </c>
      <c r="I1016" s="18" t="n"/>
      <c r="J1016" s="18">
        <f>IF(OR($E1016="",D1016=""),"",IF(D1016=$C$4,"5908","6908"))</f>
        <v/>
      </c>
      <c r="K1016" s="17" t="n"/>
      <c r="L1016" s="17" t="n"/>
      <c r="M1016" s="19" t="n"/>
      <c r="N1016" s="18" t="n"/>
      <c r="O1016" s="19">
        <f>IF(OR($E1016="",G1016=""),"",G1016-N(M1016))</f>
        <v/>
      </c>
      <c r="P1016" s="20">
        <f>IF(O1016="","",O1016*IFERROR(INDEX(Bens!$D$6:$D$305,MATCH($E1016,Bens!$A$6:$A$305,0)),0))</f>
        <v/>
      </c>
      <c r="Q1016" s="21">
        <f>IF(A1016="","",IF(AND(O1016&lt;=0,L1016&lt;&gt;""),L1016-A1016,TODAY()-A1016))</f>
        <v/>
      </c>
      <c r="R1016" s="18">
        <f>IF(O1016="","",IF(O1016&lt;0,"CONFERIR",IF(O1016=0,"DEVOLVIDO",IF(K1016="","COM CLIENTE",IF(TODAY()&gt;K1016,"VENCIDO",IF(K1016-TODAY()&lt;=15,"VENCE EM 15 DIAS","COM CLIENTE"))))))</f>
        <v/>
      </c>
      <c r="S1016" s="18">
        <f>IF(OR($E1016="",D1016=""),"",IF(D1016=$C$4,"5909","6909"))</f>
        <v/>
      </c>
      <c r="T1016" s="18" t="n"/>
    </row>
    <row r="1017">
      <c r="A1017" s="17" t="n"/>
      <c r="B1017" s="18" t="n"/>
      <c r="C1017" s="18" t="n"/>
      <c r="D1017" s="18" t="n"/>
      <c r="E1017" s="18" t="n"/>
      <c r="F1017" s="18">
        <f>IF($E1017="","",IFERROR(INDEX(Bens!$B$6:$B$305,MATCH($E1017,Bens!$A$6:$A$305,0)),"Código não cadastrado"))</f>
        <v/>
      </c>
      <c r="G1017" s="19" t="n"/>
      <c r="H1017" s="20">
        <f>IF(OR($E1017="",G1017=""),"",G1017*IFERROR(INDEX(Bens!$D$6:$D$305,MATCH($E1017,Bens!$A$6:$A$305,0)),0))</f>
        <v/>
      </c>
      <c r="I1017" s="18" t="n"/>
      <c r="J1017" s="18">
        <f>IF(OR($E1017="",D1017=""),"",IF(D1017=$C$4,"5908","6908"))</f>
        <v/>
      </c>
      <c r="K1017" s="17" t="n"/>
      <c r="L1017" s="17" t="n"/>
      <c r="M1017" s="19" t="n"/>
      <c r="N1017" s="18" t="n"/>
      <c r="O1017" s="19">
        <f>IF(OR($E1017="",G1017=""),"",G1017-N(M1017))</f>
        <v/>
      </c>
      <c r="P1017" s="20">
        <f>IF(O1017="","",O1017*IFERROR(INDEX(Bens!$D$6:$D$305,MATCH($E1017,Bens!$A$6:$A$305,0)),0))</f>
        <v/>
      </c>
      <c r="Q1017" s="21">
        <f>IF(A1017="","",IF(AND(O1017&lt;=0,L1017&lt;&gt;""),L1017-A1017,TODAY()-A1017))</f>
        <v/>
      </c>
      <c r="R1017" s="18">
        <f>IF(O1017="","",IF(O1017&lt;0,"CONFERIR",IF(O1017=0,"DEVOLVIDO",IF(K1017="","COM CLIENTE",IF(TODAY()&gt;K1017,"VENCIDO",IF(K1017-TODAY()&lt;=15,"VENCE EM 15 DIAS","COM CLIENTE"))))))</f>
        <v/>
      </c>
      <c r="S1017" s="18">
        <f>IF(OR($E1017="",D1017=""),"",IF(D1017=$C$4,"5909","6909"))</f>
        <v/>
      </c>
      <c r="T1017" s="18" t="n"/>
    </row>
    <row r="1018">
      <c r="A1018" s="17" t="n"/>
      <c r="B1018" s="18" t="n"/>
      <c r="C1018" s="18" t="n"/>
      <c r="D1018" s="18" t="n"/>
      <c r="E1018" s="18" t="n"/>
      <c r="F1018" s="18">
        <f>IF($E1018="","",IFERROR(INDEX(Bens!$B$6:$B$305,MATCH($E1018,Bens!$A$6:$A$305,0)),"Código não cadastrado"))</f>
        <v/>
      </c>
      <c r="G1018" s="19" t="n"/>
      <c r="H1018" s="20">
        <f>IF(OR($E1018="",G1018=""),"",G1018*IFERROR(INDEX(Bens!$D$6:$D$305,MATCH($E1018,Bens!$A$6:$A$305,0)),0))</f>
        <v/>
      </c>
      <c r="I1018" s="18" t="n"/>
      <c r="J1018" s="18">
        <f>IF(OR($E1018="",D1018=""),"",IF(D1018=$C$4,"5908","6908"))</f>
        <v/>
      </c>
      <c r="K1018" s="17" t="n"/>
      <c r="L1018" s="17" t="n"/>
      <c r="M1018" s="19" t="n"/>
      <c r="N1018" s="18" t="n"/>
      <c r="O1018" s="19">
        <f>IF(OR($E1018="",G1018=""),"",G1018-N(M1018))</f>
        <v/>
      </c>
      <c r="P1018" s="20">
        <f>IF(O1018="","",O1018*IFERROR(INDEX(Bens!$D$6:$D$305,MATCH($E1018,Bens!$A$6:$A$305,0)),0))</f>
        <v/>
      </c>
      <c r="Q1018" s="21">
        <f>IF(A1018="","",IF(AND(O1018&lt;=0,L1018&lt;&gt;""),L1018-A1018,TODAY()-A1018))</f>
        <v/>
      </c>
      <c r="R1018" s="18">
        <f>IF(O1018="","",IF(O1018&lt;0,"CONFERIR",IF(O1018=0,"DEVOLVIDO",IF(K1018="","COM CLIENTE",IF(TODAY()&gt;K1018,"VENCIDO",IF(K1018-TODAY()&lt;=15,"VENCE EM 15 DIAS","COM CLIENTE"))))))</f>
        <v/>
      </c>
      <c r="S1018" s="18">
        <f>IF(OR($E1018="",D1018=""),"",IF(D1018=$C$4,"5909","6909"))</f>
        <v/>
      </c>
      <c r="T1018" s="18" t="n"/>
    </row>
    <row r="1019">
      <c r="A1019" s="17" t="n"/>
      <c r="B1019" s="18" t="n"/>
      <c r="C1019" s="18" t="n"/>
      <c r="D1019" s="18" t="n"/>
      <c r="E1019" s="18" t="n"/>
      <c r="F1019" s="18">
        <f>IF($E1019="","",IFERROR(INDEX(Bens!$B$6:$B$305,MATCH($E1019,Bens!$A$6:$A$305,0)),"Código não cadastrado"))</f>
        <v/>
      </c>
      <c r="G1019" s="19" t="n"/>
      <c r="H1019" s="20">
        <f>IF(OR($E1019="",G1019=""),"",G1019*IFERROR(INDEX(Bens!$D$6:$D$305,MATCH($E1019,Bens!$A$6:$A$305,0)),0))</f>
        <v/>
      </c>
      <c r="I1019" s="18" t="n"/>
      <c r="J1019" s="18">
        <f>IF(OR($E1019="",D1019=""),"",IF(D1019=$C$4,"5908","6908"))</f>
        <v/>
      </c>
      <c r="K1019" s="17" t="n"/>
      <c r="L1019" s="17" t="n"/>
      <c r="M1019" s="19" t="n"/>
      <c r="N1019" s="18" t="n"/>
      <c r="O1019" s="19">
        <f>IF(OR($E1019="",G1019=""),"",G1019-N(M1019))</f>
        <v/>
      </c>
      <c r="P1019" s="20">
        <f>IF(O1019="","",O1019*IFERROR(INDEX(Bens!$D$6:$D$305,MATCH($E1019,Bens!$A$6:$A$305,0)),0))</f>
        <v/>
      </c>
      <c r="Q1019" s="21">
        <f>IF(A1019="","",IF(AND(O1019&lt;=0,L1019&lt;&gt;""),L1019-A1019,TODAY()-A1019))</f>
        <v/>
      </c>
      <c r="R1019" s="18">
        <f>IF(O1019="","",IF(O1019&lt;0,"CONFERIR",IF(O1019=0,"DEVOLVIDO",IF(K1019="","COM CLIENTE",IF(TODAY()&gt;K1019,"VENCIDO",IF(K1019-TODAY()&lt;=15,"VENCE EM 15 DIAS","COM CLIENTE"))))))</f>
        <v/>
      </c>
      <c r="S1019" s="18">
        <f>IF(OR($E1019="",D1019=""),"",IF(D1019=$C$4,"5909","6909"))</f>
        <v/>
      </c>
      <c r="T1019" s="18" t="n"/>
    </row>
    <row r="1020">
      <c r="A1020" s="17" t="n"/>
      <c r="B1020" s="18" t="n"/>
      <c r="C1020" s="18" t="n"/>
      <c r="D1020" s="18" t="n"/>
      <c r="E1020" s="18" t="n"/>
      <c r="F1020" s="18">
        <f>IF($E1020="","",IFERROR(INDEX(Bens!$B$6:$B$305,MATCH($E1020,Bens!$A$6:$A$305,0)),"Código não cadastrado"))</f>
        <v/>
      </c>
      <c r="G1020" s="19" t="n"/>
      <c r="H1020" s="20">
        <f>IF(OR($E1020="",G1020=""),"",G1020*IFERROR(INDEX(Bens!$D$6:$D$305,MATCH($E1020,Bens!$A$6:$A$305,0)),0))</f>
        <v/>
      </c>
      <c r="I1020" s="18" t="n"/>
      <c r="J1020" s="18">
        <f>IF(OR($E1020="",D1020=""),"",IF(D1020=$C$4,"5908","6908"))</f>
        <v/>
      </c>
      <c r="K1020" s="17" t="n"/>
      <c r="L1020" s="17" t="n"/>
      <c r="M1020" s="19" t="n"/>
      <c r="N1020" s="18" t="n"/>
      <c r="O1020" s="19">
        <f>IF(OR($E1020="",G1020=""),"",G1020-N(M1020))</f>
        <v/>
      </c>
      <c r="P1020" s="20">
        <f>IF(O1020="","",O1020*IFERROR(INDEX(Bens!$D$6:$D$305,MATCH($E1020,Bens!$A$6:$A$305,0)),0))</f>
        <v/>
      </c>
      <c r="Q1020" s="21">
        <f>IF(A1020="","",IF(AND(O1020&lt;=0,L1020&lt;&gt;""),L1020-A1020,TODAY()-A1020))</f>
        <v/>
      </c>
      <c r="R1020" s="18">
        <f>IF(O1020="","",IF(O1020&lt;0,"CONFERIR",IF(O1020=0,"DEVOLVIDO",IF(K1020="","COM CLIENTE",IF(TODAY()&gt;K1020,"VENCIDO",IF(K1020-TODAY()&lt;=15,"VENCE EM 15 DIAS","COM CLIENTE"))))))</f>
        <v/>
      </c>
      <c r="S1020" s="18">
        <f>IF(OR($E1020="",D1020=""),"",IF(D1020=$C$4,"5909","6909"))</f>
        <v/>
      </c>
      <c r="T1020" s="18" t="n"/>
    </row>
    <row r="1021">
      <c r="A1021" s="17" t="n"/>
      <c r="B1021" s="18" t="n"/>
      <c r="C1021" s="18" t="n"/>
      <c r="D1021" s="18" t="n"/>
      <c r="E1021" s="18" t="n"/>
      <c r="F1021" s="18">
        <f>IF($E1021="","",IFERROR(INDEX(Bens!$B$6:$B$305,MATCH($E1021,Bens!$A$6:$A$305,0)),"Código não cadastrado"))</f>
        <v/>
      </c>
      <c r="G1021" s="19" t="n"/>
      <c r="H1021" s="20">
        <f>IF(OR($E1021="",G1021=""),"",G1021*IFERROR(INDEX(Bens!$D$6:$D$305,MATCH($E1021,Bens!$A$6:$A$305,0)),0))</f>
        <v/>
      </c>
      <c r="I1021" s="18" t="n"/>
      <c r="J1021" s="18">
        <f>IF(OR($E1021="",D1021=""),"",IF(D1021=$C$4,"5908","6908"))</f>
        <v/>
      </c>
      <c r="K1021" s="17" t="n"/>
      <c r="L1021" s="17" t="n"/>
      <c r="M1021" s="19" t="n"/>
      <c r="N1021" s="18" t="n"/>
      <c r="O1021" s="19">
        <f>IF(OR($E1021="",G1021=""),"",G1021-N(M1021))</f>
        <v/>
      </c>
      <c r="P1021" s="20">
        <f>IF(O1021="","",O1021*IFERROR(INDEX(Bens!$D$6:$D$305,MATCH($E1021,Bens!$A$6:$A$305,0)),0))</f>
        <v/>
      </c>
      <c r="Q1021" s="21">
        <f>IF(A1021="","",IF(AND(O1021&lt;=0,L1021&lt;&gt;""),L1021-A1021,TODAY()-A1021))</f>
        <v/>
      </c>
      <c r="R1021" s="18">
        <f>IF(O1021="","",IF(O1021&lt;0,"CONFERIR",IF(O1021=0,"DEVOLVIDO",IF(K1021="","COM CLIENTE",IF(TODAY()&gt;K1021,"VENCIDO",IF(K1021-TODAY()&lt;=15,"VENCE EM 15 DIAS","COM CLIENTE"))))))</f>
        <v/>
      </c>
      <c r="S1021" s="18">
        <f>IF(OR($E1021="",D1021=""),"",IF(D1021=$C$4,"5909","6909"))</f>
        <v/>
      </c>
      <c r="T1021" s="18" t="n"/>
    </row>
    <row r="1022">
      <c r="A1022" s="17" t="n"/>
      <c r="B1022" s="18" t="n"/>
      <c r="C1022" s="18" t="n"/>
      <c r="D1022" s="18" t="n"/>
      <c r="E1022" s="18" t="n"/>
      <c r="F1022" s="18">
        <f>IF($E1022="","",IFERROR(INDEX(Bens!$B$6:$B$305,MATCH($E1022,Bens!$A$6:$A$305,0)),"Código não cadastrado"))</f>
        <v/>
      </c>
      <c r="G1022" s="19" t="n"/>
      <c r="H1022" s="20">
        <f>IF(OR($E1022="",G1022=""),"",G1022*IFERROR(INDEX(Bens!$D$6:$D$305,MATCH($E1022,Bens!$A$6:$A$305,0)),0))</f>
        <v/>
      </c>
      <c r="I1022" s="18" t="n"/>
      <c r="J1022" s="18">
        <f>IF(OR($E1022="",D1022=""),"",IF(D1022=$C$4,"5908","6908"))</f>
        <v/>
      </c>
      <c r="K1022" s="17" t="n"/>
      <c r="L1022" s="17" t="n"/>
      <c r="M1022" s="19" t="n"/>
      <c r="N1022" s="18" t="n"/>
      <c r="O1022" s="19">
        <f>IF(OR($E1022="",G1022=""),"",G1022-N(M1022))</f>
        <v/>
      </c>
      <c r="P1022" s="20">
        <f>IF(O1022="","",O1022*IFERROR(INDEX(Bens!$D$6:$D$305,MATCH($E1022,Bens!$A$6:$A$305,0)),0))</f>
        <v/>
      </c>
      <c r="Q1022" s="21">
        <f>IF(A1022="","",IF(AND(O1022&lt;=0,L1022&lt;&gt;""),L1022-A1022,TODAY()-A1022))</f>
        <v/>
      </c>
      <c r="R1022" s="18">
        <f>IF(O1022="","",IF(O1022&lt;0,"CONFERIR",IF(O1022=0,"DEVOLVIDO",IF(K1022="","COM CLIENTE",IF(TODAY()&gt;K1022,"VENCIDO",IF(K1022-TODAY()&lt;=15,"VENCE EM 15 DIAS","COM CLIENTE"))))))</f>
        <v/>
      </c>
      <c r="S1022" s="18">
        <f>IF(OR($E1022="",D1022=""),"",IF(D1022=$C$4,"5909","6909"))</f>
        <v/>
      </c>
      <c r="T1022" s="18" t="n"/>
    </row>
    <row r="1023">
      <c r="A1023" s="17" t="n"/>
      <c r="B1023" s="18" t="n"/>
      <c r="C1023" s="18" t="n"/>
      <c r="D1023" s="18" t="n"/>
      <c r="E1023" s="18" t="n"/>
      <c r="F1023" s="18">
        <f>IF($E1023="","",IFERROR(INDEX(Bens!$B$6:$B$305,MATCH($E1023,Bens!$A$6:$A$305,0)),"Código não cadastrado"))</f>
        <v/>
      </c>
      <c r="G1023" s="19" t="n"/>
      <c r="H1023" s="20">
        <f>IF(OR($E1023="",G1023=""),"",G1023*IFERROR(INDEX(Bens!$D$6:$D$305,MATCH($E1023,Bens!$A$6:$A$305,0)),0))</f>
        <v/>
      </c>
      <c r="I1023" s="18" t="n"/>
      <c r="J1023" s="18">
        <f>IF(OR($E1023="",D1023=""),"",IF(D1023=$C$4,"5908","6908"))</f>
        <v/>
      </c>
      <c r="K1023" s="17" t="n"/>
      <c r="L1023" s="17" t="n"/>
      <c r="M1023" s="19" t="n"/>
      <c r="N1023" s="18" t="n"/>
      <c r="O1023" s="19">
        <f>IF(OR($E1023="",G1023=""),"",G1023-N(M1023))</f>
        <v/>
      </c>
      <c r="P1023" s="20">
        <f>IF(O1023="","",O1023*IFERROR(INDEX(Bens!$D$6:$D$305,MATCH($E1023,Bens!$A$6:$A$305,0)),0))</f>
        <v/>
      </c>
      <c r="Q1023" s="21">
        <f>IF(A1023="","",IF(AND(O1023&lt;=0,L1023&lt;&gt;""),L1023-A1023,TODAY()-A1023))</f>
        <v/>
      </c>
      <c r="R1023" s="18">
        <f>IF(O1023="","",IF(O1023&lt;0,"CONFERIR",IF(O1023=0,"DEVOLVIDO",IF(K1023="","COM CLIENTE",IF(TODAY()&gt;K1023,"VENCIDO",IF(K1023-TODAY()&lt;=15,"VENCE EM 15 DIAS","COM CLIENTE"))))))</f>
        <v/>
      </c>
      <c r="S1023" s="18">
        <f>IF(OR($E1023="",D1023=""),"",IF(D1023=$C$4,"5909","6909"))</f>
        <v/>
      </c>
      <c r="T1023" s="18" t="n"/>
    </row>
    <row r="1024">
      <c r="A1024" s="17" t="n"/>
      <c r="B1024" s="18" t="n"/>
      <c r="C1024" s="18" t="n"/>
      <c r="D1024" s="18" t="n"/>
      <c r="E1024" s="18" t="n"/>
      <c r="F1024" s="18">
        <f>IF($E1024="","",IFERROR(INDEX(Bens!$B$6:$B$305,MATCH($E1024,Bens!$A$6:$A$305,0)),"Código não cadastrado"))</f>
        <v/>
      </c>
      <c r="G1024" s="19" t="n"/>
      <c r="H1024" s="20">
        <f>IF(OR($E1024="",G1024=""),"",G1024*IFERROR(INDEX(Bens!$D$6:$D$305,MATCH($E1024,Bens!$A$6:$A$305,0)),0))</f>
        <v/>
      </c>
      <c r="I1024" s="18" t="n"/>
      <c r="J1024" s="18">
        <f>IF(OR($E1024="",D1024=""),"",IF(D1024=$C$4,"5908","6908"))</f>
        <v/>
      </c>
      <c r="K1024" s="17" t="n"/>
      <c r="L1024" s="17" t="n"/>
      <c r="M1024" s="19" t="n"/>
      <c r="N1024" s="18" t="n"/>
      <c r="O1024" s="19">
        <f>IF(OR($E1024="",G1024=""),"",G1024-N(M1024))</f>
        <v/>
      </c>
      <c r="P1024" s="20">
        <f>IF(O1024="","",O1024*IFERROR(INDEX(Bens!$D$6:$D$305,MATCH($E1024,Bens!$A$6:$A$305,0)),0))</f>
        <v/>
      </c>
      <c r="Q1024" s="21">
        <f>IF(A1024="","",IF(AND(O1024&lt;=0,L1024&lt;&gt;""),L1024-A1024,TODAY()-A1024))</f>
        <v/>
      </c>
      <c r="R1024" s="18">
        <f>IF(O1024="","",IF(O1024&lt;0,"CONFERIR",IF(O1024=0,"DEVOLVIDO",IF(K1024="","COM CLIENTE",IF(TODAY()&gt;K1024,"VENCIDO",IF(K1024-TODAY()&lt;=15,"VENCE EM 15 DIAS","COM CLIENTE"))))))</f>
        <v/>
      </c>
      <c r="S1024" s="18">
        <f>IF(OR($E1024="",D1024=""),"",IF(D1024=$C$4,"5909","6909"))</f>
        <v/>
      </c>
      <c r="T1024" s="18" t="n"/>
    </row>
    <row r="1025">
      <c r="A1025" s="17" t="n"/>
      <c r="B1025" s="18" t="n"/>
      <c r="C1025" s="18" t="n"/>
      <c r="D1025" s="18" t="n"/>
      <c r="E1025" s="18" t="n"/>
      <c r="F1025" s="18">
        <f>IF($E1025="","",IFERROR(INDEX(Bens!$B$6:$B$305,MATCH($E1025,Bens!$A$6:$A$305,0)),"Código não cadastrado"))</f>
        <v/>
      </c>
      <c r="G1025" s="19" t="n"/>
      <c r="H1025" s="20">
        <f>IF(OR($E1025="",G1025=""),"",G1025*IFERROR(INDEX(Bens!$D$6:$D$305,MATCH($E1025,Bens!$A$6:$A$305,0)),0))</f>
        <v/>
      </c>
      <c r="I1025" s="18" t="n"/>
      <c r="J1025" s="18">
        <f>IF(OR($E1025="",D1025=""),"",IF(D1025=$C$4,"5908","6908"))</f>
        <v/>
      </c>
      <c r="K1025" s="17" t="n"/>
      <c r="L1025" s="17" t="n"/>
      <c r="M1025" s="19" t="n"/>
      <c r="N1025" s="18" t="n"/>
      <c r="O1025" s="19">
        <f>IF(OR($E1025="",G1025=""),"",G1025-N(M1025))</f>
        <v/>
      </c>
      <c r="P1025" s="20">
        <f>IF(O1025="","",O1025*IFERROR(INDEX(Bens!$D$6:$D$305,MATCH($E1025,Bens!$A$6:$A$305,0)),0))</f>
        <v/>
      </c>
      <c r="Q1025" s="21">
        <f>IF(A1025="","",IF(AND(O1025&lt;=0,L1025&lt;&gt;""),L1025-A1025,TODAY()-A1025))</f>
        <v/>
      </c>
      <c r="R1025" s="18">
        <f>IF(O1025="","",IF(O1025&lt;0,"CONFERIR",IF(O1025=0,"DEVOLVIDO",IF(K1025="","COM CLIENTE",IF(TODAY()&gt;K1025,"VENCIDO",IF(K1025-TODAY()&lt;=15,"VENCE EM 15 DIAS","COM CLIENTE"))))))</f>
        <v/>
      </c>
      <c r="S1025" s="18">
        <f>IF(OR($E1025="",D1025=""),"",IF(D1025=$C$4,"5909","6909"))</f>
        <v/>
      </c>
      <c r="T1025" s="18" t="n"/>
    </row>
    <row r="1026">
      <c r="A1026" s="17" t="n"/>
      <c r="B1026" s="18" t="n"/>
      <c r="C1026" s="18" t="n"/>
      <c r="D1026" s="18" t="n"/>
      <c r="E1026" s="18" t="n"/>
      <c r="F1026" s="18">
        <f>IF($E1026="","",IFERROR(INDEX(Bens!$B$6:$B$305,MATCH($E1026,Bens!$A$6:$A$305,0)),"Código não cadastrado"))</f>
        <v/>
      </c>
      <c r="G1026" s="19" t="n"/>
      <c r="H1026" s="20">
        <f>IF(OR($E1026="",G1026=""),"",G1026*IFERROR(INDEX(Bens!$D$6:$D$305,MATCH($E1026,Bens!$A$6:$A$305,0)),0))</f>
        <v/>
      </c>
      <c r="I1026" s="18" t="n"/>
      <c r="J1026" s="18">
        <f>IF(OR($E1026="",D1026=""),"",IF(D1026=$C$4,"5908","6908"))</f>
        <v/>
      </c>
      <c r="K1026" s="17" t="n"/>
      <c r="L1026" s="17" t="n"/>
      <c r="M1026" s="19" t="n"/>
      <c r="N1026" s="18" t="n"/>
      <c r="O1026" s="19">
        <f>IF(OR($E1026="",G1026=""),"",G1026-N(M1026))</f>
        <v/>
      </c>
      <c r="P1026" s="20">
        <f>IF(O1026="","",O1026*IFERROR(INDEX(Bens!$D$6:$D$305,MATCH($E1026,Bens!$A$6:$A$305,0)),0))</f>
        <v/>
      </c>
      <c r="Q1026" s="21">
        <f>IF(A1026="","",IF(AND(O1026&lt;=0,L1026&lt;&gt;""),L1026-A1026,TODAY()-A1026))</f>
        <v/>
      </c>
      <c r="R1026" s="18">
        <f>IF(O1026="","",IF(O1026&lt;0,"CONFERIR",IF(O1026=0,"DEVOLVIDO",IF(K1026="","COM CLIENTE",IF(TODAY()&gt;K1026,"VENCIDO",IF(K1026-TODAY()&lt;=15,"VENCE EM 15 DIAS","COM CLIENTE"))))))</f>
        <v/>
      </c>
      <c r="S1026" s="18">
        <f>IF(OR($E1026="",D1026=""),"",IF(D1026=$C$4,"5909","6909"))</f>
        <v/>
      </c>
      <c r="T1026" s="18" t="n"/>
    </row>
    <row r="1027">
      <c r="A1027" s="17" t="n"/>
      <c r="B1027" s="18" t="n"/>
      <c r="C1027" s="18" t="n"/>
      <c r="D1027" s="18" t="n"/>
      <c r="E1027" s="18" t="n"/>
      <c r="F1027" s="18">
        <f>IF($E1027="","",IFERROR(INDEX(Bens!$B$6:$B$305,MATCH($E1027,Bens!$A$6:$A$305,0)),"Código não cadastrado"))</f>
        <v/>
      </c>
      <c r="G1027" s="19" t="n"/>
      <c r="H1027" s="20">
        <f>IF(OR($E1027="",G1027=""),"",G1027*IFERROR(INDEX(Bens!$D$6:$D$305,MATCH($E1027,Bens!$A$6:$A$305,0)),0))</f>
        <v/>
      </c>
      <c r="I1027" s="18" t="n"/>
      <c r="J1027" s="18">
        <f>IF(OR($E1027="",D1027=""),"",IF(D1027=$C$4,"5908","6908"))</f>
        <v/>
      </c>
      <c r="K1027" s="17" t="n"/>
      <c r="L1027" s="17" t="n"/>
      <c r="M1027" s="19" t="n"/>
      <c r="N1027" s="18" t="n"/>
      <c r="O1027" s="19">
        <f>IF(OR($E1027="",G1027=""),"",G1027-N(M1027))</f>
        <v/>
      </c>
      <c r="P1027" s="20">
        <f>IF(O1027="","",O1027*IFERROR(INDEX(Bens!$D$6:$D$305,MATCH($E1027,Bens!$A$6:$A$305,0)),0))</f>
        <v/>
      </c>
      <c r="Q1027" s="21">
        <f>IF(A1027="","",IF(AND(O1027&lt;=0,L1027&lt;&gt;""),L1027-A1027,TODAY()-A1027))</f>
        <v/>
      </c>
      <c r="R1027" s="18">
        <f>IF(O1027="","",IF(O1027&lt;0,"CONFERIR",IF(O1027=0,"DEVOLVIDO",IF(K1027="","COM CLIENTE",IF(TODAY()&gt;K1027,"VENCIDO",IF(K1027-TODAY()&lt;=15,"VENCE EM 15 DIAS","COM CLIENTE"))))))</f>
        <v/>
      </c>
      <c r="S1027" s="18">
        <f>IF(OR($E1027="",D1027=""),"",IF(D1027=$C$4,"5909","6909"))</f>
        <v/>
      </c>
      <c r="T1027" s="18" t="n"/>
    </row>
    <row r="1028">
      <c r="A1028" s="17" t="n"/>
      <c r="B1028" s="18" t="n"/>
      <c r="C1028" s="18" t="n"/>
      <c r="D1028" s="18" t="n"/>
      <c r="E1028" s="18" t="n"/>
      <c r="F1028" s="18">
        <f>IF($E1028="","",IFERROR(INDEX(Bens!$B$6:$B$305,MATCH($E1028,Bens!$A$6:$A$305,0)),"Código não cadastrado"))</f>
        <v/>
      </c>
      <c r="G1028" s="19" t="n"/>
      <c r="H1028" s="20">
        <f>IF(OR($E1028="",G1028=""),"",G1028*IFERROR(INDEX(Bens!$D$6:$D$305,MATCH($E1028,Bens!$A$6:$A$305,0)),0))</f>
        <v/>
      </c>
      <c r="I1028" s="18" t="n"/>
      <c r="J1028" s="18">
        <f>IF(OR($E1028="",D1028=""),"",IF(D1028=$C$4,"5908","6908"))</f>
        <v/>
      </c>
      <c r="K1028" s="17" t="n"/>
      <c r="L1028" s="17" t="n"/>
      <c r="M1028" s="19" t="n"/>
      <c r="N1028" s="18" t="n"/>
      <c r="O1028" s="19">
        <f>IF(OR($E1028="",G1028=""),"",G1028-N(M1028))</f>
        <v/>
      </c>
      <c r="P1028" s="20">
        <f>IF(O1028="","",O1028*IFERROR(INDEX(Bens!$D$6:$D$305,MATCH($E1028,Bens!$A$6:$A$305,0)),0))</f>
        <v/>
      </c>
      <c r="Q1028" s="21">
        <f>IF(A1028="","",IF(AND(O1028&lt;=0,L1028&lt;&gt;""),L1028-A1028,TODAY()-A1028))</f>
        <v/>
      </c>
      <c r="R1028" s="18">
        <f>IF(O1028="","",IF(O1028&lt;0,"CONFERIR",IF(O1028=0,"DEVOLVIDO",IF(K1028="","COM CLIENTE",IF(TODAY()&gt;K1028,"VENCIDO",IF(K1028-TODAY()&lt;=15,"VENCE EM 15 DIAS","COM CLIENTE"))))))</f>
        <v/>
      </c>
      <c r="S1028" s="18">
        <f>IF(OR($E1028="",D1028=""),"",IF(D1028=$C$4,"5909","6909"))</f>
        <v/>
      </c>
      <c r="T1028" s="18" t="n"/>
    </row>
    <row r="1029">
      <c r="A1029" s="17" t="n"/>
      <c r="B1029" s="18" t="n"/>
      <c r="C1029" s="18" t="n"/>
      <c r="D1029" s="18" t="n"/>
      <c r="E1029" s="18" t="n"/>
      <c r="F1029" s="18">
        <f>IF($E1029="","",IFERROR(INDEX(Bens!$B$6:$B$305,MATCH($E1029,Bens!$A$6:$A$305,0)),"Código não cadastrado"))</f>
        <v/>
      </c>
      <c r="G1029" s="19" t="n"/>
      <c r="H1029" s="20">
        <f>IF(OR($E1029="",G1029=""),"",G1029*IFERROR(INDEX(Bens!$D$6:$D$305,MATCH($E1029,Bens!$A$6:$A$305,0)),0))</f>
        <v/>
      </c>
      <c r="I1029" s="18" t="n"/>
      <c r="J1029" s="18">
        <f>IF(OR($E1029="",D1029=""),"",IF(D1029=$C$4,"5908","6908"))</f>
        <v/>
      </c>
      <c r="K1029" s="17" t="n"/>
      <c r="L1029" s="17" t="n"/>
      <c r="M1029" s="19" t="n"/>
      <c r="N1029" s="18" t="n"/>
      <c r="O1029" s="19">
        <f>IF(OR($E1029="",G1029=""),"",G1029-N(M1029))</f>
        <v/>
      </c>
      <c r="P1029" s="20">
        <f>IF(O1029="","",O1029*IFERROR(INDEX(Bens!$D$6:$D$305,MATCH($E1029,Bens!$A$6:$A$305,0)),0))</f>
        <v/>
      </c>
      <c r="Q1029" s="21">
        <f>IF(A1029="","",IF(AND(O1029&lt;=0,L1029&lt;&gt;""),L1029-A1029,TODAY()-A1029))</f>
        <v/>
      </c>
      <c r="R1029" s="18">
        <f>IF(O1029="","",IF(O1029&lt;0,"CONFERIR",IF(O1029=0,"DEVOLVIDO",IF(K1029="","COM CLIENTE",IF(TODAY()&gt;K1029,"VENCIDO",IF(K1029-TODAY()&lt;=15,"VENCE EM 15 DIAS","COM CLIENTE"))))))</f>
        <v/>
      </c>
      <c r="S1029" s="18">
        <f>IF(OR($E1029="",D1029=""),"",IF(D1029=$C$4,"5909","6909"))</f>
        <v/>
      </c>
      <c r="T1029" s="18" t="n"/>
    </row>
    <row r="1030">
      <c r="A1030" s="17" t="n"/>
      <c r="B1030" s="18" t="n"/>
      <c r="C1030" s="18" t="n"/>
      <c r="D1030" s="18" t="n"/>
      <c r="E1030" s="18" t="n"/>
      <c r="F1030" s="18">
        <f>IF($E1030="","",IFERROR(INDEX(Bens!$B$6:$B$305,MATCH($E1030,Bens!$A$6:$A$305,0)),"Código não cadastrado"))</f>
        <v/>
      </c>
      <c r="G1030" s="19" t="n"/>
      <c r="H1030" s="20">
        <f>IF(OR($E1030="",G1030=""),"",G1030*IFERROR(INDEX(Bens!$D$6:$D$305,MATCH($E1030,Bens!$A$6:$A$305,0)),0))</f>
        <v/>
      </c>
      <c r="I1030" s="18" t="n"/>
      <c r="J1030" s="18">
        <f>IF(OR($E1030="",D1030=""),"",IF(D1030=$C$4,"5908","6908"))</f>
        <v/>
      </c>
      <c r="K1030" s="17" t="n"/>
      <c r="L1030" s="17" t="n"/>
      <c r="M1030" s="19" t="n"/>
      <c r="N1030" s="18" t="n"/>
      <c r="O1030" s="19">
        <f>IF(OR($E1030="",G1030=""),"",G1030-N(M1030))</f>
        <v/>
      </c>
      <c r="P1030" s="20">
        <f>IF(O1030="","",O1030*IFERROR(INDEX(Bens!$D$6:$D$305,MATCH($E1030,Bens!$A$6:$A$305,0)),0))</f>
        <v/>
      </c>
      <c r="Q1030" s="21">
        <f>IF(A1030="","",IF(AND(O1030&lt;=0,L1030&lt;&gt;""),L1030-A1030,TODAY()-A1030))</f>
        <v/>
      </c>
      <c r="R1030" s="18">
        <f>IF(O1030="","",IF(O1030&lt;0,"CONFERIR",IF(O1030=0,"DEVOLVIDO",IF(K1030="","COM CLIENTE",IF(TODAY()&gt;K1030,"VENCIDO",IF(K1030-TODAY()&lt;=15,"VENCE EM 15 DIAS","COM CLIENTE"))))))</f>
        <v/>
      </c>
      <c r="S1030" s="18">
        <f>IF(OR($E1030="",D1030=""),"",IF(D1030=$C$4,"5909","6909"))</f>
        <v/>
      </c>
      <c r="T1030" s="18" t="n"/>
    </row>
    <row r="1031">
      <c r="A1031" s="17" t="n"/>
      <c r="B1031" s="18" t="n"/>
      <c r="C1031" s="18" t="n"/>
      <c r="D1031" s="18" t="n"/>
      <c r="E1031" s="18" t="n"/>
      <c r="F1031" s="18">
        <f>IF($E1031="","",IFERROR(INDEX(Bens!$B$6:$B$305,MATCH($E1031,Bens!$A$6:$A$305,0)),"Código não cadastrado"))</f>
        <v/>
      </c>
      <c r="G1031" s="19" t="n"/>
      <c r="H1031" s="20">
        <f>IF(OR($E1031="",G1031=""),"",G1031*IFERROR(INDEX(Bens!$D$6:$D$305,MATCH($E1031,Bens!$A$6:$A$305,0)),0))</f>
        <v/>
      </c>
      <c r="I1031" s="18" t="n"/>
      <c r="J1031" s="18">
        <f>IF(OR($E1031="",D1031=""),"",IF(D1031=$C$4,"5908","6908"))</f>
        <v/>
      </c>
      <c r="K1031" s="17" t="n"/>
      <c r="L1031" s="17" t="n"/>
      <c r="M1031" s="19" t="n"/>
      <c r="N1031" s="18" t="n"/>
      <c r="O1031" s="19">
        <f>IF(OR($E1031="",G1031=""),"",G1031-N(M1031))</f>
        <v/>
      </c>
      <c r="P1031" s="20">
        <f>IF(O1031="","",O1031*IFERROR(INDEX(Bens!$D$6:$D$305,MATCH($E1031,Bens!$A$6:$A$305,0)),0))</f>
        <v/>
      </c>
      <c r="Q1031" s="21">
        <f>IF(A1031="","",IF(AND(O1031&lt;=0,L1031&lt;&gt;""),L1031-A1031,TODAY()-A1031))</f>
        <v/>
      </c>
      <c r="R1031" s="18">
        <f>IF(O1031="","",IF(O1031&lt;0,"CONFERIR",IF(O1031=0,"DEVOLVIDO",IF(K1031="","COM CLIENTE",IF(TODAY()&gt;K1031,"VENCIDO",IF(K1031-TODAY()&lt;=15,"VENCE EM 15 DIAS","COM CLIENTE"))))))</f>
        <v/>
      </c>
      <c r="S1031" s="18">
        <f>IF(OR($E1031="",D1031=""),"",IF(D1031=$C$4,"5909","6909"))</f>
        <v/>
      </c>
      <c r="T1031" s="18" t="n"/>
    </row>
    <row r="1032">
      <c r="A1032" s="17" t="n"/>
      <c r="B1032" s="18" t="n"/>
      <c r="C1032" s="18" t="n"/>
      <c r="D1032" s="18" t="n"/>
      <c r="E1032" s="18" t="n"/>
      <c r="F1032" s="18">
        <f>IF($E1032="","",IFERROR(INDEX(Bens!$B$6:$B$305,MATCH($E1032,Bens!$A$6:$A$305,0)),"Código não cadastrado"))</f>
        <v/>
      </c>
      <c r="G1032" s="19" t="n"/>
      <c r="H1032" s="20">
        <f>IF(OR($E1032="",G1032=""),"",G1032*IFERROR(INDEX(Bens!$D$6:$D$305,MATCH($E1032,Bens!$A$6:$A$305,0)),0))</f>
        <v/>
      </c>
      <c r="I1032" s="18" t="n"/>
      <c r="J1032" s="18">
        <f>IF(OR($E1032="",D1032=""),"",IF(D1032=$C$4,"5908","6908"))</f>
        <v/>
      </c>
      <c r="K1032" s="17" t="n"/>
      <c r="L1032" s="17" t="n"/>
      <c r="M1032" s="19" t="n"/>
      <c r="N1032" s="18" t="n"/>
      <c r="O1032" s="19">
        <f>IF(OR($E1032="",G1032=""),"",G1032-N(M1032))</f>
        <v/>
      </c>
      <c r="P1032" s="20">
        <f>IF(O1032="","",O1032*IFERROR(INDEX(Bens!$D$6:$D$305,MATCH($E1032,Bens!$A$6:$A$305,0)),0))</f>
        <v/>
      </c>
      <c r="Q1032" s="21">
        <f>IF(A1032="","",IF(AND(O1032&lt;=0,L1032&lt;&gt;""),L1032-A1032,TODAY()-A1032))</f>
        <v/>
      </c>
      <c r="R1032" s="18">
        <f>IF(O1032="","",IF(O1032&lt;0,"CONFERIR",IF(O1032=0,"DEVOLVIDO",IF(K1032="","COM CLIENTE",IF(TODAY()&gt;K1032,"VENCIDO",IF(K1032-TODAY()&lt;=15,"VENCE EM 15 DIAS","COM CLIENTE"))))))</f>
        <v/>
      </c>
      <c r="S1032" s="18">
        <f>IF(OR($E1032="",D1032=""),"",IF(D1032=$C$4,"5909","6909"))</f>
        <v/>
      </c>
      <c r="T1032" s="18" t="n"/>
    </row>
    <row r="1033">
      <c r="A1033" s="17" t="n"/>
      <c r="B1033" s="18" t="n"/>
      <c r="C1033" s="18" t="n"/>
      <c r="D1033" s="18" t="n"/>
      <c r="E1033" s="18" t="n"/>
      <c r="F1033" s="18">
        <f>IF($E1033="","",IFERROR(INDEX(Bens!$B$6:$B$305,MATCH($E1033,Bens!$A$6:$A$305,0)),"Código não cadastrado"))</f>
        <v/>
      </c>
      <c r="G1033" s="19" t="n"/>
      <c r="H1033" s="20">
        <f>IF(OR($E1033="",G1033=""),"",G1033*IFERROR(INDEX(Bens!$D$6:$D$305,MATCH($E1033,Bens!$A$6:$A$305,0)),0))</f>
        <v/>
      </c>
      <c r="I1033" s="18" t="n"/>
      <c r="J1033" s="18">
        <f>IF(OR($E1033="",D1033=""),"",IF(D1033=$C$4,"5908","6908"))</f>
        <v/>
      </c>
      <c r="K1033" s="17" t="n"/>
      <c r="L1033" s="17" t="n"/>
      <c r="M1033" s="19" t="n"/>
      <c r="N1033" s="18" t="n"/>
      <c r="O1033" s="19">
        <f>IF(OR($E1033="",G1033=""),"",G1033-N(M1033))</f>
        <v/>
      </c>
      <c r="P1033" s="20">
        <f>IF(O1033="","",O1033*IFERROR(INDEX(Bens!$D$6:$D$305,MATCH($E1033,Bens!$A$6:$A$305,0)),0))</f>
        <v/>
      </c>
      <c r="Q1033" s="21">
        <f>IF(A1033="","",IF(AND(O1033&lt;=0,L1033&lt;&gt;""),L1033-A1033,TODAY()-A1033))</f>
        <v/>
      </c>
      <c r="R1033" s="18">
        <f>IF(O1033="","",IF(O1033&lt;0,"CONFERIR",IF(O1033=0,"DEVOLVIDO",IF(K1033="","COM CLIENTE",IF(TODAY()&gt;K1033,"VENCIDO",IF(K1033-TODAY()&lt;=15,"VENCE EM 15 DIAS","COM CLIENTE"))))))</f>
        <v/>
      </c>
      <c r="S1033" s="18">
        <f>IF(OR($E1033="",D1033=""),"",IF(D1033=$C$4,"5909","6909"))</f>
        <v/>
      </c>
      <c r="T1033" s="18" t="n"/>
    </row>
    <row r="1034">
      <c r="A1034" s="17" t="n"/>
      <c r="B1034" s="18" t="n"/>
      <c r="C1034" s="18" t="n"/>
      <c r="D1034" s="18" t="n"/>
      <c r="E1034" s="18" t="n"/>
      <c r="F1034" s="18">
        <f>IF($E1034="","",IFERROR(INDEX(Bens!$B$6:$B$305,MATCH($E1034,Bens!$A$6:$A$305,0)),"Código não cadastrado"))</f>
        <v/>
      </c>
      <c r="G1034" s="19" t="n"/>
      <c r="H1034" s="20">
        <f>IF(OR($E1034="",G1034=""),"",G1034*IFERROR(INDEX(Bens!$D$6:$D$305,MATCH($E1034,Bens!$A$6:$A$305,0)),0))</f>
        <v/>
      </c>
      <c r="I1034" s="18" t="n"/>
      <c r="J1034" s="18">
        <f>IF(OR($E1034="",D1034=""),"",IF(D1034=$C$4,"5908","6908"))</f>
        <v/>
      </c>
      <c r="K1034" s="17" t="n"/>
      <c r="L1034" s="17" t="n"/>
      <c r="M1034" s="19" t="n"/>
      <c r="N1034" s="18" t="n"/>
      <c r="O1034" s="19">
        <f>IF(OR($E1034="",G1034=""),"",G1034-N(M1034))</f>
        <v/>
      </c>
      <c r="P1034" s="20">
        <f>IF(O1034="","",O1034*IFERROR(INDEX(Bens!$D$6:$D$305,MATCH($E1034,Bens!$A$6:$A$305,0)),0))</f>
        <v/>
      </c>
      <c r="Q1034" s="21">
        <f>IF(A1034="","",IF(AND(O1034&lt;=0,L1034&lt;&gt;""),L1034-A1034,TODAY()-A1034))</f>
        <v/>
      </c>
      <c r="R1034" s="18">
        <f>IF(O1034="","",IF(O1034&lt;0,"CONFERIR",IF(O1034=0,"DEVOLVIDO",IF(K1034="","COM CLIENTE",IF(TODAY()&gt;K1034,"VENCIDO",IF(K1034-TODAY()&lt;=15,"VENCE EM 15 DIAS","COM CLIENTE"))))))</f>
        <v/>
      </c>
      <c r="S1034" s="18">
        <f>IF(OR($E1034="",D1034=""),"",IF(D1034=$C$4,"5909","6909"))</f>
        <v/>
      </c>
      <c r="T1034" s="18" t="n"/>
    </row>
    <row r="1035">
      <c r="A1035" s="17" t="n"/>
      <c r="B1035" s="18" t="n"/>
      <c r="C1035" s="18" t="n"/>
      <c r="D1035" s="18" t="n"/>
      <c r="E1035" s="18" t="n"/>
      <c r="F1035" s="18">
        <f>IF($E1035="","",IFERROR(INDEX(Bens!$B$6:$B$305,MATCH($E1035,Bens!$A$6:$A$305,0)),"Código não cadastrado"))</f>
        <v/>
      </c>
      <c r="G1035" s="19" t="n"/>
      <c r="H1035" s="20">
        <f>IF(OR($E1035="",G1035=""),"",G1035*IFERROR(INDEX(Bens!$D$6:$D$305,MATCH($E1035,Bens!$A$6:$A$305,0)),0))</f>
        <v/>
      </c>
      <c r="I1035" s="18" t="n"/>
      <c r="J1035" s="18">
        <f>IF(OR($E1035="",D1035=""),"",IF(D1035=$C$4,"5908","6908"))</f>
        <v/>
      </c>
      <c r="K1035" s="17" t="n"/>
      <c r="L1035" s="17" t="n"/>
      <c r="M1035" s="19" t="n"/>
      <c r="N1035" s="18" t="n"/>
      <c r="O1035" s="19">
        <f>IF(OR($E1035="",G1035=""),"",G1035-N(M1035))</f>
        <v/>
      </c>
      <c r="P1035" s="20">
        <f>IF(O1035="","",O1035*IFERROR(INDEX(Bens!$D$6:$D$305,MATCH($E1035,Bens!$A$6:$A$305,0)),0))</f>
        <v/>
      </c>
      <c r="Q1035" s="21">
        <f>IF(A1035="","",IF(AND(O1035&lt;=0,L1035&lt;&gt;""),L1035-A1035,TODAY()-A1035))</f>
        <v/>
      </c>
      <c r="R1035" s="18">
        <f>IF(O1035="","",IF(O1035&lt;0,"CONFERIR",IF(O1035=0,"DEVOLVIDO",IF(K1035="","COM CLIENTE",IF(TODAY()&gt;K1035,"VENCIDO",IF(K1035-TODAY()&lt;=15,"VENCE EM 15 DIAS","COM CLIENTE"))))))</f>
        <v/>
      </c>
      <c r="S1035" s="18">
        <f>IF(OR($E1035="",D1035=""),"",IF(D1035=$C$4,"5909","6909"))</f>
        <v/>
      </c>
      <c r="T1035" s="18" t="n"/>
    </row>
    <row r="1036">
      <c r="A1036" s="17" t="n"/>
      <c r="B1036" s="18" t="n"/>
      <c r="C1036" s="18" t="n"/>
      <c r="D1036" s="18" t="n"/>
      <c r="E1036" s="18" t="n"/>
      <c r="F1036" s="18">
        <f>IF($E1036="","",IFERROR(INDEX(Bens!$B$6:$B$305,MATCH($E1036,Bens!$A$6:$A$305,0)),"Código não cadastrado"))</f>
        <v/>
      </c>
      <c r="G1036" s="19" t="n"/>
      <c r="H1036" s="20">
        <f>IF(OR($E1036="",G1036=""),"",G1036*IFERROR(INDEX(Bens!$D$6:$D$305,MATCH($E1036,Bens!$A$6:$A$305,0)),0))</f>
        <v/>
      </c>
      <c r="I1036" s="18" t="n"/>
      <c r="J1036" s="18">
        <f>IF(OR($E1036="",D1036=""),"",IF(D1036=$C$4,"5908","6908"))</f>
        <v/>
      </c>
      <c r="K1036" s="17" t="n"/>
      <c r="L1036" s="17" t="n"/>
      <c r="M1036" s="19" t="n"/>
      <c r="N1036" s="18" t="n"/>
      <c r="O1036" s="19">
        <f>IF(OR($E1036="",G1036=""),"",G1036-N(M1036))</f>
        <v/>
      </c>
      <c r="P1036" s="20">
        <f>IF(O1036="","",O1036*IFERROR(INDEX(Bens!$D$6:$D$305,MATCH($E1036,Bens!$A$6:$A$305,0)),0))</f>
        <v/>
      </c>
      <c r="Q1036" s="21">
        <f>IF(A1036="","",IF(AND(O1036&lt;=0,L1036&lt;&gt;""),L1036-A1036,TODAY()-A1036))</f>
        <v/>
      </c>
      <c r="R1036" s="18">
        <f>IF(O1036="","",IF(O1036&lt;0,"CONFERIR",IF(O1036=0,"DEVOLVIDO",IF(K1036="","COM CLIENTE",IF(TODAY()&gt;K1036,"VENCIDO",IF(K1036-TODAY()&lt;=15,"VENCE EM 15 DIAS","COM CLIENTE"))))))</f>
        <v/>
      </c>
      <c r="S1036" s="18">
        <f>IF(OR($E1036="",D1036=""),"",IF(D1036=$C$4,"5909","6909"))</f>
        <v/>
      </c>
      <c r="T1036" s="18" t="n"/>
    </row>
    <row r="1037">
      <c r="A1037" s="17" t="n"/>
      <c r="B1037" s="18" t="n"/>
      <c r="C1037" s="18" t="n"/>
      <c r="D1037" s="18" t="n"/>
      <c r="E1037" s="18" t="n"/>
      <c r="F1037" s="18">
        <f>IF($E1037="","",IFERROR(INDEX(Bens!$B$6:$B$305,MATCH($E1037,Bens!$A$6:$A$305,0)),"Código não cadastrado"))</f>
        <v/>
      </c>
      <c r="G1037" s="19" t="n"/>
      <c r="H1037" s="20">
        <f>IF(OR($E1037="",G1037=""),"",G1037*IFERROR(INDEX(Bens!$D$6:$D$305,MATCH($E1037,Bens!$A$6:$A$305,0)),0))</f>
        <v/>
      </c>
      <c r="I1037" s="18" t="n"/>
      <c r="J1037" s="18">
        <f>IF(OR($E1037="",D1037=""),"",IF(D1037=$C$4,"5908","6908"))</f>
        <v/>
      </c>
      <c r="K1037" s="17" t="n"/>
      <c r="L1037" s="17" t="n"/>
      <c r="M1037" s="19" t="n"/>
      <c r="N1037" s="18" t="n"/>
      <c r="O1037" s="19">
        <f>IF(OR($E1037="",G1037=""),"",G1037-N(M1037))</f>
        <v/>
      </c>
      <c r="P1037" s="20">
        <f>IF(O1037="","",O1037*IFERROR(INDEX(Bens!$D$6:$D$305,MATCH($E1037,Bens!$A$6:$A$305,0)),0))</f>
        <v/>
      </c>
      <c r="Q1037" s="21">
        <f>IF(A1037="","",IF(AND(O1037&lt;=0,L1037&lt;&gt;""),L1037-A1037,TODAY()-A1037))</f>
        <v/>
      </c>
      <c r="R1037" s="18">
        <f>IF(O1037="","",IF(O1037&lt;0,"CONFERIR",IF(O1037=0,"DEVOLVIDO",IF(K1037="","COM CLIENTE",IF(TODAY()&gt;K1037,"VENCIDO",IF(K1037-TODAY()&lt;=15,"VENCE EM 15 DIAS","COM CLIENTE"))))))</f>
        <v/>
      </c>
      <c r="S1037" s="18">
        <f>IF(OR($E1037="",D1037=""),"",IF(D1037=$C$4,"5909","6909"))</f>
        <v/>
      </c>
      <c r="T1037" s="18" t="n"/>
    </row>
    <row r="1038">
      <c r="A1038" s="17" t="n"/>
      <c r="B1038" s="18" t="n"/>
      <c r="C1038" s="18" t="n"/>
      <c r="D1038" s="18" t="n"/>
      <c r="E1038" s="18" t="n"/>
      <c r="F1038" s="18">
        <f>IF($E1038="","",IFERROR(INDEX(Bens!$B$6:$B$305,MATCH($E1038,Bens!$A$6:$A$305,0)),"Código não cadastrado"))</f>
        <v/>
      </c>
      <c r="G1038" s="19" t="n"/>
      <c r="H1038" s="20">
        <f>IF(OR($E1038="",G1038=""),"",G1038*IFERROR(INDEX(Bens!$D$6:$D$305,MATCH($E1038,Bens!$A$6:$A$305,0)),0))</f>
        <v/>
      </c>
      <c r="I1038" s="18" t="n"/>
      <c r="J1038" s="18">
        <f>IF(OR($E1038="",D1038=""),"",IF(D1038=$C$4,"5908","6908"))</f>
        <v/>
      </c>
      <c r="K1038" s="17" t="n"/>
      <c r="L1038" s="17" t="n"/>
      <c r="M1038" s="19" t="n"/>
      <c r="N1038" s="18" t="n"/>
      <c r="O1038" s="19">
        <f>IF(OR($E1038="",G1038=""),"",G1038-N(M1038))</f>
        <v/>
      </c>
      <c r="P1038" s="20">
        <f>IF(O1038="","",O1038*IFERROR(INDEX(Bens!$D$6:$D$305,MATCH($E1038,Bens!$A$6:$A$305,0)),0))</f>
        <v/>
      </c>
      <c r="Q1038" s="21">
        <f>IF(A1038="","",IF(AND(O1038&lt;=0,L1038&lt;&gt;""),L1038-A1038,TODAY()-A1038))</f>
        <v/>
      </c>
      <c r="R1038" s="18">
        <f>IF(O1038="","",IF(O1038&lt;0,"CONFERIR",IF(O1038=0,"DEVOLVIDO",IF(K1038="","COM CLIENTE",IF(TODAY()&gt;K1038,"VENCIDO",IF(K1038-TODAY()&lt;=15,"VENCE EM 15 DIAS","COM CLIENTE"))))))</f>
        <v/>
      </c>
      <c r="S1038" s="18">
        <f>IF(OR($E1038="",D1038=""),"",IF(D1038=$C$4,"5909","6909"))</f>
        <v/>
      </c>
      <c r="T1038" s="18" t="n"/>
    </row>
    <row r="1039">
      <c r="A1039" s="17" t="n"/>
      <c r="B1039" s="18" t="n"/>
      <c r="C1039" s="18" t="n"/>
      <c r="D1039" s="18" t="n"/>
      <c r="E1039" s="18" t="n"/>
      <c r="F1039" s="18">
        <f>IF($E1039="","",IFERROR(INDEX(Bens!$B$6:$B$305,MATCH($E1039,Bens!$A$6:$A$305,0)),"Código não cadastrado"))</f>
        <v/>
      </c>
      <c r="G1039" s="19" t="n"/>
      <c r="H1039" s="20">
        <f>IF(OR($E1039="",G1039=""),"",G1039*IFERROR(INDEX(Bens!$D$6:$D$305,MATCH($E1039,Bens!$A$6:$A$305,0)),0))</f>
        <v/>
      </c>
      <c r="I1039" s="18" t="n"/>
      <c r="J1039" s="18">
        <f>IF(OR($E1039="",D1039=""),"",IF(D1039=$C$4,"5908","6908"))</f>
        <v/>
      </c>
      <c r="K1039" s="17" t="n"/>
      <c r="L1039" s="17" t="n"/>
      <c r="M1039" s="19" t="n"/>
      <c r="N1039" s="18" t="n"/>
      <c r="O1039" s="19">
        <f>IF(OR($E1039="",G1039=""),"",G1039-N(M1039))</f>
        <v/>
      </c>
      <c r="P1039" s="20">
        <f>IF(O1039="","",O1039*IFERROR(INDEX(Bens!$D$6:$D$305,MATCH($E1039,Bens!$A$6:$A$305,0)),0))</f>
        <v/>
      </c>
      <c r="Q1039" s="21">
        <f>IF(A1039="","",IF(AND(O1039&lt;=0,L1039&lt;&gt;""),L1039-A1039,TODAY()-A1039))</f>
        <v/>
      </c>
      <c r="R1039" s="18">
        <f>IF(O1039="","",IF(O1039&lt;0,"CONFERIR",IF(O1039=0,"DEVOLVIDO",IF(K1039="","COM CLIENTE",IF(TODAY()&gt;K1039,"VENCIDO",IF(K1039-TODAY()&lt;=15,"VENCE EM 15 DIAS","COM CLIENTE"))))))</f>
        <v/>
      </c>
      <c r="S1039" s="18">
        <f>IF(OR($E1039="",D1039=""),"",IF(D1039=$C$4,"5909","6909"))</f>
        <v/>
      </c>
      <c r="T1039" s="18" t="n"/>
    </row>
    <row r="1040">
      <c r="A1040" s="17" t="n"/>
      <c r="B1040" s="18" t="n"/>
      <c r="C1040" s="18" t="n"/>
      <c r="D1040" s="18" t="n"/>
      <c r="E1040" s="18" t="n"/>
      <c r="F1040" s="18">
        <f>IF($E1040="","",IFERROR(INDEX(Bens!$B$6:$B$305,MATCH($E1040,Bens!$A$6:$A$305,0)),"Código não cadastrado"))</f>
        <v/>
      </c>
      <c r="G1040" s="19" t="n"/>
      <c r="H1040" s="20">
        <f>IF(OR($E1040="",G1040=""),"",G1040*IFERROR(INDEX(Bens!$D$6:$D$305,MATCH($E1040,Bens!$A$6:$A$305,0)),0))</f>
        <v/>
      </c>
      <c r="I1040" s="18" t="n"/>
      <c r="J1040" s="18">
        <f>IF(OR($E1040="",D1040=""),"",IF(D1040=$C$4,"5908","6908"))</f>
        <v/>
      </c>
      <c r="K1040" s="17" t="n"/>
      <c r="L1040" s="17" t="n"/>
      <c r="M1040" s="19" t="n"/>
      <c r="N1040" s="18" t="n"/>
      <c r="O1040" s="19">
        <f>IF(OR($E1040="",G1040=""),"",G1040-N(M1040))</f>
        <v/>
      </c>
      <c r="P1040" s="20">
        <f>IF(O1040="","",O1040*IFERROR(INDEX(Bens!$D$6:$D$305,MATCH($E1040,Bens!$A$6:$A$305,0)),0))</f>
        <v/>
      </c>
      <c r="Q1040" s="21">
        <f>IF(A1040="","",IF(AND(O1040&lt;=0,L1040&lt;&gt;""),L1040-A1040,TODAY()-A1040))</f>
        <v/>
      </c>
      <c r="R1040" s="18">
        <f>IF(O1040="","",IF(O1040&lt;0,"CONFERIR",IF(O1040=0,"DEVOLVIDO",IF(K1040="","COM CLIENTE",IF(TODAY()&gt;K1040,"VENCIDO",IF(K1040-TODAY()&lt;=15,"VENCE EM 15 DIAS","COM CLIENTE"))))))</f>
        <v/>
      </c>
      <c r="S1040" s="18">
        <f>IF(OR($E1040="",D1040=""),"",IF(D1040=$C$4,"5909","6909"))</f>
        <v/>
      </c>
      <c r="T1040" s="18" t="n"/>
    </row>
    <row r="1041">
      <c r="A1041" s="17" t="n"/>
      <c r="B1041" s="18" t="n"/>
      <c r="C1041" s="18" t="n"/>
      <c r="D1041" s="18" t="n"/>
      <c r="E1041" s="18" t="n"/>
      <c r="F1041" s="18">
        <f>IF($E1041="","",IFERROR(INDEX(Bens!$B$6:$B$305,MATCH($E1041,Bens!$A$6:$A$305,0)),"Código não cadastrado"))</f>
        <v/>
      </c>
      <c r="G1041" s="19" t="n"/>
      <c r="H1041" s="20">
        <f>IF(OR($E1041="",G1041=""),"",G1041*IFERROR(INDEX(Bens!$D$6:$D$305,MATCH($E1041,Bens!$A$6:$A$305,0)),0))</f>
        <v/>
      </c>
      <c r="I1041" s="18" t="n"/>
      <c r="J1041" s="18">
        <f>IF(OR($E1041="",D1041=""),"",IF(D1041=$C$4,"5908","6908"))</f>
        <v/>
      </c>
      <c r="K1041" s="17" t="n"/>
      <c r="L1041" s="17" t="n"/>
      <c r="M1041" s="19" t="n"/>
      <c r="N1041" s="18" t="n"/>
      <c r="O1041" s="19">
        <f>IF(OR($E1041="",G1041=""),"",G1041-N(M1041))</f>
        <v/>
      </c>
      <c r="P1041" s="20">
        <f>IF(O1041="","",O1041*IFERROR(INDEX(Bens!$D$6:$D$305,MATCH($E1041,Bens!$A$6:$A$305,0)),0))</f>
        <v/>
      </c>
      <c r="Q1041" s="21">
        <f>IF(A1041="","",IF(AND(O1041&lt;=0,L1041&lt;&gt;""),L1041-A1041,TODAY()-A1041))</f>
        <v/>
      </c>
      <c r="R1041" s="18">
        <f>IF(O1041="","",IF(O1041&lt;0,"CONFERIR",IF(O1041=0,"DEVOLVIDO",IF(K1041="","COM CLIENTE",IF(TODAY()&gt;K1041,"VENCIDO",IF(K1041-TODAY()&lt;=15,"VENCE EM 15 DIAS","COM CLIENTE"))))))</f>
        <v/>
      </c>
      <c r="S1041" s="18">
        <f>IF(OR($E1041="",D1041=""),"",IF(D1041=$C$4,"5909","6909"))</f>
        <v/>
      </c>
      <c r="T1041" s="18" t="n"/>
    </row>
    <row r="1042">
      <c r="A1042" s="17" t="n"/>
      <c r="B1042" s="18" t="n"/>
      <c r="C1042" s="18" t="n"/>
      <c r="D1042" s="18" t="n"/>
      <c r="E1042" s="18" t="n"/>
      <c r="F1042" s="18">
        <f>IF($E1042="","",IFERROR(INDEX(Bens!$B$6:$B$305,MATCH($E1042,Bens!$A$6:$A$305,0)),"Código não cadastrado"))</f>
        <v/>
      </c>
      <c r="G1042" s="19" t="n"/>
      <c r="H1042" s="20">
        <f>IF(OR($E1042="",G1042=""),"",G1042*IFERROR(INDEX(Bens!$D$6:$D$305,MATCH($E1042,Bens!$A$6:$A$305,0)),0))</f>
        <v/>
      </c>
      <c r="I1042" s="18" t="n"/>
      <c r="J1042" s="18">
        <f>IF(OR($E1042="",D1042=""),"",IF(D1042=$C$4,"5908","6908"))</f>
        <v/>
      </c>
      <c r="K1042" s="17" t="n"/>
      <c r="L1042" s="17" t="n"/>
      <c r="M1042" s="19" t="n"/>
      <c r="N1042" s="18" t="n"/>
      <c r="O1042" s="19">
        <f>IF(OR($E1042="",G1042=""),"",G1042-N(M1042))</f>
        <v/>
      </c>
      <c r="P1042" s="20">
        <f>IF(O1042="","",O1042*IFERROR(INDEX(Bens!$D$6:$D$305,MATCH($E1042,Bens!$A$6:$A$305,0)),0))</f>
        <v/>
      </c>
      <c r="Q1042" s="21">
        <f>IF(A1042="","",IF(AND(O1042&lt;=0,L1042&lt;&gt;""),L1042-A1042,TODAY()-A1042))</f>
        <v/>
      </c>
      <c r="R1042" s="18">
        <f>IF(O1042="","",IF(O1042&lt;0,"CONFERIR",IF(O1042=0,"DEVOLVIDO",IF(K1042="","COM CLIENTE",IF(TODAY()&gt;K1042,"VENCIDO",IF(K1042-TODAY()&lt;=15,"VENCE EM 15 DIAS","COM CLIENTE"))))))</f>
        <v/>
      </c>
      <c r="S1042" s="18">
        <f>IF(OR($E1042="",D1042=""),"",IF(D1042=$C$4,"5909","6909"))</f>
        <v/>
      </c>
      <c r="T1042" s="18" t="n"/>
    </row>
    <row r="1043">
      <c r="A1043" s="17" t="n"/>
      <c r="B1043" s="18" t="n"/>
      <c r="C1043" s="18" t="n"/>
      <c r="D1043" s="18" t="n"/>
      <c r="E1043" s="18" t="n"/>
      <c r="F1043" s="18">
        <f>IF($E1043="","",IFERROR(INDEX(Bens!$B$6:$B$305,MATCH($E1043,Bens!$A$6:$A$305,0)),"Código não cadastrado"))</f>
        <v/>
      </c>
      <c r="G1043" s="19" t="n"/>
      <c r="H1043" s="20">
        <f>IF(OR($E1043="",G1043=""),"",G1043*IFERROR(INDEX(Bens!$D$6:$D$305,MATCH($E1043,Bens!$A$6:$A$305,0)),0))</f>
        <v/>
      </c>
      <c r="I1043" s="18" t="n"/>
      <c r="J1043" s="18">
        <f>IF(OR($E1043="",D1043=""),"",IF(D1043=$C$4,"5908","6908"))</f>
        <v/>
      </c>
      <c r="K1043" s="17" t="n"/>
      <c r="L1043" s="17" t="n"/>
      <c r="M1043" s="19" t="n"/>
      <c r="N1043" s="18" t="n"/>
      <c r="O1043" s="19">
        <f>IF(OR($E1043="",G1043=""),"",G1043-N(M1043))</f>
        <v/>
      </c>
      <c r="P1043" s="20">
        <f>IF(O1043="","",O1043*IFERROR(INDEX(Bens!$D$6:$D$305,MATCH($E1043,Bens!$A$6:$A$305,0)),0))</f>
        <v/>
      </c>
      <c r="Q1043" s="21">
        <f>IF(A1043="","",IF(AND(O1043&lt;=0,L1043&lt;&gt;""),L1043-A1043,TODAY()-A1043))</f>
        <v/>
      </c>
      <c r="R1043" s="18">
        <f>IF(O1043="","",IF(O1043&lt;0,"CONFERIR",IF(O1043=0,"DEVOLVIDO",IF(K1043="","COM CLIENTE",IF(TODAY()&gt;K1043,"VENCIDO",IF(K1043-TODAY()&lt;=15,"VENCE EM 15 DIAS","COM CLIENTE"))))))</f>
        <v/>
      </c>
      <c r="S1043" s="18">
        <f>IF(OR($E1043="",D1043=""),"",IF(D1043=$C$4,"5909","6909"))</f>
        <v/>
      </c>
      <c r="T1043" s="18" t="n"/>
    </row>
    <row r="1044">
      <c r="A1044" s="17" t="n"/>
      <c r="B1044" s="18" t="n"/>
      <c r="C1044" s="18" t="n"/>
      <c r="D1044" s="18" t="n"/>
      <c r="E1044" s="18" t="n"/>
      <c r="F1044" s="18">
        <f>IF($E1044="","",IFERROR(INDEX(Bens!$B$6:$B$305,MATCH($E1044,Bens!$A$6:$A$305,0)),"Código não cadastrado"))</f>
        <v/>
      </c>
      <c r="G1044" s="19" t="n"/>
      <c r="H1044" s="20">
        <f>IF(OR($E1044="",G1044=""),"",G1044*IFERROR(INDEX(Bens!$D$6:$D$305,MATCH($E1044,Bens!$A$6:$A$305,0)),0))</f>
        <v/>
      </c>
      <c r="I1044" s="18" t="n"/>
      <c r="J1044" s="18">
        <f>IF(OR($E1044="",D1044=""),"",IF(D1044=$C$4,"5908","6908"))</f>
        <v/>
      </c>
      <c r="K1044" s="17" t="n"/>
      <c r="L1044" s="17" t="n"/>
      <c r="M1044" s="19" t="n"/>
      <c r="N1044" s="18" t="n"/>
      <c r="O1044" s="19">
        <f>IF(OR($E1044="",G1044=""),"",G1044-N(M1044))</f>
        <v/>
      </c>
      <c r="P1044" s="20">
        <f>IF(O1044="","",O1044*IFERROR(INDEX(Bens!$D$6:$D$305,MATCH($E1044,Bens!$A$6:$A$305,0)),0))</f>
        <v/>
      </c>
      <c r="Q1044" s="21">
        <f>IF(A1044="","",IF(AND(O1044&lt;=0,L1044&lt;&gt;""),L1044-A1044,TODAY()-A1044))</f>
        <v/>
      </c>
      <c r="R1044" s="18">
        <f>IF(O1044="","",IF(O1044&lt;0,"CONFERIR",IF(O1044=0,"DEVOLVIDO",IF(K1044="","COM CLIENTE",IF(TODAY()&gt;K1044,"VENCIDO",IF(K1044-TODAY()&lt;=15,"VENCE EM 15 DIAS","COM CLIENTE"))))))</f>
        <v/>
      </c>
      <c r="S1044" s="18">
        <f>IF(OR($E1044="",D1044=""),"",IF(D1044=$C$4,"5909","6909"))</f>
        <v/>
      </c>
      <c r="T1044" s="18" t="n"/>
    </row>
    <row r="1045">
      <c r="A1045" s="17" t="n"/>
      <c r="B1045" s="18" t="n"/>
      <c r="C1045" s="18" t="n"/>
      <c r="D1045" s="18" t="n"/>
      <c r="E1045" s="18" t="n"/>
      <c r="F1045" s="18">
        <f>IF($E1045="","",IFERROR(INDEX(Bens!$B$6:$B$305,MATCH($E1045,Bens!$A$6:$A$305,0)),"Código não cadastrado"))</f>
        <v/>
      </c>
      <c r="G1045" s="19" t="n"/>
      <c r="H1045" s="20">
        <f>IF(OR($E1045="",G1045=""),"",G1045*IFERROR(INDEX(Bens!$D$6:$D$305,MATCH($E1045,Bens!$A$6:$A$305,0)),0))</f>
        <v/>
      </c>
      <c r="I1045" s="18" t="n"/>
      <c r="J1045" s="18">
        <f>IF(OR($E1045="",D1045=""),"",IF(D1045=$C$4,"5908","6908"))</f>
        <v/>
      </c>
      <c r="K1045" s="17" t="n"/>
      <c r="L1045" s="17" t="n"/>
      <c r="M1045" s="19" t="n"/>
      <c r="N1045" s="18" t="n"/>
      <c r="O1045" s="19">
        <f>IF(OR($E1045="",G1045=""),"",G1045-N(M1045))</f>
        <v/>
      </c>
      <c r="P1045" s="20">
        <f>IF(O1045="","",O1045*IFERROR(INDEX(Bens!$D$6:$D$305,MATCH($E1045,Bens!$A$6:$A$305,0)),0))</f>
        <v/>
      </c>
      <c r="Q1045" s="21">
        <f>IF(A1045="","",IF(AND(O1045&lt;=0,L1045&lt;&gt;""),L1045-A1045,TODAY()-A1045))</f>
        <v/>
      </c>
      <c r="R1045" s="18">
        <f>IF(O1045="","",IF(O1045&lt;0,"CONFERIR",IF(O1045=0,"DEVOLVIDO",IF(K1045="","COM CLIENTE",IF(TODAY()&gt;K1045,"VENCIDO",IF(K1045-TODAY()&lt;=15,"VENCE EM 15 DIAS","COM CLIENTE"))))))</f>
        <v/>
      </c>
      <c r="S1045" s="18">
        <f>IF(OR($E1045="",D1045=""),"",IF(D1045=$C$4,"5909","6909"))</f>
        <v/>
      </c>
      <c r="T1045" s="18" t="n"/>
    </row>
    <row r="1046">
      <c r="A1046" s="17" t="n"/>
      <c r="B1046" s="18" t="n"/>
      <c r="C1046" s="18" t="n"/>
      <c r="D1046" s="18" t="n"/>
      <c r="E1046" s="18" t="n"/>
      <c r="F1046" s="18">
        <f>IF($E1046="","",IFERROR(INDEX(Bens!$B$6:$B$305,MATCH($E1046,Bens!$A$6:$A$305,0)),"Código não cadastrado"))</f>
        <v/>
      </c>
      <c r="G1046" s="19" t="n"/>
      <c r="H1046" s="20">
        <f>IF(OR($E1046="",G1046=""),"",G1046*IFERROR(INDEX(Bens!$D$6:$D$305,MATCH($E1046,Bens!$A$6:$A$305,0)),0))</f>
        <v/>
      </c>
      <c r="I1046" s="18" t="n"/>
      <c r="J1046" s="18">
        <f>IF(OR($E1046="",D1046=""),"",IF(D1046=$C$4,"5908","6908"))</f>
        <v/>
      </c>
      <c r="K1046" s="17" t="n"/>
      <c r="L1046" s="17" t="n"/>
      <c r="M1046" s="19" t="n"/>
      <c r="N1046" s="18" t="n"/>
      <c r="O1046" s="19">
        <f>IF(OR($E1046="",G1046=""),"",G1046-N(M1046))</f>
        <v/>
      </c>
      <c r="P1046" s="20">
        <f>IF(O1046="","",O1046*IFERROR(INDEX(Bens!$D$6:$D$305,MATCH($E1046,Bens!$A$6:$A$305,0)),0))</f>
        <v/>
      </c>
      <c r="Q1046" s="21">
        <f>IF(A1046="","",IF(AND(O1046&lt;=0,L1046&lt;&gt;""),L1046-A1046,TODAY()-A1046))</f>
        <v/>
      </c>
      <c r="R1046" s="18">
        <f>IF(O1046="","",IF(O1046&lt;0,"CONFERIR",IF(O1046=0,"DEVOLVIDO",IF(K1046="","COM CLIENTE",IF(TODAY()&gt;K1046,"VENCIDO",IF(K1046-TODAY()&lt;=15,"VENCE EM 15 DIAS","COM CLIENTE"))))))</f>
        <v/>
      </c>
      <c r="S1046" s="18">
        <f>IF(OR($E1046="",D1046=""),"",IF(D1046=$C$4,"5909","6909"))</f>
        <v/>
      </c>
      <c r="T1046" s="18" t="n"/>
    </row>
    <row r="1047">
      <c r="A1047" s="17" t="n"/>
      <c r="B1047" s="18" t="n"/>
      <c r="C1047" s="18" t="n"/>
      <c r="D1047" s="18" t="n"/>
      <c r="E1047" s="18" t="n"/>
      <c r="F1047" s="18">
        <f>IF($E1047="","",IFERROR(INDEX(Bens!$B$6:$B$305,MATCH($E1047,Bens!$A$6:$A$305,0)),"Código não cadastrado"))</f>
        <v/>
      </c>
      <c r="G1047" s="19" t="n"/>
      <c r="H1047" s="20">
        <f>IF(OR($E1047="",G1047=""),"",G1047*IFERROR(INDEX(Bens!$D$6:$D$305,MATCH($E1047,Bens!$A$6:$A$305,0)),0))</f>
        <v/>
      </c>
      <c r="I1047" s="18" t="n"/>
      <c r="J1047" s="18">
        <f>IF(OR($E1047="",D1047=""),"",IF(D1047=$C$4,"5908","6908"))</f>
        <v/>
      </c>
      <c r="K1047" s="17" t="n"/>
      <c r="L1047" s="17" t="n"/>
      <c r="M1047" s="19" t="n"/>
      <c r="N1047" s="18" t="n"/>
      <c r="O1047" s="19">
        <f>IF(OR($E1047="",G1047=""),"",G1047-N(M1047))</f>
        <v/>
      </c>
      <c r="P1047" s="20">
        <f>IF(O1047="","",O1047*IFERROR(INDEX(Bens!$D$6:$D$305,MATCH($E1047,Bens!$A$6:$A$305,0)),0))</f>
        <v/>
      </c>
      <c r="Q1047" s="21">
        <f>IF(A1047="","",IF(AND(O1047&lt;=0,L1047&lt;&gt;""),L1047-A1047,TODAY()-A1047))</f>
        <v/>
      </c>
      <c r="R1047" s="18">
        <f>IF(O1047="","",IF(O1047&lt;0,"CONFERIR",IF(O1047=0,"DEVOLVIDO",IF(K1047="","COM CLIENTE",IF(TODAY()&gt;K1047,"VENCIDO",IF(K1047-TODAY()&lt;=15,"VENCE EM 15 DIAS","COM CLIENTE"))))))</f>
        <v/>
      </c>
      <c r="S1047" s="18">
        <f>IF(OR($E1047="",D1047=""),"",IF(D1047=$C$4,"5909","6909"))</f>
        <v/>
      </c>
      <c r="T1047" s="18" t="n"/>
    </row>
    <row r="1048">
      <c r="A1048" s="17" t="n"/>
      <c r="B1048" s="18" t="n"/>
      <c r="C1048" s="18" t="n"/>
      <c r="D1048" s="18" t="n"/>
      <c r="E1048" s="18" t="n"/>
      <c r="F1048" s="18">
        <f>IF($E1048="","",IFERROR(INDEX(Bens!$B$6:$B$305,MATCH($E1048,Bens!$A$6:$A$305,0)),"Código não cadastrado"))</f>
        <v/>
      </c>
      <c r="G1048" s="19" t="n"/>
      <c r="H1048" s="20">
        <f>IF(OR($E1048="",G1048=""),"",G1048*IFERROR(INDEX(Bens!$D$6:$D$305,MATCH($E1048,Bens!$A$6:$A$305,0)),0))</f>
        <v/>
      </c>
      <c r="I1048" s="18" t="n"/>
      <c r="J1048" s="18">
        <f>IF(OR($E1048="",D1048=""),"",IF(D1048=$C$4,"5908","6908"))</f>
        <v/>
      </c>
      <c r="K1048" s="17" t="n"/>
      <c r="L1048" s="17" t="n"/>
      <c r="M1048" s="19" t="n"/>
      <c r="N1048" s="18" t="n"/>
      <c r="O1048" s="19">
        <f>IF(OR($E1048="",G1048=""),"",G1048-N(M1048))</f>
        <v/>
      </c>
      <c r="P1048" s="20">
        <f>IF(O1048="","",O1048*IFERROR(INDEX(Bens!$D$6:$D$305,MATCH($E1048,Bens!$A$6:$A$305,0)),0))</f>
        <v/>
      </c>
      <c r="Q1048" s="21">
        <f>IF(A1048="","",IF(AND(O1048&lt;=0,L1048&lt;&gt;""),L1048-A1048,TODAY()-A1048))</f>
        <v/>
      </c>
      <c r="R1048" s="18">
        <f>IF(O1048="","",IF(O1048&lt;0,"CONFERIR",IF(O1048=0,"DEVOLVIDO",IF(K1048="","COM CLIENTE",IF(TODAY()&gt;K1048,"VENCIDO",IF(K1048-TODAY()&lt;=15,"VENCE EM 15 DIAS","COM CLIENTE"))))))</f>
        <v/>
      </c>
      <c r="S1048" s="18">
        <f>IF(OR($E1048="",D1048=""),"",IF(D1048=$C$4,"5909","6909"))</f>
        <v/>
      </c>
      <c r="T1048" s="18" t="n"/>
    </row>
    <row r="1049">
      <c r="A1049" s="17" t="n"/>
      <c r="B1049" s="18" t="n"/>
      <c r="C1049" s="18" t="n"/>
      <c r="D1049" s="18" t="n"/>
      <c r="E1049" s="18" t="n"/>
      <c r="F1049" s="18">
        <f>IF($E1049="","",IFERROR(INDEX(Bens!$B$6:$B$305,MATCH($E1049,Bens!$A$6:$A$305,0)),"Código não cadastrado"))</f>
        <v/>
      </c>
      <c r="G1049" s="19" t="n"/>
      <c r="H1049" s="20">
        <f>IF(OR($E1049="",G1049=""),"",G1049*IFERROR(INDEX(Bens!$D$6:$D$305,MATCH($E1049,Bens!$A$6:$A$305,0)),0))</f>
        <v/>
      </c>
      <c r="I1049" s="18" t="n"/>
      <c r="J1049" s="18">
        <f>IF(OR($E1049="",D1049=""),"",IF(D1049=$C$4,"5908","6908"))</f>
        <v/>
      </c>
      <c r="K1049" s="17" t="n"/>
      <c r="L1049" s="17" t="n"/>
      <c r="M1049" s="19" t="n"/>
      <c r="N1049" s="18" t="n"/>
      <c r="O1049" s="19">
        <f>IF(OR($E1049="",G1049=""),"",G1049-N(M1049))</f>
        <v/>
      </c>
      <c r="P1049" s="20">
        <f>IF(O1049="","",O1049*IFERROR(INDEX(Bens!$D$6:$D$305,MATCH($E1049,Bens!$A$6:$A$305,0)),0))</f>
        <v/>
      </c>
      <c r="Q1049" s="21">
        <f>IF(A1049="","",IF(AND(O1049&lt;=0,L1049&lt;&gt;""),L1049-A1049,TODAY()-A1049))</f>
        <v/>
      </c>
      <c r="R1049" s="18">
        <f>IF(O1049="","",IF(O1049&lt;0,"CONFERIR",IF(O1049=0,"DEVOLVIDO",IF(K1049="","COM CLIENTE",IF(TODAY()&gt;K1049,"VENCIDO",IF(K1049-TODAY()&lt;=15,"VENCE EM 15 DIAS","COM CLIENTE"))))))</f>
        <v/>
      </c>
      <c r="S1049" s="18">
        <f>IF(OR($E1049="",D1049=""),"",IF(D1049=$C$4,"5909","6909"))</f>
        <v/>
      </c>
      <c r="T1049" s="18" t="n"/>
    </row>
    <row r="1050">
      <c r="A1050" s="17" t="n"/>
      <c r="B1050" s="18" t="n"/>
      <c r="C1050" s="18" t="n"/>
      <c r="D1050" s="18" t="n"/>
      <c r="E1050" s="18" t="n"/>
      <c r="F1050" s="18">
        <f>IF($E1050="","",IFERROR(INDEX(Bens!$B$6:$B$305,MATCH($E1050,Bens!$A$6:$A$305,0)),"Código não cadastrado"))</f>
        <v/>
      </c>
      <c r="G1050" s="19" t="n"/>
      <c r="H1050" s="20">
        <f>IF(OR($E1050="",G1050=""),"",G1050*IFERROR(INDEX(Bens!$D$6:$D$305,MATCH($E1050,Bens!$A$6:$A$305,0)),0))</f>
        <v/>
      </c>
      <c r="I1050" s="18" t="n"/>
      <c r="J1050" s="18">
        <f>IF(OR($E1050="",D1050=""),"",IF(D1050=$C$4,"5908","6908"))</f>
        <v/>
      </c>
      <c r="K1050" s="17" t="n"/>
      <c r="L1050" s="17" t="n"/>
      <c r="M1050" s="19" t="n"/>
      <c r="N1050" s="18" t="n"/>
      <c r="O1050" s="19">
        <f>IF(OR($E1050="",G1050=""),"",G1050-N(M1050))</f>
        <v/>
      </c>
      <c r="P1050" s="20">
        <f>IF(O1050="","",O1050*IFERROR(INDEX(Bens!$D$6:$D$305,MATCH($E1050,Bens!$A$6:$A$305,0)),0))</f>
        <v/>
      </c>
      <c r="Q1050" s="21">
        <f>IF(A1050="","",IF(AND(O1050&lt;=0,L1050&lt;&gt;""),L1050-A1050,TODAY()-A1050))</f>
        <v/>
      </c>
      <c r="R1050" s="18">
        <f>IF(O1050="","",IF(O1050&lt;0,"CONFERIR",IF(O1050=0,"DEVOLVIDO",IF(K1050="","COM CLIENTE",IF(TODAY()&gt;K1050,"VENCIDO",IF(K1050-TODAY()&lt;=15,"VENCE EM 15 DIAS","COM CLIENTE"))))))</f>
        <v/>
      </c>
      <c r="S1050" s="18">
        <f>IF(OR($E1050="",D1050=""),"",IF(D1050=$C$4,"5909","6909"))</f>
        <v/>
      </c>
      <c r="T1050" s="18" t="n"/>
    </row>
    <row r="1051">
      <c r="A1051" s="17" t="n"/>
      <c r="B1051" s="18" t="n"/>
      <c r="C1051" s="18" t="n"/>
      <c r="D1051" s="18" t="n"/>
      <c r="E1051" s="18" t="n"/>
      <c r="F1051" s="18">
        <f>IF($E1051="","",IFERROR(INDEX(Bens!$B$6:$B$305,MATCH($E1051,Bens!$A$6:$A$305,0)),"Código não cadastrado"))</f>
        <v/>
      </c>
      <c r="G1051" s="19" t="n"/>
      <c r="H1051" s="20">
        <f>IF(OR($E1051="",G1051=""),"",G1051*IFERROR(INDEX(Bens!$D$6:$D$305,MATCH($E1051,Bens!$A$6:$A$305,0)),0))</f>
        <v/>
      </c>
      <c r="I1051" s="18" t="n"/>
      <c r="J1051" s="18">
        <f>IF(OR($E1051="",D1051=""),"",IF(D1051=$C$4,"5908","6908"))</f>
        <v/>
      </c>
      <c r="K1051" s="17" t="n"/>
      <c r="L1051" s="17" t="n"/>
      <c r="M1051" s="19" t="n"/>
      <c r="N1051" s="18" t="n"/>
      <c r="O1051" s="19">
        <f>IF(OR($E1051="",G1051=""),"",G1051-N(M1051))</f>
        <v/>
      </c>
      <c r="P1051" s="20">
        <f>IF(O1051="","",O1051*IFERROR(INDEX(Bens!$D$6:$D$305,MATCH($E1051,Bens!$A$6:$A$305,0)),0))</f>
        <v/>
      </c>
      <c r="Q1051" s="21">
        <f>IF(A1051="","",IF(AND(O1051&lt;=0,L1051&lt;&gt;""),L1051-A1051,TODAY()-A1051))</f>
        <v/>
      </c>
      <c r="R1051" s="18">
        <f>IF(O1051="","",IF(O1051&lt;0,"CONFERIR",IF(O1051=0,"DEVOLVIDO",IF(K1051="","COM CLIENTE",IF(TODAY()&gt;K1051,"VENCIDO",IF(K1051-TODAY()&lt;=15,"VENCE EM 15 DIAS","COM CLIENTE"))))))</f>
        <v/>
      </c>
      <c r="S1051" s="18">
        <f>IF(OR($E1051="",D1051=""),"",IF(D1051=$C$4,"5909","6909"))</f>
        <v/>
      </c>
      <c r="T1051" s="18" t="n"/>
    </row>
    <row r="1052">
      <c r="A1052" s="17" t="n"/>
      <c r="B1052" s="18" t="n"/>
      <c r="C1052" s="18" t="n"/>
      <c r="D1052" s="18" t="n"/>
      <c r="E1052" s="18" t="n"/>
      <c r="F1052" s="18">
        <f>IF($E1052="","",IFERROR(INDEX(Bens!$B$6:$B$305,MATCH($E1052,Bens!$A$6:$A$305,0)),"Código não cadastrado"))</f>
        <v/>
      </c>
      <c r="G1052" s="19" t="n"/>
      <c r="H1052" s="20">
        <f>IF(OR($E1052="",G1052=""),"",G1052*IFERROR(INDEX(Bens!$D$6:$D$305,MATCH($E1052,Bens!$A$6:$A$305,0)),0))</f>
        <v/>
      </c>
      <c r="I1052" s="18" t="n"/>
      <c r="J1052" s="18">
        <f>IF(OR($E1052="",D1052=""),"",IF(D1052=$C$4,"5908","6908"))</f>
        <v/>
      </c>
      <c r="K1052" s="17" t="n"/>
      <c r="L1052" s="17" t="n"/>
      <c r="M1052" s="19" t="n"/>
      <c r="N1052" s="18" t="n"/>
      <c r="O1052" s="19">
        <f>IF(OR($E1052="",G1052=""),"",G1052-N(M1052))</f>
        <v/>
      </c>
      <c r="P1052" s="20">
        <f>IF(O1052="","",O1052*IFERROR(INDEX(Bens!$D$6:$D$305,MATCH($E1052,Bens!$A$6:$A$305,0)),0))</f>
        <v/>
      </c>
      <c r="Q1052" s="21">
        <f>IF(A1052="","",IF(AND(O1052&lt;=0,L1052&lt;&gt;""),L1052-A1052,TODAY()-A1052))</f>
        <v/>
      </c>
      <c r="R1052" s="18">
        <f>IF(O1052="","",IF(O1052&lt;0,"CONFERIR",IF(O1052=0,"DEVOLVIDO",IF(K1052="","COM CLIENTE",IF(TODAY()&gt;K1052,"VENCIDO",IF(K1052-TODAY()&lt;=15,"VENCE EM 15 DIAS","COM CLIENTE"))))))</f>
        <v/>
      </c>
      <c r="S1052" s="18">
        <f>IF(OR($E1052="",D1052=""),"",IF(D1052=$C$4,"5909","6909"))</f>
        <v/>
      </c>
      <c r="T1052" s="18" t="n"/>
    </row>
    <row r="1053">
      <c r="A1053" s="17" t="n"/>
      <c r="B1053" s="18" t="n"/>
      <c r="C1053" s="18" t="n"/>
      <c r="D1053" s="18" t="n"/>
      <c r="E1053" s="18" t="n"/>
      <c r="F1053" s="18">
        <f>IF($E1053="","",IFERROR(INDEX(Bens!$B$6:$B$305,MATCH($E1053,Bens!$A$6:$A$305,0)),"Código não cadastrado"))</f>
        <v/>
      </c>
      <c r="G1053" s="19" t="n"/>
      <c r="H1053" s="20">
        <f>IF(OR($E1053="",G1053=""),"",G1053*IFERROR(INDEX(Bens!$D$6:$D$305,MATCH($E1053,Bens!$A$6:$A$305,0)),0))</f>
        <v/>
      </c>
      <c r="I1053" s="18" t="n"/>
      <c r="J1053" s="18">
        <f>IF(OR($E1053="",D1053=""),"",IF(D1053=$C$4,"5908","6908"))</f>
        <v/>
      </c>
      <c r="K1053" s="17" t="n"/>
      <c r="L1053" s="17" t="n"/>
      <c r="M1053" s="19" t="n"/>
      <c r="N1053" s="18" t="n"/>
      <c r="O1053" s="19">
        <f>IF(OR($E1053="",G1053=""),"",G1053-N(M1053))</f>
        <v/>
      </c>
      <c r="P1053" s="20">
        <f>IF(O1053="","",O1053*IFERROR(INDEX(Bens!$D$6:$D$305,MATCH($E1053,Bens!$A$6:$A$305,0)),0))</f>
        <v/>
      </c>
      <c r="Q1053" s="21">
        <f>IF(A1053="","",IF(AND(O1053&lt;=0,L1053&lt;&gt;""),L1053-A1053,TODAY()-A1053))</f>
        <v/>
      </c>
      <c r="R1053" s="18">
        <f>IF(O1053="","",IF(O1053&lt;0,"CONFERIR",IF(O1053=0,"DEVOLVIDO",IF(K1053="","COM CLIENTE",IF(TODAY()&gt;K1053,"VENCIDO",IF(K1053-TODAY()&lt;=15,"VENCE EM 15 DIAS","COM CLIENTE"))))))</f>
        <v/>
      </c>
      <c r="S1053" s="18">
        <f>IF(OR($E1053="",D1053=""),"",IF(D1053=$C$4,"5909","6909"))</f>
        <v/>
      </c>
      <c r="T1053" s="18" t="n"/>
    </row>
    <row r="1054">
      <c r="A1054" s="17" t="n"/>
      <c r="B1054" s="18" t="n"/>
      <c r="C1054" s="18" t="n"/>
      <c r="D1054" s="18" t="n"/>
      <c r="E1054" s="18" t="n"/>
      <c r="F1054" s="18">
        <f>IF($E1054="","",IFERROR(INDEX(Bens!$B$6:$B$305,MATCH($E1054,Bens!$A$6:$A$305,0)),"Código não cadastrado"))</f>
        <v/>
      </c>
      <c r="G1054" s="19" t="n"/>
      <c r="H1054" s="20">
        <f>IF(OR($E1054="",G1054=""),"",G1054*IFERROR(INDEX(Bens!$D$6:$D$305,MATCH($E1054,Bens!$A$6:$A$305,0)),0))</f>
        <v/>
      </c>
      <c r="I1054" s="18" t="n"/>
      <c r="J1054" s="18">
        <f>IF(OR($E1054="",D1054=""),"",IF(D1054=$C$4,"5908","6908"))</f>
        <v/>
      </c>
      <c r="K1054" s="17" t="n"/>
      <c r="L1054" s="17" t="n"/>
      <c r="M1054" s="19" t="n"/>
      <c r="N1054" s="18" t="n"/>
      <c r="O1054" s="19">
        <f>IF(OR($E1054="",G1054=""),"",G1054-N(M1054))</f>
        <v/>
      </c>
      <c r="P1054" s="20">
        <f>IF(O1054="","",O1054*IFERROR(INDEX(Bens!$D$6:$D$305,MATCH($E1054,Bens!$A$6:$A$305,0)),0))</f>
        <v/>
      </c>
      <c r="Q1054" s="21">
        <f>IF(A1054="","",IF(AND(O1054&lt;=0,L1054&lt;&gt;""),L1054-A1054,TODAY()-A1054))</f>
        <v/>
      </c>
      <c r="R1054" s="18">
        <f>IF(O1054="","",IF(O1054&lt;0,"CONFERIR",IF(O1054=0,"DEVOLVIDO",IF(K1054="","COM CLIENTE",IF(TODAY()&gt;K1054,"VENCIDO",IF(K1054-TODAY()&lt;=15,"VENCE EM 15 DIAS","COM CLIENTE"))))))</f>
        <v/>
      </c>
      <c r="S1054" s="18">
        <f>IF(OR($E1054="",D1054=""),"",IF(D1054=$C$4,"5909","6909"))</f>
        <v/>
      </c>
      <c r="T1054" s="18" t="n"/>
    </row>
    <row r="1055">
      <c r="A1055" s="17" t="n"/>
      <c r="B1055" s="18" t="n"/>
      <c r="C1055" s="18" t="n"/>
      <c r="D1055" s="18" t="n"/>
      <c r="E1055" s="18" t="n"/>
      <c r="F1055" s="18">
        <f>IF($E1055="","",IFERROR(INDEX(Bens!$B$6:$B$305,MATCH($E1055,Bens!$A$6:$A$305,0)),"Código não cadastrado"))</f>
        <v/>
      </c>
      <c r="G1055" s="19" t="n"/>
      <c r="H1055" s="20">
        <f>IF(OR($E1055="",G1055=""),"",G1055*IFERROR(INDEX(Bens!$D$6:$D$305,MATCH($E1055,Bens!$A$6:$A$305,0)),0))</f>
        <v/>
      </c>
      <c r="I1055" s="18" t="n"/>
      <c r="J1055" s="18">
        <f>IF(OR($E1055="",D1055=""),"",IF(D1055=$C$4,"5908","6908"))</f>
        <v/>
      </c>
      <c r="K1055" s="17" t="n"/>
      <c r="L1055" s="17" t="n"/>
      <c r="M1055" s="19" t="n"/>
      <c r="N1055" s="18" t="n"/>
      <c r="O1055" s="19">
        <f>IF(OR($E1055="",G1055=""),"",G1055-N(M1055))</f>
        <v/>
      </c>
      <c r="P1055" s="20">
        <f>IF(O1055="","",O1055*IFERROR(INDEX(Bens!$D$6:$D$305,MATCH($E1055,Bens!$A$6:$A$305,0)),0))</f>
        <v/>
      </c>
      <c r="Q1055" s="21">
        <f>IF(A1055="","",IF(AND(O1055&lt;=0,L1055&lt;&gt;""),L1055-A1055,TODAY()-A1055))</f>
        <v/>
      </c>
      <c r="R1055" s="18">
        <f>IF(O1055="","",IF(O1055&lt;0,"CONFERIR",IF(O1055=0,"DEVOLVIDO",IF(K1055="","COM CLIENTE",IF(TODAY()&gt;K1055,"VENCIDO",IF(K1055-TODAY()&lt;=15,"VENCE EM 15 DIAS","COM CLIENTE"))))))</f>
        <v/>
      </c>
      <c r="S1055" s="18">
        <f>IF(OR($E1055="",D1055=""),"",IF(D1055=$C$4,"5909","6909"))</f>
        <v/>
      </c>
      <c r="T1055" s="18" t="n"/>
    </row>
    <row r="1056">
      <c r="A1056" s="17" t="n"/>
      <c r="B1056" s="18" t="n"/>
      <c r="C1056" s="18" t="n"/>
      <c r="D1056" s="18" t="n"/>
      <c r="E1056" s="18" t="n"/>
      <c r="F1056" s="18">
        <f>IF($E1056="","",IFERROR(INDEX(Bens!$B$6:$B$305,MATCH($E1056,Bens!$A$6:$A$305,0)),"Código não cadastrado"))</f>
        <v/>
      </c>
      <c r="G1056" s="19" t="n"/>
      <c r="H1056" s="20">
        <f>IF(OR($E1056="",G1056=""),"",G1056*IFERROR(INDEX(Bens!$D$6:$D$305,MATCH($E1056,Bens!$A$6:$A$305,0)),0))</f>
        <v/>
      </c>
      <c r="I1056" s="18" t="n"/>
      <c r="J1056" s="18">
        <f>IF(OR($E1056="",D1056=""),"",IF(D1056=$C$4,"5908","6908"))</f>
        <v/>
      </c>
      <c r="K1056" s="17" t="n"/>
      <c r="L1056" s="17" t="n"/>
      <c r="M1056" s="19" t="n"/>
      <c r="N1056" s="18" t="n"/>
      <c r="O1056" s="19">
        <f>IF(OR($E1056="",G1056=""),"",G1056-N(M1056))</f>
        <v/>
      </c>
      <c r="P1056" s="20">
        <f>IF(O1056="","",O1056*IFERROR(INDEX(Bens!$D$6:$D$305,MATCH($E1056,Bens!$A$6:$A$305,0)),0))</f>
        <v/>
      </c>
      <c r="Q1056" s="21">
        <f>IF(A1056="","",IF(AND(O1056&lt;=0,L1056&lt;&gt;""),L1056-A1056,TODAY()-A1056))</f>
        <v/>
      </c>
      <c r="R1056" s="18">
        <f>IF(O1056="","",IF(O1056&lt;0,"CONFERIR",IF(O1056=0,"DEVOLVIDO",IF(K1056="","COM CLIENTE",IF(TODAY()&gt;K1056,"VENCIDO",IF(K1056-TODAY()&lt;=15,"VENCE EM 15 DIAS","COM CLIENTE"))))))</f>
        <v/>
      </c>
      <c r="S1056" s="18">
        <f>IF(OR($E1056="",D1056=""),"",IF(D1056=$C$4,"5909","6909"))</f>
        <v/>
      </c>
      <c r="T1056" s="18" t="n"/>
    </row>
    <row r="1057">
      <c r="A1057" s="17" t="n"/>
      <c r="B1057" s="18" t="n"/>
      <c r="C1057" s="18" t="n"/>
      <c r="D1057" s="18" t="n"/>
      <c r="E1057" s="18" t="n"/>
      <c r="F1057" s="18">
        <f>IF($E1057="","",IFERROR(INDEX(Bens!$B$6:$B$305,MATCH($E1057,Bens!$A$6:$A$305,0)),"Código não cadastrado"))</f>
        <v/>
      </c>
      <c r="G1057" s="19" t="n"/>
      <c r="H1057" s="20">
        <f>IF(OR($E1057="",G1057=""),"",G1057*IFERROR(INDEX(Bens!$D$6:$D$305,MATCH($E1057,Bens!$A$6:$A$305,0)),0))</f>
        <v/>
      </c>
      <c r="I1057" s="18" t="n"/>
      <c r="J1057" s="18">
        <f>IF(OR($E1057="",D1057=""),"",IF(D1057=$C$4,"5908","6908"))</f>
        <v/>
      </c>
      <c r="K1057" s="17" t="n"/>
      <c r="L1057" s="17" t="n"/>
      <c r="M1057" s="19" t="n"/>
      <c r="N1057" s="18" t="n"/>
      <c r="O1057" s="19">
        <f>IF(OR($E1057="",G1057=""),"",G1057-N(M1057))</f>
        <v/>
      </c>
      <c r="P1057" s="20">
        <f>IF(O1057="","",O1057*IFERROR(INDEX(Bens!$D$6:$D$305,MATCH($E1057,Bens!$A$6:$A$305,0)),0))</f>
        <v/>
      </c>
      <c r="Q1057" s="21">
        <f>IF(A1057="","",IF(AND(O1057&lt;=0,L1057&lt;&gt;""),L1057-A1057,TODAY()-A1057))</f>
        <v/>
      </c>
      <c r="R1057" s="18">
        <f>IF(O1057="","",IF(O1057&lt;0,"CONFERIR",IF(O1057=0,"DEVOLVIDO",IF(K1057="","COM CLIENTE",IF(TODAY()&gt;K1057,"VENCIDO",IF(K1057-TODAY()&lt;=15,"VENCE EM 15 DIAS","COM CLIENTE"))))))</f>
        <v/>
      </c>
      <c r="S1057" s="18">
        <f>IF(OR($E1057="",D1057=""),"",IF(D1057=$C$4,"5909","6909"))</f>
        <v/>
      </c>
      <c r="T1057" s="18" t="n"/>
    </row>
    <row r="1058">
      <c r="A1058" s="17" t="n"/>
      <c r="B1058" s="18" t="n"/>
      <c r="C1058" s="18" t="n"/>
      <c r="D1058" s="18" t="n"/>
      <c r="E1058" s="18" t="n"/>
      <c r="F1058" s="18">
        <f>IF($E1058="","",IFERROR(INDEX(Bens!$B$6:$B$305,MATCH($E1058,Bens!$A$6:$A$305,0)),"Código não cadastrado"))</f>
        <v/>
      </c>
      <c r="G1058" s="19" t="n"/>
      <c r="H1058" s="20">
        <f>IF(OR($E1058="",G1058=""),"",G1058*IFERROR(INDEX(Bens!$D$6:$D$305,MATCH($E1058,Bens!$A$6:$A$305,0)),0))</f>
        <v/>
      </c>
      <c r="I1058" s="18" t="n"/>
      <c r="J1058" s="18">
        <f>IF(OR($E1058="",D1058=""),"",IF(D1058=$C$4,"5908","6908"))</f>
        <v/>
      </c>
      <c r="K1058" s="17" t="n"/>
      <c r="L1058" s="17" t="n"/>
      <c r="M1058" s="19" t="n"/>
      <c r="N1058" s="18" t="n"/>
      <c r="O1058" s="19">
        <f>IF(OR($E1058="",G1058=""),"",G1058-N(M1058))</f>
        <v/>
      </c>
      <c r="P1058" s="20">
        <f>IF(O1058="","",O1058*IFERROR(INDEX(Bens!$D$6:$D$305,MATCH($E1058,Bens!$A$6:$A$305,0)),0))</f>
        <v/>
      </c>
      <c r="Q1058" s="21">
        <f>IF(A1058="","",IF(AND(O1058&lt;=0,L1058&lt;&gt;""),L1058-A1058,TODAY()-A1058))</f>
        <v/>
      </c>
      <c r="R1058" s="18">
        <f>IF(O1058="","",IF(O1058&lt;0,"CONFERIR",IF(O1058=0,"DEVOLVIDO",IF(K1058="","COM CLIENTE",IF(TODAY()&gt;K1058,"VENCIDO",IF(K1058-TODAY()&lt;=15,"VENCE EM 15 DIAS","COM CLIENTE"))))))</f>
        <v/>
      </c>
      <c r="S1058" s="18">
        <f>IF(OR($E1058="",D1058=""),"",IF(D1058=$C$4,"5909","6909"))</f>
        <v/>
      </c>
      <c r="T1058" s="18" t="n"/>
    </row>
    <row r="1059">
      <c r="A1059" s="17" t="n"/>
      <c r="B1059" s="18" t="n"/>
      <c r="C1059" s="18" t="n"/>
      <c r="D1059" s="18" t="n"/>
      <c r="E1059" s="18" t="n"/>
      <c r="F1059" s="18">
        <f>IF($E1059="","",IFERROR(INDEX(Bens!$B$6:$B$305,MATCH($E1059,Bens!$A$6:$A$305,0)),"Código não cadastrado"))</f>
        <v/>
      </c>
      <c r="G1059" s="19" t="n"/>
      <c r="H1059" s="20">
        <f>IF(OR($E1059="",G1059=""),"",G1059*IFERROR(INDEX(Bens!$D$6:$D$305,MATCH($E1059,Bens!$A$6:$A$305,0)),0))</f>
        <v/>
      </c>
      <c r="I1059" s="18" t="n"/>
      <c r="J1059" s="18">
        <f>IF(OR($E1059="",D1059=""),"",IF(D1059=$C$4,"5908","6908"))</f>
        <v/>
      </c>
      <c r="K1059" s="17" t="n"/>
      <c r="L1059" s="17" t="n"/>
      <c r="M1059" s="19" t="n"/>
      <c r="N1059" s="18" t="n"/>
      <c r="O1059" s="19">
        <f>IF(OR($E1059="",G1059=""),"",G1059-N(M1059))</f>
        <v/>
      </c>
      <c r="P1059" s="20">
        <f>IF(O1059="","",O1059*IFERROR(INDEX(Bens!$D$6:$D$305,MATCH($E1059,Bens!$A$6:$A$305,0)),0))</f>
        <v/>
      </c>
      <c r="Q1059" s="21">
        <f>IF(A1059="","",IF(AND(O1059&lt;=0,L1059&lt;&gt;""),L1059-A1059,TODAY()-A1059))</f>
        <v/>
      </c>
      <c r="R1059" s="18">
        <f>IF(O1059="","",IF(O1059&lt;0,"CONFERIR",IF(O1059=0,"DEVOLVIDO",IF(K1059="","COM CLIENTE",IF(TODAY()&gt;K1059,"VENCIDO",IF(K1059-TODAY()&lt;=15,"VENCE EM 15 DIAS","COM CLIENTE"))))))</f>
        <v/>
      </c>
      <c r="S1059" s="18">
        <f>IF(OR($E1059="",D1059=""),"",IF(D1059=$C$4,"5909","6909"))</f>
        <v/>
      </c>
      <c r="T1059" s="18" t="n"/>
    </row>
    <row r="1060">
      <c r="A1060" s="17" t="n"/>
      <c r="B1060" s="18" t="n"/>
      <c r="C1060" s="18" t="n"/>
      <c r="D1060" s="18" t="n"/>
      <c r="E1060" s="18" t="n"/>
      <c r="F1060" s="18">
        <f>IF($E1060="","",IFERROR(INDEX(Bens!$B$6:$B$305,MATCH($E1060,Bens!$A$6:$A$305,0)),"Código não cadastrado"))</f>
        <v/>
      </c>
      <c r="G1060" s="19" t="n"/>
      <c r="H1060" s="20">
        <f>IF(OR($E1060="",G1060=""),"",G1060*IFERROR(INDEX(Bens!$D$6:$D$305,MATCH($E1060,Bens!$A$6:$A$305,0)),0))</f>
        <v/>
      </c>
      <c r="I1060" s="18" t="n"/>
      <c r="J1060" s="18">
        <f>IF(OR($E1060="",D1060=""),"",IF(D1060=$C$4,"5908","6908"))</f>
        <v/>
      </c>
      <c r="K1060" s="17" t="n"/>
      <c r="L1060" s="17" t="n"/>
      <c r="M1060" s="19" t="n"/>
      <c r="N1060" s="18" t="n"/>
      <c r="O1060" s="19">
        <f>IF(OR($E1060="",G1060=""),"",G1060-N(M1060))</f>
        <v/>
      </c>
      <c r="P1060" s="20">
        <f>IF(O1060="","",O1060*IFERROR(INDEX(Bens!$D$6:$D$305,MATCH($E1060,Bens!$A$6:$A$305,0)),0))</f>
        <v/>
      </c>
      <c r="Q1060" s="21">
        <f>IF(A1060="","",IF(AND(O1060&lt;=0,L1060&lt;&gt;""),L1060-A1060,TODAY()-A1060))</f>
        <v/>
      </c>
      <c r="R1060" s="18">
        <f>IF(O1060="","",IF(O1060&lt;0,"CONFERIR",IF(O1060=0,"DEVOLVIDO",IF(K1060="","COM CLIENTE",IF(TODAY()&gt;K1060,"VENCIDO",IF(K1060-TODAY()&lt;=15,"VENCE EM 15 DIAS","COM CLIENTE"))))))</f>
        <v/>
      </c>
      <c r="S1060" s="18">
        <f>IF(OR($E1060="",D1060=""),"",IF(D1060=$C$4,"5909","6909"))</f>
        <v/>
      </c>
      <c r="T1060" s="18" t="n"/>
    </row>
    <row r="1061">
      <c r="A1061" s="17" t="n"/>
      <c r="B1061" s="18" t="n"/>
      <c r="C1061" s="18" t="n"/>
      <c r="D1061" s="18" t="n"/>
      <c r="E1061" s="18" t="n"/>
      <c r="F1061" s="18">
        <f>IF($E1061="","",IFERROR(INDEX(Bens!$B$6:$B$305,MATCH($E1061,Bens!$A$6:$A$305,0)),"Código não cadastrado"))</f>
        <v/>
      </c>
      <c r="G1061" s="19" t="n"/>
      <c r="H1061" s="20">
        <f>IF(OR($E1061="",G1061=""),"",G1061*IFERROR(INDEX(Bens!$D$6:$D$305,MATCH($E1061,Bens!$A$6:$A$305,0)),0))</f>
        <v/>
      </c>
      <c r="I1061" s="18" t="n"/>
      <c r="J1061" s="18">
        <f>IF(OR($E1061="",D1061=""),"",IF(D1061=$C$4,"5908","6908"))</f>
        <v/>
      </c>
      <c r="K1061" s="17" t="n"/>
      <c r="L1061" s="17" t="n"/>
      <c r="M1061" s="19" t="n"/>
      <c r="N1061" s="18" t="n"/>
      <c r="O1061" s="19">
        <f>IF(OR($E1061="",G1061=""),"",G1061-N(M1061))</f>
        <v/>
      </c>
      <c r="P1061" s="20">
        <f>IF(O1061="","",O1061*IFERROR(INDEX(Bens!$D$6:$D$305,MATCH($E1061,Bens!$A$6:$A$305,0)),0))</f>
        <v/>
      </c>
      <c r="Q1061" s="21">
        <f>IF(A1061="","",IF(AND(O1061&lt;=0,L1061&lt;&gt;""),L1061-A1061,TODAY()-A1061))</f>
        <v/>
      </c>
      <c r="R1061" s="18">
        <f>IF(O1061="","",IF(O1061&lt;0,"CONFERIR",IF(O1061=0,"DEVOLVIDO",IF(K1061="","COM CLIENTE",IF(TODAY()&gt;K1061,"VENCIDO",IF(K1061-TODAY()&lt;=15,"VENCE EM 15 DIAS","COM CLIENTE"))))))</f>
        <v/>
      </c>
      <c r="S1061" s="18">
        <f>IF(OR($E1061="",D1061=""),"",IF(D1061=$C$4,"5909","6909"))</f>
        <v/>
      </c>
      <c r="T1061" s="18" t="n"/>
    </row>
    <row r="1062">
      <c r="A1062" s="17" t="n"/>
      <c r="B1062" s="18" t="n"/>
      <c r="C1062" s="18" t="n"/>
      <c r="D1062" s="18" t="n"/>
      <c r="E1062" s="18" t="n"/>
      <c r="F1062" s="18">
        <f>IF($E1062="","",IFERROR(INDEX(Bens!$B$6:$B$305,MATCH($E1062,Bens!$A$6:$A$305,0)),"Código não cadastrado"))</f>
        <v/>
      </c>
      <c r="G1062" s="19" t="n"/>
      <c r="H1062" s="20">
        <f>IF(OR($E1062="",G1062=""),"",G1062*IFERROR(INDEX(Bens!$D$6:$D$305,MATCH($E1062,Bens!$A$6:$A$305,0)),0))</f>
        <v/>
      </c>
      <c r="I1062" s="18" t="n"/>
      <c r="J1062" s="18">
        <f>IF(OR($E1062="",D1062=""),"",IF(D1062=$C$4,"5908","6908"))</f>
        <v/>
      </c>
      <c r="K1062" s="17" t="n"/>
      <c r="L1062" s="17" t="n"/>
      <c r="M1062" s="19" t="n"/>
      <c r="N1062" s="18" t="n"/>
      <c r="O1062" s="19">
        <f>IF(OR($E1062="",G1062=""),"",G1062-N(M1062))</f>
        <v/>
      </c>
      <c r="P1062" s="20">
        <f>IF(O1062="","",O1062*IFERROR(INDEX(Bens!$D$6:$D$305,MATCH($E1062,Bens!$A$6:$A$305,0)),0))</f>
        <v/>
      </c>
      <c r="Q1062" s="21">
        <f>IF(A1062="","",IF(AND(O1062&lt;=0,L1062&lt;&gt;""),L1062-A1062,TODAY()-A1062))</f>
        <v/>
      </c>
      <c r="R1062" s="18">
        <f>IF(O1062="","",IF(O1062&lt;0,"CONFERIR",IF(O1062=0,"DEVOLVIDO",IF(K1062="","COM CLIENTE",IF(TODAY()&gt;K1062,"VENCIDO",IF(K1062-TODAY()&lt;=15,"VENCE EM 15 DIAS","COM CLIENTE"))))))</f>
        <v/>
      </c>
      <c r="S1062" s="18">
        <f>IF(OR($E1062="",D1062=""),"",IF(D1062=$C$4,"5909","6909"))</f>
        <v/>
      </c>
      <c r="T1062" s="18" t="n"/>
    </row>
    <row r="1063">
      <c r="A1063" s="17" t="n"/>
      <c r="B1063" s="18" t="n"/>
      <c r="C1063" s="18" t="n"/>
      <c r="D1063" s="18" t="n"/>
      <c r="E1063" s="18" t="n"/>
      <c r="F1063" s="18">
        <f>IF($E1063="","",IFERROR(INDEX(Bens!$B$6:$B$305,MATCH($E1063,Bens!$A$6:$A$305,0)),"Código não cadastrado"))</f>
        <v/>
      </c>
      <c r="G1063" s="19" t="n"/>
      <c r="H1063" s="20">
        <f>IF(OR($E1063="",G1063=""),"",G1063*IFERROR(INDEX(Bens!$D$6:$D$305,MATCH($E1063,Bens!$A$6:$A$305,0)),0))</f>
        <v/>
      </c>
      <c r="I1063" s="18" t="n"/>
      <c r="J1063" s="18">
        <f>IF(OR($E1063="",D1063=""),"",IF(D1063=$C$4,"5908","6908"))</f>
        <v/>
      </c>
      <c r="K1063" s="17" t="n"/>
      <c r="L1063" s="17" t="n"/>
      <c r="M1063" s="19" t="n"/>
      <c r="N1063" s="18" t="n"/>
      <c r="O1063" s="19">
        <f>IF(OR($E1063="",G1063=""),"",G1063-N(M1063))</f>
        <v/>
      </c>
      <c r="P1063" s="20">
        <f>IF(O1063="","",O1063*IFERROR(INDEX(Bens!$D$6:$D$305,MATCH($E1063,Bens!$A$6:$A$305,0)),0))</f>
        <v/>
      </c>
      <c r="Q1063" s="21">
        <f>IF(A1063="","",IF(AND(O1063&lt;=0,L1063&lt;&gt;""),L1063-A1063,TODAY()-A1063))</f>
        <v/>
      </c>
      <c r="R1063" s="18">
        <f>IF(O1063="","",IF(O1063&lt;0,"CONFERIR",IF(O1063=0,"DEVOLVIDO",IF(K1063="","COM CLIENTE",IF(TODAY()&gt;K1063,"VENCIDO",IF(K1063-TODAY()&lt;=15,"VENCE EM 15 DIAS","COM CLIENTE"))))))</f>
        <v/>
      </c>
      <c r="S1063" s="18">
        <f>IF(OR($E1063="",D1063=""),"",IF(D1063=$C$4,"5909","6909"))</f>
        <v/>
      </c>
      <c r="T1063" s="18" t="n"/>
    </row>
    <row r="1064">
      <c r="A1064" s="17" t="n"/>
      <c r="B1064" s="18" t="n"/>
      <c r="C1064" s="18" t="n"/>
      <c r="D1064" s="18" t="n"/>
      <c r="E1064" s="18" t="n"/>
      <c r="F1064" s="18">
        <f>IF($E1064="","",IFERROR(INDEX(Bens!$B$6:$B$305,MATCH($E1064,Bens!$A$6:$A$305,0)),"Código não cadastrado"))</f>
        <v/>
      </c>
      <c r="G1064" s="19" t="n"/>
      <c r="H1064" s="20">
        <f>IF(OR($E1064="",G1064=""),"",G1064*IFERROR(INDEX(Bens!$D$6:$D$305,MATCH($E1064,Bens!$A$6:$A$305,0)),0))</f>
        <v/>
      </c>
      <c r="I1064" s="18" t="n"/>
      <c r="J1064" s="18">
        <f>IF(OR($E1064="",D1064=""),"",IF(D1064=$C$4,"5908","6908"))</f>
        <v/>
      </c>
      <c r="K1064" s="17" t="n"/>
      <c r="L1064" s="17" t="n"/>
      <c r="M1064" s="19" t="n"/>
      <c r="N1064" s="18" t="n"/>
      <c r="O1064" s="19">
        <f>IF(OR($E1064="",G1064=""),"",G1064-N(M1064))</f>
        <v/>
      </c>
      <c r="P1064" s="20">
        <f>IF(O1064="","",O1064*IFERROR(INDEX(Bens!$D$6:$D$305,MATCH($E1064,Bens!$A$6:$A$305,0)),0))</f>
        <v/>
      </c>
      <c r="Q1064" s="21">
        <f>IF(A1064="","",IF(AND(O1064&lt;=0,L1064&lt;&gt;""),L1064-A1064,TODAY()-A1064))</f>
        <v/>
      </c>
      <c r="R1064" s="18">
        <f>IF(O1064="","",IF(O1064&lt;0,"CONFERIR",IF(O1064=0,"DEVOLVIDO",IF(K1064="","COM CLIENTE",IF(TODAY()&gt;K1064,"VENCIDO",IF(K1064-TODAY()&lt;=15,"VENCE EM 15 DIAS","COM CLIENTE"))))))</f>
        <v/>
      </c>
      <c r="S1064" s="18">
        <f>IF(OR($E1064="",D1064=""),"",IF(D1064=$C$4,"5909","6909"))</f>
        <v/>
      </c>
      <c r="T1064" s="18" t="n"/>
    </row>
    <row r="1065">
      <c r="A1065" s="17" t="n"/>
      <c r="B1065" s="18" t="n"/>
      <c r="C1065" s="18" t="n"/>
      <c r="D1065" s="18" t="n"/>
      <c r="E1065" s="18" t="n"/>
      <c r="F1065" s="18">
        <f>IF($E1065="","",IFERROR(INDEX(Bens!$B$6:$B$305,MATCH($E1065,Bens!$A$6:$A$305,0)),"Código não cadastrado"))</f>
        <v/>
      </c>
      <c r="G1065" s="19" t="n"/>
      <c r="H1065" s="20">
        <f>IF(OR($E1065="",G1065=""),"",G1065*IFERROR(INDEX(Bens!$D$6:$D$305,MATCH($E1065,Bens!$A$6:$A$305,0)),0))</f>
        <v/>
      </c>
      <c r="I1065" s="18" t="n"/>
      <c r="J1065" s="18">
        <f>IF(OR($E1065="",D1065=""),"",IF(D1065=$C$4,"5908","6908"))</f>
        <v/>
      </c>
      <c r="K1065" s="17" t="n"/>
      <c r="L1065" s="17" t="n"/>
      <c r="M1065" s="19" t="n"/>
      <c r="N1065" s="18" t="n"/>
      <c r="O1065" s="19">
        <f>IF(OR($E1065="",G1065=""),"",G1065-N(M1065))</f>
        <v/>
      </c>
      <c r="P1065" s="20">
        <f>IF(O1065="","",O1065*IFERROR(INDEX(Bens!$D$6:$D$305,MATCH($E1065,Bens!$A$6:$A$305,0)),0))</f>
        <v/>
      </c>
      <c r="Q1065" s="21">
        <f>IF(A1065="","",IF(AND(O1065&lt;=0,L1065&lt;&gt;""),L1065-A1065,TODAY()-A1065))</f>
        <v/>
      </c>
      <c r="R1065" s="18">
        <f>IF(O1065="","",IF(O1065&lt;0,"CONFERIR",IF(O1065=0,"DEVOLVIDO",IF(K1065="","COM CLIENTE",IF(TODAY()&gt;K1065,"VENCIDO",IF(K1065-TODAY()&lt;=15,"VENCE EM 15 DIAS","COM CLIENTE"))))))</f>
        <v/>
      </c>
      <c r="S1065" s="18">
        <f>IF(OR($E1065="",D1065=""),"",IF(D1065=$C$4,"5909","6909"))</f>
        <v/>
      </c>
      <c r="T1065" s="18" t="n"/>
    </row>
    <row r="1066">
      <c r="A1066" s="17" t="n"/>
      <c r="B1066" s="18" t="n"/>
      <c r="C1066" s="18" t="n"/>
      <c r="D1066" s="18" t="n"/>
      <c r="E1066" s="18" t="n"/>
      <c r="F1066" s="18">
        <f>IF($E1066="","",IFERROR(INDEX(Bens!$B$6:$B$305,MATCH($E1066,Bens!$A$6:$A$305,0)),"Código não cadastrado"))</f>
        <v/>
      </c>
      <c r="G1066" s="19" t="n"/>
      <c r="H1066" s="20">
        <f>IF(OR($E1066="",G1066=""),"",G1066*IFERROR(INDEX(Bens!$D$6:$D$305,MATCH($E1066,Bens!$A$6:$A$305,0)),0))</f>
        <v/>
      </c>
      <c r="I1066" s="18" t="n"/>
      <c r="J1066" s="18">
        <f>IF(OR($E1066="",D1066=""),"",IF(D1066=$C$4,"5908","6908"))</f>
        <v/>
      </c>
      <c r="K1066" s="17" t="n"/>
      <c r="L1066" s="17" t="n"/>
      <c r="M1066" s="19" t="n"/>
      <c r="N1066" s="18" t="n"/>
      <c r="O1066" s="19">
        <f>IF(OR($E1066="",G1066=""),"",G1066-N(M1066))</f>
        <v/>
      </c>
      <c r="P1066" s="20">
        <f>IF(O1066="","",O1066*IFERROR(INDEX(Bens!$D$6:$D$305,MATCH($E1066,Bens!$A$6:$A$305,0)),0))</f>
        <v/>
      </c>
      <c r="Q1066" s="21">
        <f>IF(A1066="","",IF(AND(O1066&lt;=0,L1066&lt;&gt;""),L1066-A1066,TODAY()-A1066))</f>
        <v/>
      </c>
      <c r="R1066" s="18">
        <f>IF(O1066="","",IF(O1066&lt;0,"CONFERIR",IF(O1066=0,"DEVOLVIDO",IF(K1066="","COM CLIENTE",IF(TODAY()&gt;K1066,"VENCIDO",IF(K1066-TODAY()&lt;=15,"VENCE EM 15 DIAS","COM CLIENTE"))))))</f>
        <v/>
      </c>
      <c r="S1066" s="18">
        <f>IF(OR($E1066="",D1066=""),"",IF(D1066=$C$4,"5909","6909"))</f>
        <v/>
      </c>
      <c r="T1066" s="18" t="n"/>
    </row>
    <row r="1067">
      <c r="A1067" s="17" t="n"/>
      <c r="B1067" s="18" t="n"/>
      <c r="C1067" s="18" t="n"/>
      <c r="D1067" s="18" t="n"/>
      <c r="E1067" s="18" t="n"/>
      <c r="F1067" s="18">
        <f>IF($E1067="","",IFERROR(INDEX(Bens!$B$6:$B$305,MATCH($E1067,Bens!$A$6:$A$305,0)),"Código não cadastrado"))</f>
        <v/>
      </c>
      <c r="G1067" s="19" t="n"/>
      <c r="H1067" s="20">
        <f>IF(OR($E1067="",G1067=""),"",G1067*IFERROR(INDEX(Bens!$D$6:$D$305,MATCH($E1067,Bens!$A$6:$A$305,0)),0))</f>
        <v/>
      </c>
      <c r="I1067" s="18" t="n"/>
      <c r="J1067" s="18">
        <f>IF(OR($E1067="",D1067=""),"",IF(D1067=$C$4,"5908","6908"))</f>
        <v/>
      </c>
      <c r="K1067" s="17" t="n"/>
      <c r="L1067" s="17" t="n"/>
      <c r="M1067" s="19" t="n"/>
      <c r="N1067" s="18" t="n"/>
      <c r="O1067" s="19">
        <f>IF(OR($E1067="",G1067=""),"",G1067-N(M1067))</f>
        <v/>
      </c>
      <c r="P1067" s="20">
        <f>IF(O1067="","",O1067*IFERROR(INDEX(Bens!$D$6:$D$305,MATCH($E1067,Bens!$A$6:$A$305,0)),0))</f>
        <v/>
      </c>
      <c r="Q1067" s="21">
        <f>IF(A1067="","",IF(AND(O1067&lt;=0,L1067&lt;&gt;""),L1067-A1067,TODAY()-A1067))</f>
        <v/>
      </c>
      <c r="R1067" s="18">
        <f>IF(O1067="","",IF(O1067&lt;0,"CONFERIR",IF(O1067=0,"DEVOLVIDO",IF(K1067="","COM CLIENTE",IF(TODAY()&gt;K1067,"VENCIDO",IF(K1067-TODAY()&lt;=15,"VENCE EM 15 DIAS","COM CLIENTE"))))))</f>
        <v/>
      </c>
      <c r="S1067" s="18">
        <f>IF(OR($E1067="",D1067=""),"",IF(D1067=$C$4,"5909","6909"))</f>
        <v/>
      </c>
      <c r="T1067" s="18" t="n"/>
    </row>
    <row r="1068">
      <c r="A1068" s="17" t="n"/>
      <c r="B1068" s="18" t="n"/>
      <c r="C1068" s="18" t="n"/>
      <c r="D1068" s="18" t="n"/>
      <c r="E1068" s="18" t="n"/>
      <c r="F1068" s="18">
        <f>IF($E1068="","",IFERROR(INDEX(Bens!$B$6:$B$305,MATCH($E1068,Bens!$A$6:$A$305,0)),"Código não cadastrado"))</f>
        <v/>
      </c>
      <c r="G1068" s="19" t="n"/>
      <c r="H1068" s="20">
        <f>IF(OR($E1068="",G1068=""),"",G1068*IFERROR(INDEX(Bens!$D$6:$D$305,MATCH($E1068,Bens!$A$6:$A$305,0)),0))</f>
        <v/>
      </c>
      <c r="I1068" s="18" t="n"/>
      <c r="J1068" s="18">
        <f>IF(OR($E1068="",D1068=""),"",IF(D1068=$C$4,"5908","6908"))</f>
        <v/>
      </c>
      <c r="K1068" s="17" t="n"/>
      <c r="L1068" s="17" t="n"/>
      <c r="M1068" s="19" t="n"/>
      <c r="N1068" s="18" t="n"/>
      <c r="O1068" s="19">
        <f>IF(OR($E1068="",G1068=""),"",G1068-N(M1068))</f>
        <v/>
      </c>
      <c r="P1068" s="20">
        <f>IF(O1068="","",O1068*IFERROR(INDEX(Bens!$D$6:$D$305,MATCH($E1068,Bens!$A$6:$A$305,0)),0))</f>
        <v/>
      </c>
      <c r="Q1068" s="21">
        <f>IF(A1068="","",IF(AND(O1068&lt;=0,L1068&lt;&gt;""),L1068-A1068,TODAY()-A1068))</f>
        <v/>
      </c>
      <c r="R1068" s="18">
        <f>IF(O1068="","",IF(O1068&lt;0,"CONFERIR",IF(O1068=0,"DEVOLVIDO",IF(K1068="","COM CLIENTE",IF(TODAY()&gt;K1068,"VENCIDO",IF(K1068-TODAY()&lt;=15,"VENCE EM 15 DIAS","COM CLIENTE"))))))</f>
        <v/>
      </c>
      <c r="S1068" s="18">
        <f>IF(OR($E1068="",D1068=""),"",IF(D1068=$C$4,"5909","6909"))</f>
        <v/>
      </c>
      <c r="T1068" s="18" t="n"/>
    </row>
    <row r="1069">
      <c r="A1069" s="17" t="n"/>
      <c r="B1069" s="18" t="n"/>
      <c r="C1069" s="18" t="n"/>
      <c r="D1069" s="18" t="n"/>
      <c r="E1069" s="18" t="n"/>
      <c r="F1069" s="18">
        <f>IF($E1069="","",IFERROR(INDEX(Bens!$B$6:$B$305,MATCH($E1069,Bens!$A$6:$A$305,0)),"Código não cadastrado"))</f>
        <v/>
      </c>
      <c r="G1069" s="19" t="n"/>
      <c r="H1069" s="20">
        <f>IF(OR($E1069="",G1069=""),"",G1069*IFERROR(INDEX(Bens!$D$6:$D$305,MATCH($E1069,Bens!$A$6:$A$305,0)),0))</f>
        <v/>
      </c>
      <c r="I1069" s="18" t="n"/>
      <c r="J1069" s="18">
        <f>IF(OR($E1069="",D1069=""),"",IF(D1069=$C$4,"5908","6908"))</f>
        <v/>
      </c>
      <c r="K1069" s="17" t="n"/>
      <c r="L1069" s="17" t="n"/>
      <c r="M1069" s="19" t="n"/>
      <c r="N1069" s="18" t="n"/>
      <c r="O1069" s="19">
        <f>IF(OR($E1069="",G1069=""),"",G1069-N(M1069))</f>
        <v/>
      </c>
      <c r="P1069" s="20">
        <f>IF(O1069="","",O1069*IFERROR(INDEX(Bens!$D$6:$D$305,MATCH($E1069,Bens!$A$6:$A$305,0)),0))</f>
        <v/>
      </c>
      <c r="Q1069" s="21">
        <f>IF(A1069="","",IF(AND(O1069&lt;=0,L1069&lt;&gt;""),L1069-A1069,TODAY()-A1069))</f>
        <v/>
      </c>
      <c r="R1069" s="18">
        <f>IF(O1069="","",IF(O1069&lt;0,"CONFERIR",IF(O1069=0,"DEVOLVIDO",IF(K1069="","COM CLIENTE",IF(TODAY()&gt;K1069,"VENCIDO",IF(K1069-TODAY()&lt;=15,"VENCE EM 15 DIAS","COM CLIENTE"))))))</f>
        <v/>
      </c>
      <c r="S1069" s="18">
        <f>IF(OR($E1069="",D1069=""),"",IF(D1069=$C$4,"5909","6909"))</f>
        <v/>
      </c>
      <c r="T1069" s="18" t="n"/>
    </row>
    <row r="1070">
      <c r="A1070" s="17" t="n"/>
      <c r="B1070" s="18" t="n"/>
      <c r="C1070" s="18" t="n"/>
      <c r="D1070" s="18" t="n"/>
      <c r="E1070" s="18" t="n"/>
      <c r="F1070" s="18">
        <f>IF($E1070="","",IFERROR(INDEX(Bens!$B$6:$B$305,MATCH($E1070,Bens!$A$6:$A$305,0)),"Código não cadastrado"))</f>
        <v/>
      </c>
      <c r="G1070" s="19" t="n"/>
      <c r="H1070" s="20">
        <f>IF(OR($E1070="",G1070=""),"",G1070*IFERROR(INDEX(Bens!$D$6:$D$305,MATCH($E1070,Bens!$A$6:$A$305,0)),0))</f>
        <v/>
      </c>
      <c r="I1070" s="18" t="n"/>
      <c r="J1070" s="18">
        <f>IF(OR($E1070="",D1070=""),"",IF(D1070=$C$4,"5908","6908"))</f>
        <v/>
      </c>
      <c r="K1070" s="17" t="n"/>
      <c r="L1070" s="17" t="n"/>
      <c r="M1070" s="19" t="n"/>
      <c r="N1070" s="18" t="n"/>
      <c r="O1070" s="19">
        <f>IF(OR($E1070="",G1070=""),"",G1070-N(M1070))</f>
        <v/>
      </c>
      <c r="P1070" s="20">
        <f>IF(O1070="","",O1070*IFERROR(INDEX(Bens!$D$6:$D$305,MATCH($E1070,Bens!$A$6:$A$305,0)),0))</f>
        <v/>
      </c>
      <c r="Q1070" s="21">
        <f>IF(A1070="","",IF(AND(O1070&lt;=0,L1070&lt;&gt;""),L1070-A1070,TODAY()-A1070))</f>
        <v/>
      </c>
      <c r="R1070" s="18">
        <f>IF(O1070="","",IF(O1070&lt;0,"CONFERIR",IF(O1070=0,"DEVOLVIDO",IF(K1070="","COM CLIENTE",IF(TODAY()&gt;K1070,"VENCIDO",IF(K1070-TODAY()&lt;=15,"VENCE EM 15 DIAS","COM CLIENTE"))))))</f>
        <v/>
      </c>
      <c r="S1070" s="18">
        <f>IF(OR($E1070="",D1070=""),"",IF(D1070=$C$4,"5909","6909"))</f>
        <v/>
      </c>
      <c r="T1070" s="18" t="n"/>
    </row>
    <row r="1071">
      <c r="A1071" s="17" t="n"/>
      <c r="B1071" s="18" t="n"/>
      <c r="C1071" s="18" t="n"/>
      <c r="D1071" s="18" t="n"/>
      <c r="E1071" s="18" t="n"/>
      <c r="F1071" s="18">
        <f>IF($E1071="","",IFERROR(INDEX(Bens!$B$6:$B$305,MATCH($E1071,Bens!$A$6:$A$305,0)),"Código não cadastrado"))</f>
        <v/>
      </c>
      <c r="G1071" s="19" t="n"/>
      <c r="H1071" s="20">
        <f>IF(OR($E1071="",G1071=""),"",G1071*IFERROR(INDEX(Bens!$D$6:$D$305,MATCH($E1071,Bens!$A$6:$A$305,0)),0))</f>
        <v/>
      </c>
      <c r="I1071" s="18" t="n"/>
      <c r="J1071" s="18">
        <f>IF(OR($E1071="",D1071=""),"",IF(D1071=$C$4,"5908","6908"))</f>
        <v/>
      </c>
      <c r="K1071" s="17" t="n"/>
      <c r="L1071" s="17" t="n"/>
      <c r="M1071" s="19" t="n"/>
      <c r="N1071" s="18" t="n"/>
      <c r="O1071" s="19">
        <f>IF(OR($E1071="",G1071=""),"",G1071-N(M1071))</f>
        <v/>
      </c>
      <c r="P1071" s="20">
        <f>IF(O1071="","",O1071*IFERROR(INDEX(Bens!$D$6:$D$305,MATCH($E1071,Bens!$A$6:$A$305,0)),0))</f>
        <v/>
      </c>
      <c r="Q1071" s="21">
        <f>IF(A1071="","",IF(AND(O1071&lt;=0,L1071&lt;&gt;""),L1071-A1071,TODAY()-A1071))</f>
        <v/>
      </c>
      <c r="R1071" s="18">
        <f>IF(O1071="","",IF(O1071&lt;0,"CONFERIR",IF(O1071=0,"DEVOLVIDO",IF(K1071="","COM CLIENTE",IF(TODAY()&gt;K1071,"VENCIDO",IF(K1071-TODAY()&lt;=15,"VENCE EM 15 DIAS","COM CLIENTE"))))))</f>
        <v/>
      </c>
      <c r="S1071" s="18">
        <f>IF(OR($E1071="",D1071=""),"",IF(D1071=$C$4,"5909","6909"))</f>
        <v/>
      </c>
      <c r="T1071" s="18" t="n"/>
    </row>
    <row r="1072">
      <c r="A1072" s="17" t="n"/>
      <c r="B1072" s="18" t="n"/>
      <c r="C1072" s="18" t="n"/>
      <c r="D1072" s="18" t="n"/>
      <c r="E1072" s="18" t="n"/>
      <c r="F1072" s="18">
        <f>IF($E1072="","",IFERROR(INDEX(Bens!$B$6:$B$305,MATCH($E1072,Bens!$A$6:$A$305,0)),"Código não cadastrado"))</f>
        <v/>
      </c>
      <c r="G1072" s="19" t="n"/>
      <c r="H1072" s="20">
        <f>IF(OR($E1072="",G1072=""),"",G1072*IFERROR(INDEX(Bens!$D$6:$D$305,MATCH($E1072,Bens!$A$6:$A$305,0)),0))</f>
        <v/>
      </c>
      <c r="I1072" s="18" t="n"/>
      <c r="J1072" s="18">
        <f>IF(OR($E1072="",D1072=""),"",IF(D1072=$C$4,"5908","6908"))</f>
        <v/>
      </c>
      <c r="K1072" s="17" t="n"/>
      <c r="L1072" s="17" t="n"/>
      <c r="M1072" s="19" t="n"/>
      <c r="N1072" s="18" t="n"/>
      <c r="O1072" s="19">
        <f>IF(OR($E1072="",G1072=""),"",G1072-N(M1072))</f>
        <v/>
      </c>
      <c r="P1072" s="20">
        <f>IF(O1072="","",O1072*IFERROR(INDEX(Bens!$D$6:$D$305,MATCH($E1072,Bens!$A$6:$A$305,0)),0))</f>
        <v/>
      </c>
      <c r="Q1072" s="21">
        <f>IF(A1072="","",IF(AND(O1072&lt;=0,L1072&lt;&gt;""),L1072-A1072,TODAY()-A1072))</f>
        <v/>
      </c>
      <c r="R1072" s="18">
        <f>IF(O1072="","",IF(O1072&lt;0,"CONFERIR",IF(O1072=0,"DEVOLVIDO",IF(K1072="","COM CLIENTE",IF(TODAY()&gt;K1072,"VENCIDO",IF(K1072-TODAY()&lt;=15,"VENCE EM 15 DIAS","COM CLIENTE"))))))</f>
        <v/>
      </c>
      <c r="S1072" s="18">
        <f>IF(OR($E1072="",D1072=""),"",IF(D1072=$C$4,"5909","6909"))</f>
        <v/>
      </c>
      <c r="T1072" s="18" t="n"/>
    </row>
    <row r="1073">
      <c r="A1073" s="17" t="n"/>
      <c r="B1073" s="18" t="n"/>
      <c r="C1073" s="18" t="n"/>
      <c r="D1073" s="18" t="n"/>
      <c r="E1073" s="18" t="n"/>
      <c r="F1073" s="18">
        <f>IF($E1073="","",IFERROR(INDEX(Bens!$B$6:$B$305,MATCH($E1073,Bens!$A$6:$A$305,0)),"Código não cadastrado"))</f>
        <v/>
      </c>
      <c r="G1073" s="19" t="n"/>
      <c r="H1073" s="20">
        <f>IF(OR($E1073="",G1073=""),"",G1073*IFERROR(INDEX(Bens!$D$6:$D$305,MATCH($E1073,Bens!$A$6:$A$305,0)),0))</f>
        <v/>
      </c>
      <c r="I1073" s="18" t="n"/>
      <c r="J1073" s="18">
        <f>IF(OR($E1073="",D1073=""),"",IF(D1073=$C$4,"5908","6908"))</f>
        <v/>
      </c>
      <c r="K1073" s="17" t="n"/>
      <c r="L1073" s="17" t="n"/>
      <c r="M1073" s="19" t="n"/>
      <c r="N1073" s="18" t="n"/>
      <c r="O1073" s="19">
        <f>IF(OR($E1073="",G1073=""),"",G1073-N(M1073))</f>
        <v/>
      </c>
      <c r="P1073" s="20">
        <f>IF(O1073="","",O1073*IFERROR(INDEX(Bens!$D$6:$D$305,MATCH($E1073,Bens!$A$6:$A$305,0)),0))</f>
        <v/>
      </c>
      <c r="Q1073" s="21">
        <f>IF(A1073="","",IF(AND(O1073&lt;=0,L1073&lt;&gt;""),L1073-A1073,TODAY()-A1073))</f>
        <v/>
      </c>
      <c r="R1073" s="18">
        <f>IF(O1073="","",IF(O1073&lt;0,"CONFERIR",IF(O1073=0,"DEVOLVIDO",IF(K1073="","COM CLIENTE",IF(TODAY()&gt;K1073,"VENCIDO",IF(K1073-TODAY()&lt;=15,"VENCE EM 15 DIAS","COM CLIENTE"))))))</f>
        <v/>
      </c>
      <c r="S1073" s="18">
        <f>IF(OR($E1073="",D1073=""),"",IF(D1073=$C$4,"5909","6909"))</f>
        <v/>
      </c>
      <c r="T1073" s="18" t="n"/>
    </row>
    <row r="1074">
      <c r="A1074" s="17" t="n"/>
      <c r="B1074" s="18" t="n"/>
      <c r="C1074" s="18" t="n"/>
      <c r="D1074" s="18" t="n"/>
      <c r="E1074" s="18" t="n"/>
      <c r="F1074" s="18">
        <f>IF($E1074="","",IFERROR(INDEX(Bens!$B$6:$B$305,MATCH($E1074,Bens!$A$6:$A$305,0)),"Código não cadastrado"))</f>
        <v/>
      </c>
      <c r="G1074" s="19" t="n"/>
      <c r="H1074" s="20">
        <f>IF(OR($E1074="",G1074=""),"",G1074*IFERROR(INDEX(Bens!$D$6:$D$305,MATCH($E1074,Bens!$A$6:$A$305,0)),0))</f>
        <v/>
      </c>
      <c r="I1074" s="18" t="n"/>
      <c r="J1074" s="18">
        <f>IF(OR($E1074="",D1074=""),"",IF(D1074=$C$4,"5908","6908"))</f>
        <v/>
      </c>
      <c r="K1074" s="17" t="n"/>
      <c r="L1074" s="17" t="n"/>
      <c r="M1074" s="19" t="n"/>
      <c r="N1074" s="18" t="n"/>
      <c r="O1074" s="19">
        <f>IF(OR($E1074="",G1074=""),"",G1074-N(M1074))</f>
        <v/>
      </c>
      <c r="P1074" s="20">
        <f>IF(O1074="","",O1074*IFERROR(INDEX(Bens!$D$6:$D$305,MATCH($E1074,Bens!$A$6:$A$305,0)),0))</f>
        <v/>
      </c>
      <c r="Q1074" s="21">
        <f>IF(A1074="","",IF(AND(O1074&lt;=0,L1074&lt;&gt;""),L1074-A1074,TODAY()-A1074))</f>
        <v/>
      </c>
      <c r="R1074" s="18">
        <f>IF(O1074="","",IF(O1074&lt;0,"CONFERIR",IF(O1074=0,"DEVOLVIDO",IF(K1074="","COM CLIENTE",IF(TODAY()&gt;K1074,"VENCIDO",IF(K1074-TODAY()&lt;=15,"VENCE EM 15 DIAS","COM CLIENTE"))))))</f>
        <v/>
      </c>
      <c r="S1074" s="18">
        <f>IF(OR($E1074="",D1074=""),"",IF(D1074=$C$4,"5909","6909"))</f>
        <v/>
      </c>
      <c r="T1074" s="18" t="n"/>
    </row>
    <row r="1075">
      <c r="A1075" s="17" t="n"/>
      <c r="B1075" s="18" t="n"/>
      <c r="C1075" s="18" t="n"/>
      <c r="D1075" s="18" t="n"/>
      <c r="E1075" s="18" t="n"/>
      <c r="F1075" s="18">
        <f>IF($E1075="","",IFERROR(INDEX(Bens!$B$6:$B$305,MATCH($E1075,Bens!$A$6:$A$305,0)),"Código não cadastrado"))</f>
        <v/>
      </c>
      <c r="G1075" s="19" t="n"/>
      <c r="H1075" s="20">
        <f>IF(OR($E1075="",G1075=""),"",G1075*IFERROR(INDEX(Bens!$D$6:$D$305,MATCH($E1075,Bens!$A$6:$A$305,0)),0))</f>
        <v/>
      </c>
      <c r="I1075" s="18" t="n"/>
      <c r="J1075" s="18">
        <f>IF(OR($E1075="",D1075=""),"",IF(D1075=$C$4,"5908","6908"))</f>
        <v/>
      </c>
      <c r="K1075" s="17" t="n"/>
      <c r="L1075" s="17" t="n"/>
      <c r="M1075" s="19" t="n"/>
      <c r="N1075" s="18" t="n"/>
      <c r="O1075" s="19">
        <f>IF(OR($E1075="",G1075=""),"",G1075-N(M1075))</f>
        <v/>
      </c>
      <c r="P1075" s="20">
        <f>IF(O1075="","",O1075*IFERROR(INDEX(Bens!$D$6:$D$305,MATCH($E1075,Bens!$A$6:$A$305,0)),0))</f>
        <v/>
      </c>
      <c r="Q1075" s="21">
        <f>IF(A1075="","",IF(AND(O1075&lt;=0,L1075&lt;&gt;""),L1075-A1075,TODAY()-A1075))</f>
        <v/>
      </c>
      <c r="R1075" s="18">
        <f>IF(O1075="","",IF(O1075&lt;0,"CONFERIR",IF(O1075=0,"DEVOLVIDO",IF(K1075="","COM CLIENTE",IF(TODAY()&gt;K1075,"VENCIDO",IF(K1075-TODAY()&lt;=15,"VENCE EM 15 DIAS","COM CLIENTE"))))))</f>
        <v/>
      </c>
      <c r="S1075" s="18">
        <f>IF(OR($E1075="",D1075=""),"",IF(D1075=$C$4,"5909","6909"))</f>
        <v/>
      </c>
      <c r="T1075" s="18" t="n"/>
    </row>
    <row r="1076">
      <c r="A1076" s="17" t="n"/>
      <c r="B1076" s="18" t="n"/>
      <c r="C1076" s="18" t="n"/>
      <c r="D1076" s="18" t="n"/>
      <c r="E1076" s="18" t="n"/>
      <c r="F1076" s="18">
        <f>IF($E1076="","",IFERROR(INDEX(Bens!$B$6:$B$305,MATCH($E1076,Bens!$A$6:$A$305,0)),"Código não cadastrado"))</f>
        <v/>
      </c>
      <c r="G1076" s="19" t="n"/>
      <c r="H1076" s="20">
        <f>IF(OR($E1076="",G1076=""),"",G1076*IFERROR(INDEX(Bens!$D$6:$D$305,MATCH($E1076,Bens!$A$6:$A$305,0)),0))</f>
        <v/>
      </c>
      <c r="I1076" s="18" t="n"/>
      <c r="J1076" s="18">
        <f>IF(OR($E1076="",D1076=""),"",IF(D1076=$C$4,"5908","6908"))</f>
        <v/>
      </c>
      <c r="K1076" s="17" t="n"/>
      <c r="L1076" s="17" t="n"/>
      <c r="M1076" s="19" t="n"/>
      <c r="N1076" s="18" t="n"/>
      <c r="O1076" s="19">
        <f>IF(OR($E1076="",G1076=""),"",G1076-N(M1076))</f>
        <v/>
      </c>
      <c r="P1076" s="20">
        <f>IF(O1076="","",O1076*IFERROR(INDEX(Bens!$D$6:$D$305,MATCH($E1076,Bens!$A$6:$A$305,0)),0))</f>
        <v/>
      </c>
      <c r="Q1076" s="21">
        <f>IF(A1076="","",IF(AND(O1076&lt;=0,L1076&lt;&gt;""),L1076-A1076,TODAY()-A1076))</f>
        <v/>
      </c>
      <c r="R1076" s="18">
        <f>IF(O1076="","",IF(O1076&lt;0,"CONFERIR",IF(O1076=0,"DEVOLVIDO",IF(K1076="","COM CLIENTE",IF(TODAY()&gt;K1076,"VENCIDO",IF(K1076-TODAY()&lt;=15,"VENCE EM 15 DIAS","COM CLIENTE"))))))</f>
        <v/>
      </c>
      <c r="S1076" s="18">
        <f>IF(OR($E1076="",D1076=""),"",IF(D1076=$C$4,"5909","6909"))</f>
        <v/>
      </c>
      <c r="T1076" s="18" t="n"/>
    </row>
    <row r="1077">
      <c r="A1077" s="17" t="n"/>
      <c r="B1077" s="18" t="n"/>
      <c r="C1077" s="18" t="n"/>
      <c r="D1077" s="18" t="n"/>
      <c r="E1077" s="18" t="n"/>
      <c r="F1077" s="18">
        <f>IF($E1077="","",IFERROR(INDEX(Bens!$B$6:$B$305,MATCH($E1077,Bens!$A$6:$A$305,0)),"Código não cadastrado"))</f>
        <v/>
      </c>
      <c r="G1077" s="19" t="n"/>
      <c r="H1077" s="20">
        <f>IF(OR($E1077="",G1077=""),"",G1077*IFERROR(INDEX(Bens!$D$6:$D$305,MATCH($E1077,Bens!$A$6:$A$305,0)),0))</f>
        <v/>
      </c>
      <c r="I1077" s="18" t="n"/>
      <c r="J1077" s="18">
        <f>IF(OR($E1077="",D1077=""),"",IF(D1077=$C$4,"5908","6908"))</f>
        <v/>
      </c>
      <c r="K1077" s="17" t="n"/>
      <c r="L1077" s="17" t="n"/>
      <c r="M1077" s="19" t="n"/>
      <c r="N1077" s="18" t="n"/>
      <c r="O1077" s="19">
        <f>IF(OR($E1077="",G1077=""),"",G1077-N(M1077))</f>
        <v/>
      </c>
      <c r="P1077" s="20">
        <f>IF(O1077="","",O1077*IFERROR(INDEX(Bens!$D$6:$D$305,MATCH($E1077,Bens!$A$6:$A$305,0)),0))</f>
        <v/>
      </c>
      <c r="Q1077" s="21">
        <f>IF(A1077="","",IF(AND(O1077&lt;=0,L1077&lt;&gt;""),L1077-A1077,TODAY()-A1077))</f>
        <v/>
      </c>
      <c r="R1077" s="18">
        <f>IF(O1077="","",IF(O1077&lt;0,"CONFERIR",IF(O1077=0,"DEVOLVIDO",IF(K1077="","COM CLIENTE",IF(TODAY()&gt;K1077,"VENCIDO",IF(K1077-TODAY()&lt;=15,"VENCE EM 15 DIAS","COM CLIENTE"))))))</f>
        <v/>
      </c>
      <c r="S1077" s="18">
        <f>IF(OR($E1077="",D1077=""),"",IF(D1077=$C$4,"5909","6909"))</f>
        <v/>
      </c>
      <c r="T1077" s="18" t="n"/>
    </row>
    <row r="1078">
      <c r="A1078" s="17" t="n"/>
      <c r="B1078" s="18" t="n"/>
      <c r="C1078" s="18" t="n"/>
      <c r="D1078" s="18" t="n"/>
      <c r="E1078" s="18" t="n"/>
      <c r="F1078" s="18">
        <f>IF($E1078="","",IFERROR(INDEX(Bens!$B$6:$B$305,MATCH($E1078,Bens!$A$6:$A$305,0)),"Código não cadastrado"))</f>
        <v/>
      </c>
      <c r="G1078" s="19" t="n"/>
      <c r="H1078" s="20">
        <f>IF(OR($E1078="",G1078=""),"",G1078*IFERROR(INDEX(Bens!$D$6:$D$305,MATCH($E1078,Bens!$A$6:$A$305,0)),0))</f>
        <v/>
      </c>
      <c r="I1078" s="18" t="n"/>
      <c r="J1078" s="18">
        <f>IF(OR($E1078="",D1078=""),"",IF(D1078=$C$4,"5908","6908"))</f>
        <v/>
      </c>
      <c r="K1078" s="17" t="n"/>
      <c r="L1078" s="17" t="n"/>
      <c r="M1078" s="19" t="n"/>
      <c r="N1078" s="18" t="n"/>
      <c r="O1078" s="19">
        <f>IF(OR($E1078="",G1078=""),"",G1078-N(M1078))</f>
        <v/>
      </c>
      <c r="P1078" s="20">
        <f>IF(O1078="","",O1078*IFERROR(INDEX(Bens!$D$6:$D$305,MATCH($E1078,Bens!$A$6:$A$305,0)),0))</f>
        <v/>
      </c>
      <c r="Q1078" s="21">
        <f>IF(A1078="","",IF(AND(O1078&lt;=0,L1078&lt;&gt;""),L1078-A1078,TODAY()-A1078))</f>
        <v/>
      </c>
      <c r="R1078" s="18">
        <f>IF(O1078="","",IF(O1078&lt;0,"CONFERIR",IF(O1078=0,"DEVOLVIDO",IF(K1078="","COM CLIENTE",IF(TODAY()&gt;K1078,"VENCIDO",IF(K1078-TODAY()&lt;=15,"VENCE EM 15 DIAS","COM CLIENTE"))))))</f>
        <v/>
      </c>
      <c r="S1078" s="18">
        <f>IF(OR($E1078="",D1078=""),"",IF(D1078=$C$4,"5909","6909"))</f>
        <v/>
      </c>
      <c r="T1078" s="18" t="n"/>
    </row>
    <row r="1079">
      <c r="A1079" s="17" t="n"/>
      <c r="B1079" s="18" t="n"/>
      <c r="C1079" s="18" t="n"/>
      <c r="D1079" s="18" t="n"/>
      <c r="E1079" s="18" t="n"/>
      <c r="F1079" s="18">
        <f>IF($E1079="","",IFERROR(INDEX(Bens!$B$6:$B$305,MATCH($E1079,Bens!$A$6:$A$305,0)),"Código não cadastrado"))</f>
        <v/>
      </c>
      <c r="G1079" s="19" t="n"/>
      <c r="H1079" s="20">
        <f>IF(OR($E1079="",G1079=""),"",G1079*IFERROR(INDEX(Bens!$D$6:$D$305,MATCH($E1079,Bens!$A$6:$A$305,0)),0))</f>
        <v/>
      </c>
      <c r="I1079" s="18" t="n"/>
      <c r="J1079" s="18">
        <f>IF(OR($E1079="",D1079=""),"",IF(D1079=$C$4,"5908","6908"))</f>
        <v/>
      </c>
      <c r="K1079" s="17" t="n"/>
      <c r="L1079" s="17" t="n"/>
      <c r="M1079" s="19" t="n"/>
      <c r="N1079" s="18" t="n"/>
      <c r="O1079" s="19">
        <f>IF(OR($E1079="",G1079=""),"",G1079-N(M1079))</f>
        <v/>
      </c>
      <c r="P1079" s="20">
        <f>IF(O1079="","",O1079*IFERROR(INDEX(Bens!$D$6:$D$305,MATCH($E1079,Bens!$A$6:$A$305,0)),0))</f>
        <v/>
      </c>
      <c r="Q1079" s="21">
        <f>IF(A1079="","",IF(AND(O1079&lt;=0,L1079&lt;&gt;""),L1079-A1079,TODAY()-A1079))</f>
        <v/>
      </c>
      <c r="R1079" s="18">
        <f>IF(O1079="","",IF(O1079&lt;0,"CONFERIR",IF(O1079=0,"DEVOLVIDO",IF(K1079="","COM CLIENTE",IF(TODAY()&gt;K1079,"VENCIDO",IF(K1079-TODAY()&lt;=15,"VENCE EM 15 DIAS","COM CLIENTE"))))))</f>
        <v/>
      </c>
      <c r="S1079" s="18">
        <f>IF(OR($E1079="",D1079=""),"",IF(D1079=$C$4,"5909","6909"))</f>
        <v/>
      </c>
      <c r="T1079" s="18" t="n"/>
    </row>
    <row r="1080">
      <c r="A1080" s="17" t="n"/>
      <c r="B1080" s="18" t="n"/>
      <c r="C1080" s="18" t="n"/>
      <c r="D1080" s="18" t="n"/>
      <c r="E1080" s="18" t="n"/>
      <c r="F1080" s="18">
        <f>IF($E1080="","",IFERROR(INDEX(Bens!$B$6:$B$305,MATCH($E1080,Bens!$A$6:$A$305,0)),"Código não cadastrado"))</f>
        <v/>
      </c>
      <c r="G1080" s="19" t="n"/>
      <c r="H1080" s="20">
        <f>IF(OR($E1080="",G1080=""),"",G1080*IFERROR(INDEX(Bens!$D$6:$D$305,MATCH($E1080,Bens!$A$6:$A$305,0)),0))</f>
        <v/>
      </c>
      <c r="I1080" s="18" t="n"/>
      <c r="J1080" s="18">
        <f>IF(OR($E1080="",D1080=""),"",IF(D1080=$C$4,"5908","6908"))</f>
        <v/>
      </c>
      <c r="K1080" s="17" t="n"/>
      <c r="L1080" s="17" t="n"/>
      <c r="M1080" s="19" t="n"/>
      <c r="N1080" s="18" t="n"/>
      <c r="O1080" s="19">
        <f>IF(OR($E1080="",G1080=""),"",G1080-N(M1080))</f>
        <v/>
      </c>
      <c r="P1080" s="20">
        <f>IF(O1080="","",O1080*IFERROR(INDEX(Bens!$D$6:$D$305,MATCH($E1080,Bens!$A$6:$A$305,0)),0))</f>
        <v/>
      </c>
      <c r="Q1080" s="21">
        <f>IF(A1080="","",IF(AND(O1080&lt;=0,L1080&lt;&gt;""),L1080-A1080,TODAY()-A1080))</f>
        <v/>
      </c>
      <c r="R1080" s="18">
        <f>IF(O1080="","",IF(O1080&lt;0,"CONFERIR",IF(O1080=0,"DEVOLVIDO",IF(K1080="","COM CLIENTE",IF(TODAY()&gt;K1080,"VENCIDO",IF(K1080-TODAY()&lt;=15,"VENCE EM 15 DIAS","COM CLIENTE"))))))</f>
        <v/>
      </c>
      <c r="S1080" s="18">
        <f>IF(OR($E1080="",D1080=""),"",IF(D1080=$C$4,"5909","6909"))</f>
        <v/>
      </c>
      <c r="T1080" s="18" t="n"/>
    </row>
    <row r="1081">
      <c r="A1081" s="17" t="n"/>
      <c r="B1081" s="18" t="n"/>
      <c r="C1081" s="18" t="n"/>
      <c r="D1081" s="18" t="n"/>
      <c r="E1081" s="18" t="n"/>
      <c r="F1081" s="18">
        <f>IF($E1081="","",IFERROR(INDEX(Bens!$B$6:$B$305,MATCH($E1081,Bens!$A$6:$A$305,0)),"Código não cadastrado"))</f>
        <v/>
      </c>
      <c r="G1081" s="19" t="n"/>
      <c r="H1081" s="20">
        <f>IF(OR($E1081="",G1081=""),"",G1081*IFERROR(INDEX(Bens!$D$6:$D$305,MATCH($E1081,Bens!$A$6:$A$305,0)),0))</f>
        <v/>
      </c>
      <c r="I1081" s="18" t="n"/>
      <c r="J1081" s="18">
        <f>IF(OR($E1081="",D1081=""),"",IF(D1081=$C$4,"5908","6908"))</f>
        <v/>
      </c>
      <c r="K1081" s="17" t="n"/>
      <c r="L1081" s="17" t="n"/>
      <c r="M1081" s="19" t="n"/>
      <c r="N1081" s="18" t="n"/>
      <c r="O1081" s="19">
        <f>IF(OR($E1081="",G1081=""),"",G1081-N(M1081))</f>
        <v/>
      </c>
      <c r="P1081" s="20">
        <f>IF(O1081="","",O1081*IFERROR(INDEX(Bens!$D$6:$D$305,MATCH($E1081,Bens!$A$6:$A$305,0)),0))</f>
        <v/>
      </c>
      <c r="Q1081" s="21">
        <f>IF(A1081="","",IF(AND(O1081&lt;=0,L1081&lt;&gt;""),L1081-A1081,TODAY()-A1081))</f>
        <v/>
      </c>
      <c r="R1081" s="18">
        <f>IF(O1081="","",IF(O1081&lt;0,"CONFERIR",IF(O1081=0,"DEVOLVIDO",IF(K1081="","COM CLIENTE",IF(TODAY()&gt;K1081,"VENCIDO",IF(K1081-TODAY()&lt;=15,"VENCE EM 15 DIAS","COM CLIENTE"))))))</f>
        <v/>
      </c>
      <c r="S1081" s="18">
        <f>IF(OR($E1081="",D1081=""),"",IF(D1081=$C$4,"5909","6909"))</f>
        <v/>
      </c>
      <c r="T1081" s="18" t="n"/>
    </row>
    <row r="1082">
      <c r="A1082" s="17" t="n"/>
      <c r="B1082" s="18" t="n"/>
      <c r="C1082" s="18" t="n"/>
      <c r="D1082" s="18" t="n"/>
      <c r="E1082" s="18" t="n"/>
      <c r="F1082" s="18">
        <f>IF($E1082="","",IFERROR(INDEX(Bens!$B$6:$B$305,MATCH($E1082,Bens!$A$6:$A$305,0)),"Código não cadastrado"))</f>
        <v/>
      </c>
      <c r="G1082" s="19" t="n"/>
      <c r="H1082" s="20">
        <f>IF(OR($E1082="",G1082=""),"",G1082*IFERROR(INDEX(Bens!$D$6:$D$305,MATCH($E1082,Bens!$A$6:$A$305,0)),0))</f>
        <v/>
      </c>
      <c r="I1082" s="18" t="n"/>
      <c r="J1082" s="18">
        <f>IF(OR($E1082="",D1082=""),"",IF(D1082=$C$4,"5908","6908"))</f>
        <v/>
      </c>
      <c r="K1082" s="17" t="n"/>
      <c r="L1082" s="17" t="n"/>
      <c r="M1082" s="19" t="n"/>
      <c r="N1082" s="18" t="n"/>
      <c r="O1082" s="19">
        <f>IF(OR($E1082="",G1082=""),"",G1082-N(M1082))</f>
        <v/>
      </c>
      <c r="P1082" s="20">
        <f>IF(O1082="","",O1082*IFERROR(INDEX(Bens!$D$6:$D$305,MATCH($E1082,Bens!$A$6:$A$305,0)),0))</f>
        <v/>
      </c>
      <c r="Q1082" s="21">
        <f>IF(A1082="","",IF(AND(O1082&lt;=0,L1082&lt;&gt;""),L1082-A1082,TODAY()-A1082))</f>
        <v/>
      </c>
      <c r="R1082" s="18">
        <f>IF(O1082="","",IF(O1082&lt;0,"CONFERIR",IF(O1082=0,"DEVOLVIDO",IF(K1082="","COM CLIENTE",IF(TODAY()&gt;K1082,"VENCIDO",IF(K1082-TODAY()&lt;=15,"VENCE EM 15 DIAS","COM CLIENTE"))))))</f>
        <v/>
      </c>
      <c r="S1082" s="18">
        <f>IF(OR($E1082="",D1082=""),"",IF(D1082=$C$4,"5909","6909"))</f>
        <v/>
      </c>
      <c r="T1082" s="18" t="n"/>
    </row>
    <row r="1083">
      <c r="A1083" s="17" t="n"/>
      <c r="B1083" s="18" t="n"/>
      <c r="C1083" s="18" t="n"/>
      <c r="D1083" s="18" t="n"/>
      <c r="E1083" s="18" t="n"/>
      <c r="F1083" s="18">
        <f>IF($E1083="","",IFERROR(INDEX(Bens!$B$6:$B$305,MATCH($E1083,Bens!$A$6:$A$305,0)),"Código não cadastrado"))</f>
        <v/>
      </c>
      <c r="G1083" s="19" t="n"/>
      <c r="H1083" s="20">
        <f>IF(OR($E1083="",G1083=""),"",G1083*IFERROR(INDEX(Bens!$D$6:$D$305,MATCH($E1083,Bens!$A$6:$A$305,0)),0))</f>
        <v/>
      </c>
      <c r="I1083" s="18" t="n"/>
      <c r="J1083" s="18">
        <f>IF(OR($E1083="",D1083=""),"",IF(D1083=$C$4,"5908","6908"))</f>
        <v/>
      </c>
      <c r="K1083" s="17" t="n"/>
      <c r="L1083" s="17" t="n"/>
      <c r="M1083" s="19" t="n"/>
      <c r="N1083" s="18" t="n"/>
      <c r="O1083" s="19">
        <f>IF(OR($E1083="",G1083=""),"",G1083-N(M1083))</f>
        <v/>
      </c>
      <c r="P1083" s="20">
        <f>IF(O1083="","",O1083*IFERROR(INDEX(Bens!$D$6:$D$305,MATCH($E1083,Bens!$A$6:$A$305,0)),0))</f>
        <v/>
      </c>
      <c r="Q1083" s="21">
        <f>IF(A1083="","",IF(AND(O1083&lt;=0,L1083&lt;&gt;""),L1083-A1083,TODAY()-A1083))</f>
        <v/>
      </c>
      <c r="R1083" s="18">
        <f>IF(O1083="","",IF(O1083&lt;0,"CONFERIR",IF(O1083=0,"DEVOLVIDO",IF(K1083="","COM CLIENTE",IF(TODAY()&gt;K1083,"VENCIDO",IF(K1083-TODAY()&lt;=15,"VENCE EM 15 DIAS","COM CLIENTE"))))))</f>
        <v/>
      </c>
      <c r="S1083" s="18">
        <f>IF(OR($E1083="",D1083=""),"",IF(D1083=$C$4,"5909","6909"))</f>
        <v/>
      </c>
      <c r="T1083" s="18" t="n"/>
    </row>
    <row r="1084">
      <c r="A1084" s="17" t="n"/>
      <c r="B1084" s="18" t="n"/>
      <c r="C1084" s="18" t="n"/>
      <c r="D1084" s="18" t="n"/>
      <c r="E1084" s="18" t="n"/>
      <c r="F1084" s="18">
        <f>IF($E1084="","",IFERROR(INDEX(Bens!$B$6:$B$305,MATCH($E1084,Bens!$A$6:$A$305,0)),"Código não cadastrado"))</f>
        <v/>
      </c>
      <c r="G1084" s="19" t="n"/>
      <c r="H1084" s="20">
        <f>IF(OR($E1084="",G1084=""),"",G1084*IFERROR(INDEX(Bens!$D$6:$D$305,MATCH($E1084,Bens!$A$6:$A$305,0)),0))</f>
        <v/>
      </c>
      <c r="I1084" s="18" t="n"/>
      <c r="J1084" s="18">
        <f>IF(OR($E1084="",D1084=""),"",IF(D1084=$C$4,"5908","6908"))</f>
        <v/>
      </c>
      <c r="K1084" s="17" t="n"/>
      <c r="L1084" s="17" t="n"/>
      <c r="M1084" s="19" t="n"/>
      <c r="N1084" s="18" t="n"/>
      <c r="O1084" s="19">
        <f>IF(OR($E1084="",G1084=""),"",G1084-N(M1084))</f>
        <v/>
      </c>
      <c r="P1084" s="20">
        <f>IF(O1084="","",O1084*IFERROR(INDEX(Bens!$D$6:$D$305,MATCH($E1084,Bens!$A$6:$A$305,0)),0))</f>
        <v/>
      </c>
      <c r="Q1084" s="21">
        <f>IF(A1084="","",IF(AND(O1084&lt;=0,L1084&lt;&gt;""),L1084-A1084,TODAY()-A1084))</f>
        <v/>
      </c>
      <c r="R1084" s="18">
        <f>IF(O1084="","",IF(O1084&lt;0,"CONFERIR",IF(O1084=0,"DEVOLVIDO",IF(K1084="","COM CLIENTE",IF(TODAY()&gt;K1084,"VENCIDO",IF(K1084-TODAY()&lt;=15,"VENCE EM 15 DIAS","COM CLIENTE"))))))</f>
        <v/>
      </c>
      <c r="S1084" s="18">
        <f>IF(OR($E1084="",D1084=""),"",IF(D1084=$C$4,"5909","6909"))</f>
        <v/>
      </c>
      <c r="T1084" s="18" t="n"/>
    </row>
    <row r="1085">
      <c r="A1085" s="17" t="n"/>
      <c r="B1085" s="18" t="n"/>
      <c r="C1085" s="18" t="n"/>
      <c r="D1085" s="18" t="n"/>
      <c r="E1085" s="18" t="n"/>
      <c r="F1085" s="18">
        <f>IF($E1085="","",IFERROR(INDEX(Bens!$B$6:$B$305,MATCH($E1085,Bens!$A$6:$A$305,0)),"Código não cadastrado"))</f>
        <v/>
      </c>
      <c r="G1085" s="19" t="n"/>
      <c r="H1085" s="20">
        <f>IF(OR($E1085="",G1085=""),"",G1085*IFERROR(INDEX(Bens!$D$6:$D$305,MATCH($E1085,Bens!$A$6:$A$305,0)),0))</f>
        <v/>
      </c>
      <c r="I1085" s="18" t="n"/>
      <c r="J1085" s="18">
        <f>IF(OR($E1085="",D1085=""),"",IF(D1085=$C$4,"5908","6908"))</f>
        <v/>
      </c>
      <c r="K1085" s="17" t="n"/>
      <c r="L1085" s="17" t="n"/>
      <c r="M1085" s="19" t="n"/>
      <c r="N1085" s="18" t="n"/>
      <c r="O1085" s="19">
        <f>IF(OR($E1085="",G1085=""),"",G1085-N(M1085))</f>
        <v/>
      </c>
      <c r="P1085" s="20">
        <f>IF(O1085="","",O1085*IFERROR(INDEX(Bens!$D$6:$D$305,MATCH($E1085,Bens!$A$6:$A$305,0)),0))</f>
        <v/>
      </c>
      <c r="Q1085" s="21">
        <f>IF(A1085="","",IF(AND(O1085&lt;=0,L1085&lt;&gt;""),L1085-A1085,TODAY()-A1085))</f>
        <v/>
      </c>
      <c r="R1085" s="18">
        <f>IF(O1085="","",IF(O1085&lt;0,"CONFERIR",IF(O1085=0,"DEVOLVIDO",IF(K1085="","COM CLIENTE",IF(TODAY()&gt;K1085,"VENCIDO",IF(K1085-TODAY()&lt;=15,"VENCE EM 15 DIAS","COM CLIENTE"))))))</f>
        <v/>
      </c>
      <c r="S1085" s="18">
        <f>IF(OR($E1085="",D1085=""),"",IF(D1085=$C$4,"5909","6909"))</f>
        <v/>
      </c>
      <c r="T1085" s="18" t="n"/>
    </row>
    <row r="1086">
      <c r="A1086" s="17" t="n"/>
      <c r="B1086" s="18" t="n"/>
      <c r="C1086" s="18" t="n"/>
      <c r="D1086" s="18" t="n"/>
      <c r="E1086" s="18" t="n"/>
      <c r="F1086" s="18">
        <f>IF($E1086="","",IFERROR(INDEX(Bens!$B$6:$B$305,MATCH($E1086,Bens!$A$6:$A$305,0)),"Código não cadastrado"))</f>
        <v/>
      </c>
      <c r="G1086" s="19" t="n"/>
      <c r="H1086" s="20">
        <f>IF(OR($E1086="",G1086=""),"",G1086*IFERROR(INDEX(Bens!$D$6:$D$305,MATCH($E1086,Bens!$A$6:$A$305,0)),0))</f>
        <v/>
      </c>
      <c r="I1086" s="18" t="n"/>
      <c r="J1086" s="18">
        <f>IF(OR($E1086="",D1086=""),"",IF(D1086=$C$4,"5908","6908"))</f>
        <v/>
      </c>
      <c r="K1086" s="17" t="n"/>
      <c r="L1086" s="17" t="n"/>
      <c r="M1086" s="19" t="n"/>
      <c r="N1086" s="18" t="n"/>
      <c r="O1086" s="19">
        <f>IF(OR($E1086="",G1086=""),"",G1086-N(M1086))</f>
        <v/>
      </c>
      <c r="P1086" s="20">
        <f>IF(O1086="","",O1086*IFERROR(INDEX(Bens!$D$6:$D$305,MATCH($E1086,Bens!$A$6:$A$305,0)),0))</f>
        <v/>
      </c>
      <c r="Q1086" s="21">
        <f>IF(A1086="","",IF(AND(O1086&lt;=0,L1086&lt;&gt;""),L1086-A1086,TODAY()-A1086))</f>
        <v/>
      </c>
      <c r="R1086" s="18">
        <f>IF(O1086="","",IF(O1086&lt;0,"CONFERIR",IF(O1086=0,"DEVOLVIDO",IF(K1086="","COM CLIENTE",IF(TODAY()&gt;K1086,"VENCIDO",IF(K1086-TODAY()&lt;=15,"VENCE EM 15 DIAS","COM CLIENTE"))))))</f>
        <v/>
      </c>
      <c r="S1086" s="18">
        <f>IF(OR($E1086="",D1086=""),"",IF(D1086=$C$4,"5909","6909"))</f>
        <v/>
      </c>
      <c r="T1086" s="18" t="n"/>
    </row>
    <row r="1087">
      <c r="A1087" s="17" t="n"/>
      <c r="B1087" s="18" t="n"/>
      <c r="C1087" s="18" t="n"/>
      <c r="D1087" s="18" t="n"/>
      <c r="E1087" s="18" t="n"/>
      <c r="F1087" s="18">
        <f>IF($E1087="","",IFERROR(INDEX(Bens!$B$6:$B$305,MATCH($E1087,Bens!$A$6:$A$305,0)),"Código não cadastrado"))</f>
        <v/>
      </c>
      <c r="G1087" s="19" t="n"/>
      <c r="H1087" s="20">
        <f>IF(OR($E1087="",G1087=""),"",G1087*IFERROR(INDEX(Bens!$D$6:$D$305,MATCH($E1087,Bens!$A$6:$A$305,0)),0))</f>
        <v/>
      </c>
      <c r="I1087" s="18" t="n"/>
      <c r="J1087" s="18">
        <f>IF(OR($E1087="",D1087=""),"",IF(D1087=$C$4,"5908","6908"))</f>
        <v/>
      </c>
      <c r="K1087" s="17" t="n"/>
      <c r="L1087" s="17" t="n"/>
      <c r="M1087" s="19" t="n"/>
      <c r="N1087" s="18" t="n"/>
      <c r="O1087" s="19">
        <f>IF(OR($E1087="",G1087=""),"",G1087-N(M1087))</f>
        <v/>
      </c>
      <c r="P1087" s="20">
        <f>IF(O1087="","",O1087*IFERROR(INDEX(Bens!$D$6:$D$305,MATCH($E1087,Bens!$A$6:$A$305,0)),0))</f>
        <v/>
      </c>
      <c r="Q1087" s="21">
        <f>IF(A1087="","",IF(AND(O1087&lt;=0,L1087&lt;&gt;""),L1087-A1087,TODAY()-A1087))</f>
        <v/>
      </c>
      <c r="R1087" s="18">
        <f>IF(O1087="","",IF(O1087&lt;0,"CONFERIR",IF(O1087=0,"DEVOLVIDO",IF(K1087="","COM CLIENTE",IF(TODAY()&gt;K1087,"VENCIDO",IF(K1087-TODAY()&lt;=15,"VENCE EM 15 DIAS","COM CLIENTE"))))))</f>
        <v/>
      </c>
      <c r="S1087" s="18">
        <f>IF(OR($E1087="",D1087=""),"",IF(D1087=$C$4,"5909","6909"))</f>
        <v/>
      </c>
      <c r="T1087" s="18" t="n"/>
    </row>
    <row r="1088">
      <c r="A1088" s="17" t="n"/>
      <c r="B1088" s="18" t="n"/>
      <c r="C1088" s="18" t="n"/>
      <c r="D1088" s="18" t="n"/>
      <c r="E1088" s="18" t="n"/>
      <c r="F1088" s="18">
        <f>IF($E1088="","",IFERROR(INDEX(Bens!$B$6:$B$305,MATCH($E1088,Bens!$A$6:$A$305,0)),"Código não cadastrado"))</f>
        <v/>
      </c>
      <c r="G1088" s="19" t="n"/>
      <c r="H1088" s="20">
        <f>IF(OR($E1088="",G1088=""),"",G1088*IFERROR(INDEX(Bens!$D$6:$D$305,MATCH($E1088,Bens!$A$6:$A$305,0)),0))</f>
        <v/>
      </c>
      <c r="I1088" s="18" t="n"/>
      <c r="J1088" s="18">
        <f>IF(OR($E1088="",D1088=""),"",IF(D1088=$C$4,"5908","6908"))</f>
        <v/>
      </c>
      <c r="K1088" s="17" t="n"/>
      <c r="L1088" s="17" t="n"/>
      <c r="M1088" s="19" t="n"/>
      <c r="N1088" s="18" t="n"/>
      <c r="O1088" s="19">
        <f>IF(OR($E1088="",G1088=""),"",G1088-N(M1088))</f>
        <v/>
      </c>
      <c r="P1088" s="20">
        <f>IF(O1088="","",O1088*IFERROR(INDEX(Bens!$D$6:$D$305,MATCH($E1088,Bens!$A$6:$A$305,0)),0))</f>
        <v/>
      </c>
      <c r="Q1088" s="21">
        <f>IF(A1088="","",IF(AND(O1088&lt;=0,L1088&lt;&gt;""),L1088-A1088,TODAY()-A1088))</f>
        <v/>
      </c>
      <c r="R1088" s="18">
        <f>IF(O1088="","",IF(O1088&lt;0,"CONFERIR",IF(O1088=0,"DEVOLVIDO",IF(K1088="","COM CLIENTE",IF(TODAY()&gt;K1088,"VENCIDO",IF(K1088-TODAY()&lt;=15,"VENCE EM 15 DIAS","COM CLIENTE"))))))</f>
        <v/>
      </c>
      <c r="S1088" s="18">
        <f>IF(OR($E1088="",D1088=""),"",IF(D1088=$C$4,"5909","6909"))</f>
        <v/>
      </c>
      <c r="T1088" s="18" t="n"/>
    </row>
    <row r="1089">
      <c r="A1089" s="17" t="n"/>
      <c r="B1089" s="18" t="n"/>
      <c r="C1089" s="18" t="n"/>
      <c r="D1089" s="18" t="n"/>
      <c r="E1089" s="18" t="n"/>
      <c r="F1089" s="18">
        <f>IF($E1089="","",IFERROR(INDEX(Bens!$B$6:$B$305,MATCH($E1089,Bens!$A$6:$A$305,0)),"Código não cadastrado"))</f>
        <v/>
      </c>
      <c r="G1089" s="19" t="n"/>
      <c r="H1089" s="20">
        <f>IF(OR($E1089="",G1089=""),"",G1089*IFERROR(INDEX(Bens!$D$6:$D$305,MATCH($E1089,Bens!$A$6:$A$305,0)),0))</f>
        <v/>
      </c>
      <c r="I1089" s="18" t="n"/>
      <c r="J1089" s="18">
        <f>IF(OR($E1089="",D1089=""),"",IF(D1089=$C$4,"5908","6908"))</f>
        <v/>
      </c>
      <c r="K1089" s="17" t="n"/>
      <c r="L1089" s="17" t="n"/>
      <c r="M1089" s="19" t="n"/>
      <c r="N1089" s="18" t="n"/>
      <c r="O1089" s="19">
        <f>IF(OR($E1089="",G1089=""),"",G1089-N(M1089))</f>
        <v/>
      </c>
      <c r="P1089" s="20">
        <f>IF(O1089="","",O1089*IFERROR(INDEX(Bens!$D$6:$D$305,MATCH($E1089,Bens!$A$6:$A$305,0)),0))</f>
        <v/>
      </c>
      <c r="Q1089" s="21">
        <f>IF(A1089="","",IF(AND(O1089&lt;=0,L1089&lt;&gt;""),L1089-A1089,TODAY()-A1089))</f>
        <v/>
      </c>
      <c r="R1089" s="18">
        <f>IF(O1089="","",IF(O1089&lt;0,"CONFERIR",IF(O1089=0,"DEVOLVIDO",IF(K1089="","COM CLIENTE",IF(TODAY()&gt;K1089,"VENCIDO",IF(K1089-TODAY()&lt;=15,"VENCE EM 15 DIAS","COM CLIENTE"))))))</f>
        <v/>
      </c>
      <c r="S1089" s="18">
        <f>IF(OR($E1089="",D1089=""),"",IF(D1089=$C$4,"5909","6909"))</f>
        <v/>
      </c>
      <c r="T1089" s="18" t="n"/>
    </row>
    <row r="1090">
      <c r="A1090" s="17" t="n"/>
      <c r="B1090" s="18" t="n"/>
      <c r="C1090" s="18" t="n"/>
      <c r="D1090" s="18" t="n"/>
      <c r="E1090" s="18" t="n"/>
      <c r="F1090" s="18">
        <f>IF($E1090="","",IFERROR(INDEX(Bens!$B$6:$B$305,MATCH($E1090,Bens!$A$6:$A$305,0)),"Código não cadastrado"))</f>
        <v/>
      </c>
      <c r="G1090" s="19" t="n"/>
      <c r="H1090" s="20">
        <f>IF(OR($E1090="",G1090=""),"",G1090*IFERROR(INDEX(Bens!$D$6:$D$305,MATCH($E1090,Bens!$A$6:$A$305,0)),0))</f>
        <v/>
      </c>
      <c r="I1090" s="18" t="n"/>
      <c r="J1090" s="18">
        <f>IF(OR($E1090="",D1090=""),"",IF(D1090=$C$4,"5908","6908"))</f>
        <v/>
      </c>
      <c r="K1090" s="17" t="n"/>
      <c r="L1090" s="17" t="n"/>
      <c r="M1090" s="19" t="n"/>
      <c r="N1090" s="18" t="n"/>
      <c r="O1090" s="19">
        <f>IF(OR($E1090="",G1090=""),"",G1090-N(M1090))</f>
        <v/>
      </c>
      <c r="P1090" s="20">
        <f>IF(O1090="","",O1090*IFERROR(INDEX(Bens!$D$6:$D$305,MATCH($E1090,Bens!$A$6:$A$305,0)),0))</f>
        <v/>
      </c>
      <c r="Q1090" s="21">
        <f>IF(A1090="","",IF(AND(O1090&lt;=0,L1090&lt;&gt;""),L1090-A1090,TODAY()-A1090))</f>
        <v/>
      </c>
      <c r="R1090" s="18">
        <f>IF(O1090="","",IF(O1090&lt;0,"CONFERIR",IF(O1090=0,"DEVOLVIDO",IF(K1090="","COM CLIENTE",IF(TODAY()&gt;K1090,"VENCIDO",IF(K1090-TODAY()&lt;=15,"VENCE EM 15 DIAS","COM CLIENTE"))))))</f>
        <v/>
      </c>
      <c r="S1090" s="18">
        <f>IF(OR($E1090="",D1090=""),"",IF(D1090=$C$4,"5909","6909"))</f>
        <v/>
      </c>
      <c r="T1090" s="18" t="n"/>
    </row>
    <row r="1091">
      <c r="A1091" s="17" t="n"/>
      <c r="B1091" s="18" t="n"/>
      <c r="C1091" s="18" t="n"/>
      <c r="D1091" s="18" t="n"/>
      <c r="E1091" s="18" t="n"/>
      <c r="F1091" s="18">
        <f>IF($E1091="","",IFERROR(INDEX(Bens!$B$6:$B$305,MATCH($E1091,Bens!$A$6:$A$305,0)),"Código não cadastrado"))</f>
        <v/>
      </c>
      <c r="G1091" s="19" t="n"/>
      <c r="H1091" s="20">
        <f>IF(OR($E1091="",G1091=""),"",G1091*IFERROR(INDEX(Bens!$D$6:$D$305,MATCH($E1091,Bens!$A$6:$A$305,0)),0))</f>
        <v/>
      </c>
      <c r="I1091" s="18" t="n"/>
      <c r="J1091" s="18">
        <f>IF(OR($E1091="",D1091=""),"",IF(D1091=$C$4,"5908","6908"))</f>
        <v/>
      </c>
      <c r="K1091" s="17" t="n"/>
      <c r="L1091" s="17" t="n"/>
      <c r="M1091" s="19" t="n"/>
      <c r="N1091" s="18" t="n"/>
      <c r="O1091" s="19">
        <f>IF(OR($E1091="",G1091=""),"",G1091-N(M1091))</f>
        <v/>
      </c>
      <c r="P1091" s="20">
        <f>IF(O1091="","",O1091*IFERROR(INDEX(Bens!$D$6:$D$305,MATCH($E1091,Bens!$A$6:$A$305,0)),0))</f>
        <v/>
      </c>
      <c r="Q1091" s="21">
        <f>IF(A1091="","",IF(AND(O1091&lt;=0,L1091&lt;&gt;""),L1091-A1091,TODAY()-A1091))</f>
        <v/>
      </c>
      <c r="R1091" s="18">
        <f>IF(O1091="","",IF(O1091&lt;0,"CONFERIR",IF(O1091=0,"DEVOLVIDO",IF(K1091="","COM CLIENTE",IF(TODAY()&gt;K1091,"VENCIDO",IF(K1091-TODAY()&lt;=15,"VENCE EM 15 DIAS","COM CLIENTE"))))))</f>
        <v/>
      </c>
      <c r="S1091" s="18">
        <f>IF(OR($E1091="",D1091=""),"",IF(D1091=$C$4,"5909","6909"))</f>
        <v/>
      </c>
      <c r="T1091" s="18" t="n"/>
    </row>
    <row r="1092">
      <c r="A1092" s="17" t="n"/>
      <c r="B1092" s="18" t="n"/>
      <c r="C1092" s="18" t="n"/>
      <c r="D1092" s="18" t="n"/>
      <c r="E1092" s="18" t="n"/>
      <c r="F1092" s="18">
        <f>IF($E1092="","",IFERROR(INDEX(Bens!$B$6:$B$305,MATCH($E1092,Bens!$A$6:$A$305,0)),"Código não cadastrado"))</f>
        <v/>
      </c>
      <c r="G1092" s="19" t="n"/>
      <c r="H1092" s="20">
        <f>IF(OR($E1092="",G1092=""),"",G1092*IFERROR(INDEX(Bens!$D$6:$D$305,MATCH($E1092,Bens!$A$6:$A$305,0)),0))</f>
        <v/>
      </c>
      <c r="I1092" s="18" t="n"/>
      <c r="J1092" s="18">
        <f>IF(OR($E1092="",D1092=""),"",IF(D1092=$C$4,"5908","6908"))</f>
        <v/>
      </c>
      <c r="K1092" s="17" t="n"/>
      <c r="L1092" s="17" t="n"/>
      <c r="M1092" s="19" t="n"/>
      <c r="N1092" s="18" t="n"/>
      <c r="O1092" s="19">
        <f>IF(OR($E1092="",G1092=""),"",G1092-N(M1092))</f>
        <v/>
      </c>
      <c r="P1092" s="20">
        <f>IF(O1092="","",O1092*IFERROR(INDEX(Bens!$D$6:$D$305,MATCH($E1092,Bens!$A$6:$A$305,0)),0))</f>
        <v/>
      </c>
      <c r="Q1092" s="21">
        <f>IF(A1092="","",IF(AND(O1092&lt;=0,L1092&lt;&gt;""),L1092-A1092,TODAY()-A1092))</f>
        <v/>
      </c>
      <c r="R1092" s="18">
        <f>IF(O1092="","",IF(O1092&lt;0,"CONFERIR",IF(O1092=0,"DEVOLVIDO",IF(K1092="","COM CLIENTE",IF(TODAY()&gt;K1092,"VENCIDO",IF(K1092-TODAY()&lt;=15,"VENCE EM 15 DIAS","COM CLIENTE"))))))</f>
        <v/>
      </c>
      <c r="S1092" s="18">
        <f>IF(OR($E1092="",D1092=""),"",IF(D1092=$C$4,"5909","6909"))</f>
        <v/>
      </c>
      <c r="T1092" s="18" t="n"/>
    </row>
    <row r="1093">
      <c r="A1093" s="17" t="n"/>
      <c r="B1093" s="18" t="n"/>
      <c r="C1093" s="18" t="n"/>
      <c r="D1093" s="18" t="n"/>
      <c r="E1093" s="18" t="n"/>
      <c r="F1093" s="18">
        <f>IF($E1093="","",IFERROR(INDEX(Bens!$B$6:$B$305,MATCH($E1093,Bens!$A$6:$A$305,0)),"Código não cadastrado"))</f>
        <v/>
      </c>
      <c r="G1093" s="19" t="n"/>
      <c r="H1093" s="20">
        <f>IF(OR($E1093="",G1093=""),"",G1093*IFERROR(INDEX(Bens!$D$6:$D$305,MATCH($E1093,Bens!$A$6:$A$305,0)),0))</f>
        <v/>
      </c>
      <c r="I1093" s="18" t="n"/>
      <c r="J1093" s="18">
        <f>IF(OR($E1093="",D1093=""),"",IF(D1093=$C$4,"5908","6908"))</f>
        <v/>
      </c>
      <c r="K1093" s="17" t="n"/>
      <c r="L1093" s="17" t="n"/>
      <c r="M1093" s="19" t="n"/>
      <c r="N1093" s="18" t="n"/>
      <c r="O1093" s="19">
        <f>IF(OR($E1093="",G1093=""),"",G1093-N(M1093))</f>
        <v/>
      </c>
      <c r="P1093" s="20">
        <f>IF(O1093="","",O1093*IFERROR(INDEX(Bens!$D$6:$D$305,MATCH($E1093,Bens!$A$6:$A$305,0)),0))</f>
        <v/>
      </c>
      <c r="Q1093" s="21">
        <f>IF(A1093="","",IF(AND(O1093&lt;=0,L1093&lt;&gt;""),L1093-A1093,TODAY()-A1093))</f>
        <v/>
      </c>
      <c r="R1093" s="18">
        <f>IF(O1093="","",IF(O1093&lt;0,"CONFERIR",IF(O1093=0,"DEVOLVIDO",IF(K1093="","COM CLIENTE",IF(TODAY()&gt;K1093,"VENCIDO",IF(K1093-TODAY()&lt;=15,"VENCE EM 15 DIAS","COM CLIENTE"))))))</f>
        <v/>
      </c>
      <c r="S1093" s="18">
        <f>IF(OR($E1093="",D1093=""),"",IF(D1093=$C$4,"5909","6909"))</f>
        <v/>
      </c>
      <c r="T1093" s="18" t="n"/>
    </row>
    <row r="1094">
      <c r="A1094" s="17" t="n"/>
      <c r="B1094" s="18" t="n"/>
      <c r="C1094" s="18" t="n"/>
      <c r="D1094" s="18" t="n"/>
      <c r="E1094" s="18" t="n"/>
      <c r="F1094" s="18">
        <f>IF($E1094="","",IFERROR(INDEX(Bens!$B$6:$B$305,MATCH($E1094,Bens!$A$6:$A$305,0)),"Código não cadastrado"))</f>
        <v/>
      </c>
      <c r="G1094" s="19" t="n"/>
      <c r="H1094" s="20">
        <f>IF(OR($E1094="",G1094=""),"",G1094*IFERROR(INDEX(Bens!$D$6:$D$305,MATCH($E1094,Bens!$A$6:$A$305,0)),0))</f>
        <v/>
      </c>
      <c r="I1094" s="18" t="n"/>
      <c r="J1094" s="18">
        <f>IF(OR($E1094="",D1094=""),"",IF(D1094=$C$4,"5908","6908"))</f>
        <v/>
      </c>
      <c r="K1094" s="17" t="n"/>
      <c r="L1094" s="17" t="n"/>
      <c r="M1094" s="19" t="n"/>
      <c r="N1094" s="18" t="n"/>
      <c r="O1094" s="19">
        <f>IF(OR($E1094="",G1094=""),"",G1094-N(M1094))</f>
        <v/>
      </c>
      <c r="P1094" s="20">
        <f>IF(O1094="","",O1094*IFERROR(INDEX(Bens!$D$6:$D$305,MATCH($E1094,Bens!$A$6:$A$305,0)),0))</f>
        <v/>
      </c>
      <c r="Q1094" s="21">
        <f>IF(A1094="","",IF(AND(O1094&lt;=0,L1094&lt;&gt;""),L1094-A1094,TODAY()-A1094))</f>
        <v/>
      </c>
      <c r="R1094" s="18">
        <f>IF(O1094="","",IF(O1094&lt;0,"CONFERIR",IF(O1094=0,"DEVOLVIDO",IF(K1094="","COM CLIENTE",IF(TODAY()&gt;K1094,"VENCIDO",IF(K1094-TODAY()&lt;=15,"VENCE EM 15 DIAS","COM CLIENTE"))))))</f>
        <v/>
      </c>
      <c r="S1094" s="18">
        <f>IF(OR($E1094="",D1094=""),"",IF(D1094=$C$4,"5909","6909"))</f>
        <v/>
      </c>
      <c r="T1094" s="18" t="n"/>
    </row>
    <row r="1095">
      <c r="A1095" s="17" t="n"/>
      <c r="B1095" s="18" t="n"/>
      <c r="C1095" s="18" t="n"/>
      <c r="D1095" s="18" t="n"/>
      <c r="E1095" s="18" t="n"/>
      <c r="F1095" s="18">
        <f>IF($E1095="","",IFERROR(INDEX(Bens!$B$6:$B$305,MATCH($E1095,Bens!$A$6:$A$305,0)),"Código não cadastrado"))</f>
        <v/>
      </c>
      <c r="G1095" s="19" t="n"/>
      <c r="H1095" s="20">
        <f>IF(OR($E1095="",G1095=""),"",G1095*IFERROR(INDEX(Bens!$D$6:$D$305,MATCH($E1095,Bens!$A$6:$A$305,0)),0))</f>
        <v/>
      </c>
      <c r="I1095" s="18" t="n"/>
      <c r="J1095" s="18">
        <f>IF(OR($E1095="",D1095=""),"",IF(D1095=$C$4,"5908","6908"))</f>
        <v/>
      </c>
      <c r="K1095" s="17" t="n"/>
      <c r="L1095" s="17" t="n"/>
      <c r="M1095" s="19" t="n"/>
      <c r="N1095" s="18" t="n"/>
      <c r="O1095" s="19">
        <f>IF(OR($E1095="",G1095=""),"",G1095-N(M1095))</f>
        <v/>
      </c>
      <c r="P1095" s="20">
        <f>IF(O1095="","",O1095*IFERROR(INDEX(Bens!$D$6:$D$305,MATCH($E1095,Bens!$A$6:$A$305,0)),0))</f>
        <v/>
      </c>
      <c r="Q1095" s="21">
        <f>IF(A1095="","",IF(AND(O1095&lt;=0,L1095&lt;&gt;""),L1095-A1095,TODAY()-A1095))</f>
        <v/>
      </c>
      <c r="R1095" s="18">
        <f>IF(O1095="","",IF(O1095&lt;0,"CONFERIR",IF(O1095=0,"DEVOLVIDO",IF(K1095="","COM CLIENTE",IF(TODAY()&gt;K1095,"VENCIDO",IF(K1095-TODAY()&lt;=15,"VENCE EM 15 DIAS","COM CLIENTE"))))))</f>
        <v/>
      </c>
      <c r="S1095" s="18">
        <f>IF(OR($E1095="",D1095=""),"",IF(D1095=$C$4,"5909","6909"))</f>
        <v/>
      </c>
      <c r="T1095" s="18" t="n"/>
    </row>
    <row r="1096">
      <c r="A1096" s="17" t="n"/>
      <c r="B1096" s="18" t="n"/>
      <c r="C1096" s="18" t="n"/>
      <c r="D1096" s="18" t="n"/>
      <c r="E1096" s="18" t="n"/>
      <c r="F1096" s="18">
        <f>IF($E1096="","",IFERROR(INDEX(Bens!$B$6:$B$305,MATCH($E1096,Bens!$A$6:$A$305,0)),"Código não cadastrado"))</f>
        <v/>
      </c>
      <c r="G1096" s="19" t="n"/>
      <c r="H1096" s="20">
        <f>IF(OR($E1096="",G1096=""),"",G1096*IFERROR(INDEX(Bens!$D$6:$D$305,MATCH($E1096,Bens!$A$6:$A$305,0)),0))</f>
        <v/>
      </c>
      <c r="I1096" s="18" t="n"/>
      <c r="J1096" s="18">
        <f>IF(OR($E1096="",D1096=""),"",IF(D1096=$C$4,"5908","6908"))</f>
        <v/>
      </c>
      <c r="K1096" s="17" t="n"/>
      <c r="L1096" s="17" t="n"/>
      <c r="M1096" s="19" t="n"/>
      <c r="N1096" s="18" t="n"/>
      <c r="O1096" s="19">
        <f>IF(OR($E1096="",G1096=""),"",G1096-N(M1096))</f>
        <v/>
      </c>
      <c r="P1096" s="20">
        <f>IF(O1096="","",O1096*IFERROR(INDEX(Bens!$D$6:$D$305,MATCH($E1096,Bens!$A$6:$A$305,0)),0))</f>
        <v/>
      </c>
      <c r="Q1096" s="21">
        <f>IF(A1096="","",IF(AND(O1096&lt;=0,L1096&lt;&gt;""),L1096-A1096,TODAY()-A1096))</f>
        <v/>
      </c>
      <c r="R1096" s="18">
        <f>IF(O1096="","",IF(O1096&lt;0,"CONFERIR",IF(O1096=0,"DEVOLVIDO",IF(K1096="","COM CLIENTE",IF(TODAY()&gt;K1096,"VENCIDO",IF(K1096-TODAY()&lt;=15,"VENCE EM 15 DIAS","COM CLIENTE"))))))</f>
        <v/>
      </c>
      <c r="S1096" s="18">
        <f>IF(OR($E1096="",D1096=""),"",IF(D1096=$C$4,"5909","6909"))</f>
        <v/>
      </c>
      <c r="T1096" s="18" t="n"/>
    </row>
    <row r="1097">
      <c r="A1097" s="17" t="n"/>
      <c r="B1097" s="18" t="n"/>
      <c r="C1097" s="18" t="n"/>
      <c r="D1097" s="18" t="n"/>
      <c r="E1097" s="18" t="n"/>
      <c r="F1097" s="18">
        <f>IF($E1097="","",IFERROR(INDEX(Bens!$B$6:$B$305,MATCH($E1097,Bens!$A$6:$A$305,0)),"Código não cadastrado"))</f>
        <v/>
      </c>
      <c r="G1097" s="19" t="n"/>
      <c r="H1097" s="20">
        <f>IF(OR($E1097="",G1097=""),"",G1097*IFERROR(INDEX(Bens!$D$6:$D$305,MATCH($E1097,Bens!$A$6:$A$305,0)),0))</f>
        <v/>
      </c>
      <c r="I1097" s="18" t="n"/>
      <c r="J1097" s="18">
        <f>IF(OR($E1097="",D1097=""),"",IF(D1097=$C$4,"5908","6908"))</f>
        <v/>
      </c>
      <c r="K1097" s="17" t="n"/>
      <c r="L1097" s="17" t="n"/>
      <c r="M1097" s="19" t="n"/>
      <c r="N1097" s="18" t="n"/>
      <c r="O1097" s="19">
        <f>IF(OR($E1097="",G1097=""),"",G1097-N(M1097))</f>
        <v/>
      </c>
      <c r="P1097" s="20">
        <f>IF(O1097="","",O1097*IFERROR(INDEX(Bens!$D$6:$D$305,MATCH($E1097,Bens!$A$6:$A$305,0)),0))</f>
        <v/>
      </c>
      <c r="Q1097" s="21">
        <f>IF(A1097="","",IF(AND(O1097&lt;=0,L1097&lt;&gt;""),L1097-A1097,TODAY()-A1097))</f>
        <v/>
      </c>
      <c r="R1097" s="18">
        <f>IF(O1097="","",IF(O1097&lt;0,"CONFERIR",IF(O1097=0,"DEVOLVIDO",IF(K1097="","COM CLIENTE",IF(TODAY()&gt;K1097,"VENCIDO",IF(K1097-TODAY()&lt;=15,"VENCE EM 15 DIAS","COM CLIENTE"))))))</f>
        <v/>
      </c>
      <c r="S1097" s="18">
        <f>IF(OR($E1097="",D1097=""),"",IF(D1097=$C$4,"5909","6909"))</f>
        <v/>
      </c>
      <c r="T1097" s="18" t="n"/>
    </row>
    <row r="1098">
      <c r="A1098" s="17" t="n"/>
      <c r="B1098" s="18" t="n"/>
      <c r="C1098" s="18" t="n"/>
      <c r="D1098" s="18" t="n"/>
      <c r="E1098" s="18" t="n"/>
      <c r="F1098" s="18">
        <f>IF($E1098="","",IFERROR(INDEX(Bens!$B$6:$B$305,MATCH($E1098,Bens!$A$6:$A$305,0)),"Código não cadastrado"))</f>
        <v/>
      </c>
      <c r="G1098" s="19" t="n"/>
      <c r="H1098" s="20">
        <f>IF(OR($E1098="",G1098=""),"",G1098*IFERROR(INDEX(Bens!$D$6:$D$305,MATCH($E1098,Bens!$A$6:$A$305,0)),0))</f>
        <v/>
      </c>
      <c r="I1098" s="18" t="n"/>
      <c r="J1098" s="18">
        <f>IF(OR($E1098="",D1098=""),"",IF(D1098=$C$4,"5908","6908"))</f>
        <v/>
      </c>
      <c r="K1098" s="17" t="n"/>
      <c r="L1098" s="17" t="n"/>
      <c r="M1098" s="19" t="n"/>
      <c r="N1098" s="18" t="n"/>
      <c r="O1098" s="19">
        <f>IF(OR($E1098="",G1098=""),"",G1098-N(M1098))</f>
        <v/>
      </c>
      <c r="P1098" s="20">
        <f>IF(O1098="","",O1098*IFERROR(INDEX(Bens!$D$6:$D$305,MATCH($E1098,Bens!$A$6:$A$305,0)),0))</f>
        <v/>
      </c>
      <c r="Q1098" s="21">
        <f>IF(A1098="","",IF(AND(O1098&lt;=0,L1098&lt;&gt;""),L1098-A1098,TODAY()-A1098))</f>
        <v/>
      </c>
      <c r="R1098" s="18">
        <f>IF(O1098="","",IF(O1098&lt;0,"CONFERIR",IF(O1098=0,"DEVOLVIDO",IF(K1098="","COM CLIENTE",IF(TODAY()&gt;K1098,"VENCIDO",IF(K1098-TODAY()&lt;=15,"VENCE EM 15 DIAS","COM CLIENTE"))))))</f>
        <v/>
      </c>
      <c r="S1098" s="18">
        <f>IF(OR($E1098="",D1098=""),"",IF(D1098=$C$4,"5909","6909"))</f>
        <v/>
      </c>
      <c r="T1098" s="18" t="n"/>
    </row>
    <row r="1099">
      <c r="A1099" s="17" t="n"/>
      <c r="B1099" s="18" t="n"/>
      <c r="C1099" s="18" t="n"/>
      <c r="D1099" s="18" t="n"/>
      <c r="E1099" s="18" t="n"/>
      <c r="F1099" s="18">
        <f>IF($E1099="","",IFERROR(INDEX(Bens!$B$6:$B$305,MATCH($E1099,Bens!$A$6:$A$305,0)),"Código não cadastrado"))</f>
        <v/>
      </c>
      <c r="G1099" s="19" t="n"/>
      <c r="H1099" s="20">
        <f>IF(OR($E1099="",G1099=""),"",G1099*IFERROR(INDEX(Bens!$D$6:$D$305,MATCH($E1099,Bens!$A$6:$A$305,0)),0))</f>
        <v/>
      </c>
      <c r="I1099" s="18" t="n"/>
      <c r="J1099" s="18">
        <f>IF(OR($E1099="",D1099=""),"",IF(D1099=$C$4,"5908","6908"))</f>
        <v/>
      </c>
      <c r="K1099" s="17" t="n"/>
      <c r="L1099" s="17" t="n"/>
      <c r="M1099" s="19" t="n"/>
      <c r="N1099" s="18" t="n"/>
      <c r="O1099" s="19">
        <f>IF(OR($E1099="",G1099=""),"",G1099-N(M1099))</f>
        <v/>
      </c>
      <c r="P1099" s="20">
        <f>IF(O1099="","",O1099*IFERROR(INDEX(Bens!$D$6:$D$305,MATCH($E1099,Bens!$A$6:$A$305,0)),0))</f>
        <v/>
      </c>
      <c r="Q1099" s="21">
        <f>IF(A1099="","",IF(AND(O1099&lt;=0,L1099&lt;&gt;""),L1099-A1099,TODAY()-A1099))</f>
        <v/>
      </c>
      <c r="R1099" s="18">
        <f>IF(O1099="","",IF(O1099&lt;0,"CONFERIR",IF(O1099=0,"DEVOLVIDO",IF(K1099="","COM CLIENTE",IF(TODAY()&gt;K1099,"VENCIDO",IF(K1099-TODAY()&lt;=15,"VENCE EM 15 DIAS","COM CLIENTE"))))))</f>
        <v/>
      </c>
      <c r="S1099" s="18">
        <f>IF(OR($E1099="",D1099=""),"",IF(D1099=$C$4,"5909","6909"))</f>
        <v/>
      </c>
      <c r="T1099" s="18" t="n"/>
    </row>
    <row r="1100">
      <c r="A1100" s="17" t="n"/>
      <c r="B1100" s="18" t="n"/>
      <c r="C1100" s="18" t="n"/>
      <c r="D1100" s="18" t="n"/>
      <c r="E1100" s="18" t="n"/>
      <c r="F1100" s="18">
        <f>IF($E1100="","",IFERROR(INDEX(Bens!$B$6:$B$305,MATCH($E1100,Bens!$A$6:$A$305,0)),"Código não cadastrado"))</f>
        <v/>
      </c>
      <c r="G1100" s="19" t="n"/>
      <c r="H1100" s="20">
        <f>IF(OR($E1100="",G1100=""),"",G1100*IFERROR(INDEX(Bens!$D$6:$D$305,MATCH($E1100,Bens!$A$6:$A$305,0)),0))</f>
        <v/>
      </c>
      <c r="I1100" s="18" t="n"/>
      <c r="J1100" s="18">
        <f>IF(OR($E1100="",D1100=""),"",IF(D1100=$C$4,"5908","6908"))</f>
        <v/>
      </c>
      <c r="K1100" s="17" t="n"/>
      <c r="L1100" s="17" t="n"/>
      <c r="M1100" s="19" t="n"/>
      <c r="N1100" s="18" t="n"/>
      <c r="O1100" s="19">
        <f>IF(OR($E1100="",G1100=""),"",G1100-N(M1100))</f>
        <v/>
      </c>
      <c r="P1100" s="20">
        <f>IF(O1100="","",O1100*IFERROR(INDEX(Bens!$D$6:$D$305,MATCH($E1100,Bens!$A$6:$A$305,0)),0))</f>
        <v/>
      </c>
      <c r="Q1100" s="21">
        <f>IF(A1100="","",IF(AND(O1100&lt;=0,L1100&lt;&gt;""),L1100-A1100,TODAY()-A1100))</f>
        <v/>
      </c>
      <c r="R1100" s="18">
        <f>IF(O1100="","",IF(O1100&lt;0,"CONFERIR",IF(O1100=0,"DEVOLVIDO",IF(K1100="","COM CLIENTE",IF(TODAY()&gt;K1100,"VENCIDO",IF(K1100-TODAY()&lt;=15,"VENCE EM 15 DIAS","COM CLIENTE"))))))</f>
        <v/>
      </c>
      <c r="S1100" s="18">
        <f>IF(OR($E1100="",D1100=""),"",IF(D1100=$C$4,"5909","6909"))</f>
        <v/>
      </c>
      <c r="T1100" s="18" t="n"/>
    </row>
    <row r="1101">
      <c r="A1101" s="17" t="n"/>
      <c r="B1101" s="18" t="n"/>
      <c r="C1101" s="18" t="n"/>
      <c r="D1101" s="18" t="n"/>
      <c r="E1101" s="18" t="n"/>
      <c r="F1101" s="18">
        <f>IF($E1101="","",IFERROR(INDEX(Bens!$B$6:$B$305,MATCH($E1101,Bens!$A$6:$A$305,0)),"Código não cadastrado"))</f>
        <v/>
      </c>
      <c r="G1101" s="19" t="n"/>
      <c r="H1101" s="20">
        <f>IF(OR($E1101="",G1101=""),"",G1101*IFERROR(INDEX(Bens!$D$6:$D$305,MATCH($E1101,Bens!$A$6:$A$305,0)),0))</f>
        <v/>
      </c>
      <c r="I1101" s="18" t="n"/>
      <c r="J1101" s="18">
        <f>IF(OR($E1101="",D1101=""),"",IF(D1101=$C$4,"5908","6908"))</f>
        <v/>
      </c>
      <c r="K1101" s="17" t="n"/>
      <c r="L1101" s="17" t="n"/>
      <c r="M1101" s="19" t="n"/>
      <c r="N1101" s="18" t="n"/>
      <c r="O1101" s="19">
        <f>IF(OR($E1101="",G1101=""),"",G1101-N(M1101))</f>
        <v/>
      </c>
      <c r="P1101" s="20">
        <f>IF(O1101="","",O1101*IFERROR(INDEX(Bens!$D$6:$D$305,MATCH($E1101,Bens!$A$6:$A$305,0)),0))</f>
        <v/>
      </c>
      <c r="Q1101" s="21">
        <f>IF(A1101="","",IF(AND(O1101&lt;=0,L1101&lt;&gt;""),L1101-A1101,TODAY()-A1101))</f>
        <v/>
      </c>
      <c r="R1101" s="18">
        <f>IF(O1101="","",IF(O1101&lt;0,"CONFERIR",IF(O1101=0,"DEVOLVIDO",IF(K1101="","COM CLIENTE",IF(TODAY()&gt;K1101,"VENCIDO",IF(K1101-TODAY()&lt;=15,"VENCE EM 15 DIAS","COM CLIENTE"))))))</f>
        <v/>
      </c>
      <c r="S1101" s="18">
        <f>IF(OR($E1101="",D1101=""),"",IF(D1101=$C$4,"5909","6909"))</f>
        <v/>
      </c>
      <c r="T1101" s="18" t="n"/>
    </row>
    <row r="1102">
      <c r="A1102" s="17" t="n"/>
      <c r="B1102" s="18" t="n"/>
      <c r="C1102" s="18" t="n"/>
      <c r="D1102" s="18" t="n"/>
      <c r="E1102" s="18" t="n"/>
      <c r="F1102" s="18">
        <f>IF($E1102="","",IFERROR(INDEX(Bens!$B$6:$B$305,MATCH($E1102,Bens!$A$6:$A$305,0)),"Código não cadastrado"))</f>
        <v/>
      </c>
      <c r="G1102" s="19" t="n"/>
      <c r="H1102" s="20">
        <f>IF(OR($E1102="",G1102=""),"",G1102*IFERROR(INDEX(Bens!$D$6:$D$305,MATCH($E1102,Bens!$A$6:$A$305,0)),0))</f>
        <v/>
      </c>
      <c r="I1102" s="18" t="n"/>
      <c r="J1102" s="18">
        <f>IF(OR($E1102="",D1102=""),"",IF(D1102=$C$4,"5908","6908"))</f>
        <v/>
      </c>
      <c r="K1102" s="17" t="n"/>
      <c r="L1102" s="17" t="n"/>
      <c r="M1102" s="19" t="n"/>
      <c r="N1102" s="18" t="n"/>
      <c r="O1102" s="19">
        <f>IF(OR($E1102="",G1102=""),"",G1102-N(M1102))</f>
        <v/>
      </c>
      <c r="P1102" s="20">
        <f>IF(O1102="","",O1102*IFERROR(INDEX(Bens!$D$6:$D$305,MATCH($E1102,Bens!$A$6:$A$305,0)),0))</f>
        <v/>
      </c>
      <c r="Q1102" s="21">
        <f>IF(A1102="","",IF(AND(O1102&lt;=0,L1102&lt;&gt;""),L1102-A1102,TODAY()-A1102))</f>
        <v/>
      </c>
      <c r="R1102" s="18">
        <f>IF(O1102="","",IF(O1102&lt;0,"CONFERIR",IF(O1102=0,"DEVOLVIDO",IF(K1102="","COM CLIENTE",IF(TODAY()&gt;K1102,"VENCIDO",IF(K1102-TODAY()&lt;=15,"VENCE EM 15 DIAS","COM CLIENTE"))))))</f>
        <v/>
      </c>
      <c r="S1102" s="18">
        <f>IF(OR($E1102="",D1102=""),"",IF(D1102=$C$4,"5909","6909"))</f>
        <v/>
      </c>
      <c r="T1102" s="18" t="n"/>
    </row>
    <row r="1103">
      <c r="A1103" s="17" t="n"/>
      <c r="B1103" s="18" t="n"/>
      <c r="C1103" s="18" t="n"/>
      <c r="D1103" s="18" t="n"/>
      <c r="E1103" s="18" t="n"/>
      <c r="F1103" s="18">
        <f>IF($E1103="","",IFERROR(INDEX(Bens!$B$6:$B$305,MATCH($E1103,Bens!$A$6:$A$305,0)),"Código não cadastrado"))</f>
        <v/>
      </c>
      <c r="G1103" s="19" t="n"/>
      <c r="H1103" s="20">
        <f>IF(OR($E1103="",G1103=""),"",G1103*IFERROR(INDEX(Bens!$D$6:$D$305,MATCH($E1103,Bens!$A$6:$A$305,0)),0))</f>
        <v/>
      </c>
      <c r="I1103" s="18" t="n"/>
      <c r="J1103" s="18">
        <f>IF(OR($E1103="",D1103=""),"",IF(D1103=$C$4,"5908","6908"))</f>
        <v/>
      </c>
      <c r="K1103" s="17" t="n"/>
      <c r="L1103" s="17" t="n"/>
      <c r="M1103" s="19" t="n"/>
      <c r="N1103" s="18" t="n"/>
      <c r="O1103" s="19">
        <f>IF(OR($E1103="",G1103=""),"",G1103-N(M1103))</f>
        <v/>
      </c>
      <c r="P1103" s="20">
        <f>IF(O1103="","",O1103*IFERROR(INDEX(Bens!$D$6:$D$305,MATCH($E1103,Bens!$A$6:$A$305,0)),0))</f>
        <v/>
      </c>
      <c r="Q1103" s="21">
        <f>IF(A1103="","",IF(AND(O1103&lt;=0,L1103&lt;&gt;""),L1103-A1103,TODAY()-A1103))</f>
        <v/>
      </c>
      <c r="R1103" s="18">
        <f>IF(O1103="","",IF(O1103&lt;0,"CONFERIR",IF(O1103=0,"DEVOLVIDO",IF(K1103="","COM CLIENTE",IF(TODAY()&gt;K1103,"VENCIDO",IF(K1103-TODAY()&lt;=15,"VENCE EM 15 DIAS","COM CLIENTE"))))))</f>
        <v/>
      </c>
      <c r="S1103" s="18">
        <f>IF(OR($E1103="",D1103=""),"",IF(D1103=$C$4,"5909","6909"))</f>
        <v/>
      </c>
      <c r="T1103" s="18" t="n"/>
    </row>
    <row r="1104">
      <c r="A1104" s="17" t="n"/>
      <c r="B1104" s="18" t="n"/>
      <c r="C1104" s="18" t="n"/>
      <c r="D1104" s="18" t="n"/>
      <c r="E1104" s="18" t="n"/>
      <c r="F1104" s="18">
        <f>IF($E1104="","",IFERROR(INDEX(Bens!$B$6:$B$305,MATCH($E1104,Bens!$A$6:$A$305,0)),"Código não cadastrado"))</f>
        <v/>
      </c>
      <c r="G1104" s="19" t="n"/>
      <c r="H1104" s="20">
        <f>IF(OR($E1104="",G1104=""),"",G1104*IFERROR(INDEX(Bens!$D$6:$D$305,MATCH($E1104,Bens!$A$6:$A$305,0)),0))</f>
        <v/>
      </c>
      <c r="I1104" s="18" t="n"/>
      <c r="J1104" s="18">
        <f>IF(OR($E1104="",D1104=""),"",IF(D1104=$C$4,"5908","6908"))</f>
        <v/>
      </c>
      <c r="K1104" s="17" t="n"/>
      <c r="L1104" s="17" t="n"/>
      <c r="M1104" s="19" t="n"/>
      <c r="N1104" s="18" t="n"/>
      <c r="O1104" s="19">
        <f>IF(OR($E1104="",G1104=""),"",G1104-N(M1104))</f>
        <v/>
      </c>
      <c r="P1104" s="20">
        <f>IF(O1104="","",O1104*IFERROR(INDEX(Bens!$D$6:$D$305,MATCH($E1104,Bens!$A$6:$A$305,0)),0))</f>
        <v/>
      </c>
      <c r="Q1104" s="21">
        <f>IF(A1104="","",IF(AND(O1104&lt;=0,L1104&lt;&gt;""),L1104-A1104,TODAY()-A1104))</f>
        <v/>
      </c>
      <c r="R1104" s="18">
        <f>IF(O1104="","",IF(O1104&lt;0,"CONFERIR",IF(O1104=0,"DEVOLVIDO",IF(K1104="","COM CLIENTE",IF(TODAY()&gt;K1104,"VENCIDO",IF(K1104-TODAY()&lt;=15,"VENCE EM 15 DIAS","COM CLIENTE"))))))</f>
        <v/>
      </c>
      <c r="S1104" s="18">
        <f>IF(OR($E1104="",D1104=""),"",IF(D1104=$C$4,"5909","6909"))</f>
        <v/>
      </c>
      <c r="T1104" s="18" t="n"/>
    </row>
    <row r="1105">
      <c r="A1105" s="17" t="n"/>
      <c r="B1105" s="18" t="n"/>
      <c r="C1105" s="18" t="n"/>
      <c r="D1105" s="18" t="n"/>
      <c r="E1105" s="18" t="n"/>
      <c r="F1105" s="18">
        <f>IF($E1105="","",IFERROR(INDEX(Bens!$B$6:$B$305,MATCH($E1105,Bens!$A$6:$A$305,0)),"Código não cadastrado"))</f>
        <v/>
      </c>
      <c r="G1105" s="19" t="n"/>
      <c r="H1105" s="20">
        <f>IF(OR($E1105="",G1105=""),"",G1105*IFERROR(INDEX(Bens!$D$6:$D$305,MATCH($E1105,Bens!$A$6:$A$305,0)),0))</f>
        <v/>
      </c>
      <c r="I1105" s="18" t="n"/>
      <c r="J1105" s="18">
        <f>IF(OR($E1105="",D1105=""),"",IF(D1105=$C$4,"5908","6908"))</f>
        <v/>
      </c>
      <c r="K1105" s="17" t="n"/>
      <c r="L1105" s="17" t="n"/>
      <c r="M1105" s="19" t="n"/>
      <c r="N1105" s="18" t="n"/>
      <c r="O1105" s="19">
        <f>IF(OR($E1105="",G1105=""),"",G1105-N(M1105))</f>
        <v/>
      </c>
      <c r="P1105" s="20">
        <f>IF(O1105="","",O1105*IFERROR(INDEX(Bens!$D$6:$D$305,MATCH($E1105,Bens!$A$6:$A$305,0)),0))</f>
        <v/>
      </c>
      <c r="Q1105" s="21">
        <f>IF(A1105="","",IF(AND(O1105&lt;=0,L1105&lt;&gt;""),L1105-A1105,TODAY()-A1105))</f>
        <v/>
      </c>
      <c r="R1105" s="18">
        <f>IF(O1105="","",IF(O1105&lt;0,"CONFERIR",IF(O1105=0,"DEVOLVIDO",IF(K1105="","COM CLIENTE",IF(TODAY()&gt;K1105,"VENCIDO",IF(K1105-TODAY()&lt;=15,"VENCE EM 15 DIAS","COM CLIENTE"))))))</f>
        <v/>
      </c>
      <c r="S1105" s="18">
        <f>IF(OR($E1105="",D1105=""),"",IF(D1105=$C$4,"5909","6909"))</f>
        <v/>
      </c>
      <c r="T1105" s="18" t="n"/>
    </row>
    <row r="1106">
      <c r="A1106" s="17" t="n"/>
      <c r="B1106" s="18" t="n"/>
      <c r="C1106" s="18" t="n"/>
      <c r="D1106" s="18" t="n"/>
      <c r="E1106" s="18" t="n"/>
      <c r="F1106" s="18">
        <f>IF($E1106="","",IFERROR(INDEX(Bens!$B$6:$B$305,MATCH($E1106,Bens!$A$6:$A$305,0)),"Código não cadastrado"))</f>
        <v/>
      </c>
      <c r="G1106" s="19" t="n"/>
      <c r="H1106" s="20">
        <f>IF(OR($E1106="",G1106=""),"",G1106*IFERROR(INDEX(Bens!$D$6:$D$305,MATCH($E1106,Bens!$A$6:$A$305,0)),0))</f>
        <v/>
      </c>
      <c r="I1106" s="18" t="n"/>
      <c r="J1106" s="18">
        <f>IF(OR($E1106="",D1106=""),"",IF(D1106=$C$4,"5908","6908"))</f>
        <v/>
      </c>
      <c r="K1106" s="17" t="n"/>
      <c r="L1106" s="17" t="n"/>
      <c r="M1106" s="19" t="n"/>
      <c r="N1106" s="18" t="n"/>
      <c r="O1106" s="19">
        <f>IF(OR($E1106="",G1106=""),"",G1106-N(M1106))</f>
        <v/>
      </c>
      <c r="P1106" s="20">
        <f>IF(O1106="","",O1106*IFERROR(INDEX(Bens!$D$6:$D$305,MATCH($E1106,Bens!$A$6:$A$305,0)),0))</f>
        <v/>
      </c>
      <c r="Q1106" s="21">
        <f>IF(A1106="","",IF(AND(O1106&lt;=0,L1106&lt;&gt;""),L1106-A1106,TODAY()-A1106))</f>
        <v/>
      </c>
      <c r="R1106" s="18">
        <f>IF(O1106="","",IF(O1106&lt;0,"CONFERIR",IF(O1106=0,"DEVOLVIDO",IF(K1106="","COM CLIENTE",IF(TODAY()&gt;K1106,"VENCIDO",IF(K1106-TODAY()&lt;=15,"VENCE EM 15 DIAS","COM CLIENTE"))))))</f>
        <v/>
      </c>
      <c r="S1106" s="18">
        <f>IF(OR($E1106="",D1106=""),"",IF(D1106=$C$4,"5909","6909"))</f>
        <v/>
      </c>
      <c r="T1106" s="18" t="n"/>
    </row>
    <row r="1107">
      <c r="A1107" s="17" t="n"/>
      <c r="B1107" s="18" t="n"/>
      <c r="C1107" s="18" t="n"/>
      <c r="D1107" s="18" t="n"/>
      <c r="E1107" s="18" t="n"/>
      <c r="F1107" s="18">
        <f>IF($E1107="","",IFERROR(INDEX(Bens!$B$6:$B$305,MATCH($E1107,Bens!$A$6:$A$305,0)),"Código não cadastrado"))</f>
        <v/>
      </c>
      <c r="G1107" s="19" t="n"/>
      <c r="H1107" s="20">
        <f>IF(OR($E1107="",G1107=""),"",G1107*IFERROR(INDEX(Bens!$D$6:$D$305,MATCH($E1107,Bens!$A$6:$A$305,0)),0))</f>
        <v/>
      </c>
      <c r="I1107" s="18" t="n"/>
      <c r="J1107" s="18">
        <f>IF(OR($E1107="",D1107=""),"",IF(D1107=$C$4,"5908","6908"))</f>
        <v/>
      </c>
      <c r="K1107" s="17" t="n"/>
      <c r="L1107" s="17" t="n"/>
      <c r="M1107" s="19" t="n"/>
      <c r="N1107" s="18" t="n"/>
      <c r="O1107" s="19">
        <f>IF(OR($E1107="",G1107=""),"",G1107-N(M1107))</f>
        <v/>
      </c>
      <c r="P1107" s="20">
        <f>IF(O1107="","",O1107*IFERROR(INDEX(Bens!$D$6:$D$305,MATCH($E1107,Bens!$A$6:$A$305,0)),0))</f>
        <v/>
      </c>
      <c r="Q1107" s="21">
        <f>IF(A1107="","",IF(AND(O1107&lt;=0,L1107&lt;&gt;""),L1107-A1107,TODAY()-A1107))</f>
        <v/>
      </c>
      <c r="R1107" s="18">
        <f>IF(O1107="","",IF(O1107&lt;0,"CONFERIR",IF(O1107=0,"DEVOLVIDO",IF(K1107="","COM CLIENTE",IF(TODAY()&gt;K1107,"VENCIDO",IF(K1107-TODAY()&lt;=15,"VENCE EM 15 DIAS","COM CLIENTE"))))))</f>
        <v/>
      </c>
      <c r="S1107" s="18">
        <f>IF(OR($E1107="",D1107=""),"",IF(D1107=$C$4,"5909","6909"))</f>
        <v/>
      </c>
      <c r="T1107" s="18" t="n"/>
    </row>
    <row r="1108">
      <c r="A1108" s="17" t="n"/>
      <c r="B1108" s="18" t="n"/>
      <c r="C1108" s="18" t="n"/>
      <c r="D1108" s="18" t="n"/>
      <c r="E1108" s="18" t="n"/>
      <c r="F1108" s="18">
        <f>IF($E1108="","",IFERROR(INDEX(Bens!$B$6:$B$305,MATCH($E1108,Bens!$A$6:$A$305,0)),"Código não cadastrado"))</f>
        <v/>
      </c>
      <c r="G1108" s="19" t="n"/>
      <c r="H1108" s="20">
        <f>IF(OR($E1108="",G1108=""),"",G1108*IFERROR(INDEX(Bens!$D$6:$D$305,MATCH($E1108,Bens!$A$6:$A$305,0)),0))</f>
        <v/>
      </c>
      <c r="I1108" s="18" t="n"/>
      <c r="J1108" s="18">
        <f>IF(OR($E1108="",D1108=""),"",IF(D1108=$C$4,"5908","6908"))</f>
        <v/>
      </c>
      <c r="K1108" s="17" t="n"/>
      <c r="L1108" s="17" t="n"/>
      <c r="M1108" s="19" t="n"/>
      <c r="N1108" s="18" t="n"/>
      <c r="O1108" s="19">
        <f>IF(OR($E1108="",G1108=""),"",G1108-N(M1108))</f>
        <v/>
      </c>
      <c r="P1108" s="20">
        <f>IF(O1108="","",O1108*IFERROR(INDEX(Bens!$D$6:$D$305,MATCH($E1108,Bens!$A$6:$A$305,0)),0))</f>
        <v/>
      </c>
      <c r="Q1108" s="21">
        <f>IF(A1108="","",IF(AND(O1108&lt;=0,L1108&lt;&gt;""),L1108-A1108,TODAY()-A1108))</f>
        <v/>
      </c>
      <c r="R1108" s="18">
        <f>IF(O1108="","",IF(O1108&lt;0,"CONFERIR",IF(O1108=0,"DEVOLVIDO",IF(K1108="","COM CLIENTE",IF(TODAY()&gt;K1108,"VENCIDO",IF(K1108-TODAY()&lt;=15,"VENCE EM 15 DIAS","COM CLIENTE"))))))</f>
        <v/>
      </c>
      <c r="S1108" s="18">
        <f>IF(OR($E1108="",D1108=""),"",IF(D1108=$C$4,"5909","6909"))</f>
        <v/>
      </c>
      <c r="T1108" s="18" t="n"/>
    </row>
    <row r="1109">
      <c r="A1109" s="17" t="n"/>
      <c r="B1109" s="18" t="n"/>
      <c r="C1109" s="18" t="n"/>
      <c r="D1109" s="18" t="n"/>
      <c r="E1109" s="18" t="n"/>
      <c r="F1109" s="18">
        <f>IF($E1109="","",IFERROR(INDEX(Bens!$B$6:$B$305,MATCH($E1109,Bens!$A$6:$A$305,0)),"Código não cadastrado"))</f>
        <v/>
      </c>
      <c r="G1109" s="19" t="n"/>
      <c r="H1109" s="20">
        <f>IF(OR($E1109="",G1109=""),"",G1109*IFERROR(INDEX(Bens!$D$6:$D$305,MATCH($E1109,Bens!$A$6:$A$305,0)),0))</f>
        <v/>
      </c>
      <c r="I1109" s="18" t="n"/>
      <c r="J1109" s="18">
        <f>IF(OR($E1109="",D1109=""),"",IF(D1109=$C$4,"5908","6908"))</f>
        <v/>
      </c>
      <c r="K1109" s="17" t="n"/>
      <c r="L1109" s="17" t="n"/>
      <c r="M1109" s="19" t="n"/>
      <c r="N1109" s="18" t="n"/>
      <c r="O1109" s="19">
        <f>IF(OR($E1109="",G1109=""),"",G1109-N(M1109))</f>
        <v/>
      </c>
      <c r="P1109" s="20">
        <f>IF(O1109="","",O1109*IFERROR(INDEX(Bens!$D$6:$D$305,MATCH($E1109,Bens!$A$6:$A$305,0)),0))</f>
        <v/>
      </c>
      <c r="Q1109" s="21">
        <f>IF(A1109="","",IF(AND(O1109&lt;=0,L1109&lt;&gt;""),L1109-A1109,TODAY()-A1109))</f>
        <v/>
      </c>
      <c r="R1109" s="18">
        <f>IF(O1109="","",IF(O1109&lt;0,"CONFERIR",IF(O1109=0,"DEVOLVIDO",IF(K1109="","COM CLIENTE",IF(TODAY()&gt;K1109,"VENCIDO",IF(K1109-TODAY()&lt;=15,"VENCE EM 15 DIAS","COM CLIENTE"))))))</f>
        <v/>
      </c>
      <c r="S1109" s="18">
        <f>IF(OR($E1109="",D1109=""),"",IF(D1109=$C$4,"5909","6909"))</f>
        <v/>
      </c>
      <c r="T1109" s="18" t="n"/>
    </row>
    <row r="1110">
      <c r="A1110" s="17" t="n"/>
      <c r="B1110" s="18" t="n"/>
      <c r="C1110" s="18" t="n"/>
      <c r="D1110" s="18" t="n"/>
      <c r="E1110" s="18" t="n"/>
      <c r="F1110" s="18">
        <f>IF($E1110="","",IFERROR(INDEX(Bens!$B$6:$B$305,MATCH($E1110,Bens!$A$6:$A$305,0)),"Código não cadastrado"))</f>
        <v/>
      </c>
      <c r="G1110" s="19" t="n"/>
      <c r="H1110" s="20">
        <f>IF(OR($E1110="",G1110=""),"",G1110*IFERROR(INDEX(Bens!$D$6:$D$305,MATCH($E1110,Bens!$A$6:$A$305,0)),0))</f>
        <v/>
      </c>
      <c r="I1110" s="18" t="n"/>
      <c r="J1110" s="18">
        <f>IF(OR($E1110="",D1110=""),"",IF(D1110=$C$4,"5908","6908"))</f>
        <v/>
      </c>
      <c r="K1110" s="17" t="n"/>
      <c r="L1110" s="17" t="n"/>
      <c r="M1110" s="19" t="n"/>
      <c r="N1110" s="18" t="n"/>
      <c r="O1110" s="19">
        <f>IF(OR($E1110="",G1110=""),"",G1110-N(M1110))</f>
        <v/>
      </c>
      <c r="P1110" s="20">
        <f>IF(O1110="","",O1110*IFERROR(INDEX(Bens!$D$6:$D$305,MATCH($E1110,Bens!$A$6:$A$305,0)),0))</f>
        <v/>
      </c>
      <c r="Q1110" s="21">
        <f>IF(A1110="","",IF(AND(O1110&lt;=0,L1110&lt;&gt;""),L1110-A1110,TODAY()-A1110))</f>
        <v/>
      </c>
      <c r="R1110" s="18">
        <f>IF(O1110="","",IF(O1110&lt;0,"CONFERIR",IF(O1110=0,"DEVOLVIDO",IF(K1110="","COM CLIENTE",IF(TODAY()&gt;K1110,"VENCIDO",IF(K1110-TODAY()&lt;=15,"VENCE EM 15 DIAS","COM CLIENTE"))))))</f>
        <v/>
      </c>
      <c r="S1110" s="18">
        <f>IF(OR($E1110="",D1110=""),"",IF(D1110=$C$4,"5909","6909"))</f>
        <v/>
      </c>
      <c r="T1110" s="18" t="n"/>
    </row>
    <row r="1111">
      <c r="A1111" s="17" t="n"/>
      <c r="B1111" s="18" t="n"/>
      <c r="C1111" s="18" t="n"/>
      <c r="D1111" s="18" t="n"/>
      <c r="E1111" s="18" t="n"/>
      <c r="F1111" s="18">
        <f>IF($E1111="","",IFERROR(INDEX(Bens!$B$6:$B$305,MATCH($E1111,Bens!$A$6:$A$305,0)),"Código não cadastrado"))</f>
        <v/>
      </c>
      <c r="G1111" s="19" t="n"/>
      <c r="H1111" s="20">
        <f>IF(OR($E1111="",G1111=""),"",G1111*IFERROR(INDEX(Bens!$D$6:$D$305,MATCH($E1111,Bens!$A$6:$A$305,0)),0))</f>
        <v/>
      </c>
      <c r="I1111" s="18" t="n"/>
      <c r="J1111" s="18">
        <f>IF(OR($E1111="",D1111=""),"",IF(D1111=$C$4,"5908","6908"))</f>
        <v/>
      </c>
      <c r="K1111" s="17" t="n"/>
      <c r="L1111" s="17" t="n"/>
      <c r="M1111" s="19" t="n"/>
      <c r="N1111" s="18" t="n"/>
      <c r="O1111" s="19">
        <f>IF(OR($E1111="",G1111=""),"",G1111-N(M1111))</f>
        <v/>
      </c>
      <c r="P1111" s="20">
        <f>IF(O1111="","",O1111*IFERROR(INDEX(Bens!$D$6:$D$305,MATCH($E1111,Bens!$A$6:$A$305,0)),0))</f>
        <v/>
      </c>
      <c r="Q1111" s="21">
        <f>IF(A1111="","",IF(AND(O1111&lt;=0,L1111&lt;&gt;""),L1111-A1111,TODAY()-A1111))</f>
        <v/>
      </c>
      <c r="R1111" s="18">
        <f>IF(O1111="","",IF(O1111&lt;0,"CONFERIR",IF(O1111=0,"DEVOLVIDO",IF(K1111="","COM CLIENTE",IF(TODAY()&gt;K1111,"VENCIDO",IF(K1111-TODAY()&lt;=15,"VENCE EM 15 DIAS","COM CLIENTE"))))))</f>
        <v/>
      </c>
      <c r="S1111" s="18">
        <f>IF(OR($E1111="",D1111=""),"",IF(D1111=$C$4,"5909","6909"))</f>
        <v/>
      </c>
      <c r="T1111" s="18" t="n"/>
    </row>
    <row r="1112">
      <c r="A1112" s="17" t="n"/>
      <c r="B1112" s="18" t="n"/>
      <c r="C1112" s="18" t="n"/>
      <c r="D1112" s="18" t="n"/>
      <c r="E1112" s="18" t="n"/>
      <c r="F1112" s="18">
        <f>IF($E1112="","",IFERROR(INDEX(Bens!$B$6:$B$305,MATCH($E1112,Bens!$A$6:$A$305,0)),"Código não cadastrado"))</f>
        <v/>
      </c>
      <c r="G1112" s="19" t="n"/>
      <c r="H1112" s="20">
        <f>IF(OR($E1112="",G1112=""),"",G1112*IFERROR(INDEX(Bens!$D$6:$D$305,MATCH($E1112,Bens!$A$6:$A$305,0)),0))</f>
        <v/>
      </c>
      <c r="I1112" s="18" t="n"/>
      <c r="J1112" s="18">
        <f>IF(OR($E1112="",D1112=""),"",IF(D1112=$C$4,"5908","6908"))</f>
        <v/>
      </c>
      <c r="K1112" s="17" t="n"/>
      <c r="L1112" s="17" t="n"/>
      <c r="M1112" s="19" t="n"/>
      <c r="N1112" s="18" t="n"/>
      <c r="O1112" s="19">
        <f>IF(OR($E1112="",G1112=""),"",G1112-N(M1112))</f>
        <v/>
      </c>
      <c r="P1112" s="20">
        <f>IF(O1112="","",O1112*IFERROR(INDEX(Bens!$D$6:$D$305,MATCH($E1112,Bens!$A$6:$A$305,0)),0))</f>
        <v/>
      </c>
      <c r="Q1112" s="21">
        <f>IF(A1112="","",IF(AND(O1112&lt;=0,L1112&lt;&gt;""),L1112-A1112,TODAY()-A1112))</f>
        <v/>
      </c>
      <c r="R1112" s="18">
        <f>IF(O1112="","",IF(O1112&lt;0,"CONFERIR",IF(O1112=0,"DEVOLVIDO",IF(K1112="","COM CLIENTE",IF(TODAY()&gt;K1112,"VENCIDO",IF(K1112-TODAY()&lt;=15,"VENCE EM 15 DIAS","COM CLIENTE"))))))</f>
        <v/>
      </c>
      <c r="S1112" s="18">
        <f>IF(OR($E1112="",D1112=""),"",IF(D1112=$C$4,"5909","6909"))</f>
        <v/>
      </c>
      <c r="T1112" s="18" t="n"/>
    </row>
    <row r="1113">
      <c r="A1113" s="17" t="n"/>
      <c r="B1113" s="18" t="n"/>
      <c r="C1113" s="18" t="n"/>
      <c r="D1113" s="18" t="n"/>
      <c r="E1113" s="18" t="n"/>
      <c r="F1113" s="18">
        <f>IF($E1113="","",IFERROR(INDEX(Bens!$B$6:$B$305,MATCH($E1113,Bens!$A$6:$A$305,0)),"Código não cadastrado"))</f>
        <v/>
      </c>
      <c r="G1113" s="19" t="n"/>
      <c r="H1113" s="20">
        <f>IF(OR($E1113="",G1113=""),"",G1113*IFERROR(INDEX(Bens!$D$6:$D$305,MATCH($E1113,Bens!$A$6:$A$305,0)),0))</f>
        <v/>
      </c>
      <c r="I1113" s="18" t="n"/>
      <c r="J1113" s="18">
        <f>IF(OR($E1113="",D1113=""),"",IF(D1113=$C$4,"5908","6908"))</f>
        <v/>
      </c>
      <c r="K1113" s="17" t="n"/>
      <c r="L1113" s="17" t="n"/>
      <c r="M1113" s="19" t="n"/>
      <c r="N1113" s="18" t="n"/>
      <c r="O1113" s="19">
        <f>IF(OR($E1113="",G1113=""),"",G1113-N(M1113))</f>
        <v/>
      </c>
      <c r="P1113" s="20">
        <f>IF(O1113="","",O1113*IFERROR(INDEX(Bens!$D$6:$D$305,MATCH($E1113,Bens!$A$6:$A$305,0)),0))</f>
        <v/>
      </c>
      <c r="Q1113" s="21">
        <f>IF(A1113="","",IF(AND(O1113&lt;=0,L1113&lt;&gt;""),L1113-A1113,TODAY()-A1113))</f>
        <v/>
      </c>
      <c r="R1113" s="18">
        <f>IF(O1113="","",IF(O1113&lt;0,"CONFERIR",IF(O1113=0,"DEVOLVIDO",IF(K1113="","COM CLIENTE",IF(TODAY()&gt;K1113,"VENCIDO",IF(K1113-TODAY()&lt;=15,"VENCE EM 15 DIAS","COM CLIENTE"))))))</f>
        <v/>
      </c>
      <c r="S1113" s="18">
        <f>IF(OR($E1113="",D1113=""),"",IF(D1113=$C$4,"5909","6909"))</f>
        <v/>
      </c>
      <c r="T1113" s="18" t="n"/>
    </row>
    <row r="1114">
      <c r="A1114" s="17" t="n"/>
      <c r="B1114" s="18" t="n"/>
      <c r="C1114" s="18" t="n"/>
      <c r="D1114" s="18" t="n"/>
      <c r="E1114" s="18" t="n"/>
      <c r="F1114" s="18">
        <f>IF($E1114="","",IFERROR(INDEX(Bens!$B$6:$B$305,MATCH($E1114,Bens!$A$6:$A$305,0)),"Código não cadastrado"))</f>
        <v/>
      </c>
      <c r="G1114" s="19" t="n"/>
      <c r="H1114" s="20">
        <f>IF(OR($E1114="",G1114=""),"",G1114*IFERROR(INDEX(Bens!$D$6:$D$305,MATCH($E1114,Bens!$A$6:$A$305,0)),0))</f>
        <v/>
      </c>
      <c r="I1114" s="18" t="n"/>
      <c r="J1114" s="18">
        <f>IF(OR($E1114="",D1114=""),"",IF(D1114=$C$4,"5908","6908"))</f>
        <v/>
      </c>
      <c r="K1114" s="17" t="n"/>
      <c r="L1114" s="17" t="n"/>
      <c r="M1114" s="19" t="n"/>
      <c r="N1114" s="18" t="n"/>
      <c r="O1114" s="19">
        <f>IF(OR($E1114="",G1114=""),"",G1114-N(M1114))</f>
        <v/>
      </c>
      <c r="P1114" s="20">
        <f>IF(O1114="","",O1114*IFERROR(INDEX(Bens!$D$6:$D$305,MATCH($E1114,Bens!$A$6:$A$305,0)),0))</f>
        <v/>
      </c>
      <c r="Q1114" s="21">
        <f>IF(A1114="","",IF(AND(O1114&lt;=0,L1114&lt;&gt;""),L1114-A1114,TODAY()-A1114))</f>
        <v/>
      </c>
      <c r="R1114" s="18">
        <f>IF(O1114="","",IF(O1114&lt;0,"CONFERIR",IF(O1114=0,"DEVOLVIDO",IF(K1114="","COM CLIENTE",IF(TODAY()&gt;K1114,"VENCIDO",IF(K1114-TODAY()&lt;=15,"VENCE EM 15 DIAS","COM CLIENTE"))))))</f>
        <v/>
      </c>
      <c r="S1114" s="18">
        <f>IF(OR($E1114="",D1114=""),"",IF(D1114=$C$4,"5909","6909"))</f>
        <v/>
      </c>
      <c r="T1114" s="18" t="n"/>
    </row>
    <row r="1115">
      <c r="A1115" s="17" t="n"/>
      <c r="B1115" s="18" t="n"/>
      <c r="C1115" s="18" t="n"/>
      <c r="D1115" s="18" t="n"/>
      <c r="E1115" s="18" t="n"/>
      <c r="F1115" s="18">
        <f>IF($E1115="","",IFERROR(INDEX(Bens!$B$6:$B$305,MATCH($E1115,Bens!$A$6:$A$305,0)),"Código não cadastrado"))</f>
        <v/>
      </c>
      <c r="G1115" s="19" t="n"/>
      <c r="H1115" s="20">
        <f>IF(OR($E1115="",G1115=""),"",G1115*IFERROR(INDEX(Bens!$D$6:$D$305,MATCH($E1115,Bens!$A$6:$A$305,0)),0))</f>
        <v/>
      </c>
      <c r="I1115" s="18" t="n"/>
      <c r="J1115" s="18">
        <f>IF(OR($E1115="",D1115=""),"",IF(D1115=$C$4,"5908","6908"))</f>
        <v/>
      </c>
      <c r="K1115" s="17" t="n"/>
      <c r="L1115" s="17" t="n"/>
      <c r="M1115" s="19" t="n"/>
      <c r="N1115" s="18" t="n"/>
      <c r="O1115" s="19">
        <f>IF(OR($E1115="",G1115=""),"",G1115-N(M1115))</f>
        <v/>
      </c>
      <c r="P1115" s="20">
        <f>IF(O1115="","",O1115*IFERROR(INDEX(Bens!$D$6:$D$305,MATCH($E1115,Bens!$A$6:$A$305,0)),0))</f>
        <v/>
      </c>
      <c r="Q1115" s="21">
        <f>IF(A1115="","",IF(AND(O1115&lt;=0,L1115&lt;&gt;""),L1115-A1115,TODAY()-A1115))</f>
        <v/>
      </c>
      <c r="R1115" s="18">
        <f>IF(O1115="","",IF(O1115&lt;0,"CONFERIR",IF(O1115=0,"DEVOLVIDO",IF(K1115="","COM CLIENTE",IF(TODAY()&gt;K1115,"VENCIDO",IF(K1115-TODAY()&lt;=15,"VENCE EM 15 DIAS","COM CLIENTE"))))))</f>
        <v/>
      </c>
      <c r="S1115" s="18">
        <f>IF(OR($E1115="",D1115=""),"",IF(D1115=$C$4,"5909","6909"))</f>
        <v/>
      </c>
      <c r="T1115" s="18" t="n"/>
    </row>
    <row r="1116">
      <c r="A1116" s="17" t="n"/>
      <c r="B1116" s="18" t="n"/>
      <c r="C1116" s="18" t="n"/>
      <c r="D1116" s="18" t="n"/>
      <c r="E1116" s="18" t="n"/>
      <c r="F1116" s="18">
        <f>IF($E1116="","",IFERROR(INDEX(Bens!$B$6:$B$305,MATCH($E1116,Bens!$A$6:$A$305,0)),"Código não cadastrado"))</f>
        <v/>
      </c>
      <c r="G1116" s="19" t="n"/>
      <c r="H1116" s="20">
        <f>IF(OR($E1116="",G1116=""),"",G1116*IFERROR(INDEX(Bens!$D$6:$D$305,MATCH($E1116,Bens!$A$6:$A$305,0)),0))</f>
        <v/>
      </c>
      <c r="I1116" s="18" t="n"/>
      <c r="J1116" s="18">
        <f>IF(OR($E1116="",D1116=""),"",IF(D1116=$C$4,"5908","6908"))</f>
        <v/>
      </c>
      <c r="K1116" s="17" t="n"/>
      <c r="L1116" s="17" t="n"/>
      <c r="M1116" s="19" t="n"/>
      <c r="N1116" s="18" t="n"/>
      <c r="O1116" s="19">
        <f>IF(OR($E1116="",G1116=""),"",G1116-N(M1116))</f>
        <v/>
      </c>
      <c r="P1116" s="20">
        <f>IF(O1116="","",O1116*IFERROR(INDEX(Bens!$D$6:$D$305,MATCH($E1116,Bens!$A$6:$A$305,0)),0))</f>
        <v/>
      </c>
      <c r="Q1116" s="21">
        <f>IF(A1116="","",IF(AND(O1116&lt;=0,L1116&lt;&gt;""),L1116-A1116,TODAY()-A1116))</f>
        <v/>
      </c>
      <c r="R1116" s="18">
        <f>IF(O1116="","",IF(O1116&lt;0,"CONFERIR",IF(O1116=0,"DEVOLVIDO",IF(K1116="","COM CLIENTE",IF(TODAY()&gt;K1116,"VENCIDO",IF(K1116-TODAY()&lt;=15,"VENCE EM 15 DIAS","COM CLIENTE"))))))</f>
        <v/>
      </c>
      <c r="S1116" s="18">
        <f>IF(OR($E1116="",D1116=""),"",IF(D1116=$C$4,"5909","6909"))</f>
        <v/>
      </c>
      <c r="T1116" s="18" t="n"/>
    </row>
    <row r="1117">
      <c r="A1117" s="17" t="n"/>
      <c r="B1117" s="18" t="n"/>
      <c r="C1117" s="18" t="n"/>
      <c r="D1117" s="18" t="n"/>
      <c r="E1117" s="18" t="n"/>
      <c r="F1117" s="18">
        <f>IF($E1117="","",IFERROR(INDEX(Bens!$B$6:$B$305,MATCH($E1117,Bens!$A$6:$A$305,0)),"Código não cadastrado"))</f>
        <v/>
      </c>
      <c r="G1117" s="19" t="n"/>
      <c r="H1117" s="20">
        <f>IF(OR($E1117="",G1117=""),"",G1117*IFERROR(INDEX(Bens!$D$6:$D$305,MATCH($E1117,Bens!$A$6:$A$305,0)),0))</f>
        <v/>
      </c>
      <c r="I1117" s="18" t="n"/>
      <c r="J1117" s="18">
        <f>IF(OR($E1117="",D1117=""),"",IF(D1117=$C$4,"5908","6908"))</f>
        <v/>
      </c>
      <c r="K1117" s="17" t="n"/>
      <c r="L1117" s="17" t="n"/>
      <c r="M1117" s="19" t="n"/>
      <c r="N1117" s="18" t="n"/>
      <c r="O1117" s="19">
        <f>IF(OR($E1117="",G1117=""),"",G1117-N(M1117))</f>
        <v/>
      </c>
      <c r="P1117" s="20">
        <f>IF(O1117="","",O1117*IFERROR(INDEX(Bens!$D$6:$D$305,MATCH($E1117,Bens!$A$6:$A$305,0)),0))</f>
        <v/>
      </c>
      <c r="Q1117" s="21">
        <f>IF(A1117="","",IF(AND(O1117&lt;=0,L1117&lt;&gt;""),L1117-A1117,TODAY()-A1117))</f>
        <v/>
      </c>
      <c r="R1117" s="18">
        <f>IF(O1117="","",IF(O1117&lt;0,"CONFERIR",IF(O1117=0,"DEVOLVIDO",IF(K1117="","COM CLIENTE",IF(TODAY()&gt;K1117,"VENCIDO",IF(K1117-TODAY()&lt;=15,"VENCE EM 15 DIAS","COM CLIENTE"))))))</f>
        <v/>
      </c>
      <c r="S1117" s="18">
        <f>IF(OR($E1117="",D1117=""),"",IF(D1117=$C$4,"5909","6909"))</f>
        <v/>
      </c>
      <c r="T1117" s="18" t="n"/>
    </row>
    <row r="1118">
      <c r="A1118" s="17" t="n"/>
      <c r="B1118" s="18" t="n"/>
      <c r="C1118" s="18" t="n"/>
      <c r="D1118" s="18" t="n"/>
      <c r="E1118" s="18" t="n"/>
      <c r="F1118" s="18">
        <f>IF($E1118="","",IFERROR(INDEX(Bens!$B$6:$B$305,MATCH($E1118,Bens!$A$6:$A$305,0)),"Código não cadastrado"))</f>
        <v/>
      </c>
      <c r="G1118" s="19" t="n"/>
      <c r="H1118" s="20">
        <f>IF(OR($E1118="",G1118=""),"",G1118*IFERROR(INDEX(Bens!$D$6:$D$305,MATCH($E1118,Bens!$A$6:$A$305,0)),0))</f>
        <v/>
      </c>
      <c r="I1118" s="18" t="n"/>
      <c r="J1118" s="18">
        <f>IF(OR($E1118="",D1118=""),"",IF(D1118=$C$4,"5908","6908"))</f>
        <v/>
      </c>
      <c r="K1118" s="17" t="n"/>
      <c r="L1118" s="17" t="n"/>
      <c r="M1118" s="19" t="n"/>
      <c r="N1118" s="18" t="n"/>
      <c r="O1118" s="19">
        <f>IF(OR($E1118="",G1118=""),"",G1118-N(M1118))</f>
        <v/>
      </c>
      <c r="P1118" s="20">
        <f>IF(O1118="","",O1118*IFERROR(INDEX(Bens!$D$6:$D$305,MATCH($E1118,Bens!$A$6:$A$305,0)),0))</f>
        <v/>
      </c>
      <c r="Q1118" s="21">
        <f>IF(A1118="","",IF(AND(O1118&lt;=0,L1118&lt;&gt;""),L1118-A1118,TODAY()-A1118))</f>
        <v/>
      </c>
      <c r="R1118" s="18">
        <f>IF(O1118="","",IF(O1118&lt;0,"CONFERIR",IF(O1118=0,"DEVOLVIDO",IF(K1118="","COM CLIENTE",IF(TODAY()&gt;K1118,"VENCIDO",IF(K1118-TODAY()&lt;=15,"VENCE EM 15 DIAS","COM CLIENTE"))))))</f>
        <v/>
      </c>
      <c r="S1118" s="18">
        <f>IF(OR($E1118="",D1118=""),"",IF(D1118=$C$4,"5909","6909"))</f>
        <v/>
      </c>
      <c r="T1118" s="18" t="n"/>
    </row>
    <row r="1119">
      <c r="A1119" s="17" t="n"/>
      <c r="B1119" s="18" t="n"/>
      <c r="C1119" s="18" t="n"/>
      <c r="D1119" s="18" t="n"/>
      <c r="E1119" s="18" t="n"/>
      <c r="F1119" s="18">
        <f>IF($E1119="","",IFERROR(INDEX(Bens!$B$6:$B$305,MATCH($E1119,Bens!$A$6:$A$305,0)),"Código não cadastrado"))</f>
        <v/>
      </c>
      <c r="G1119" s="19" t="n"/>
      <c r="H1119" s="20">
        <f>IF(OR($E1119="",G1119=""),"",G1119*IFERROR(INDEX(Bens!$D$6:$D$305,MATCH($E1119,Bens!$A$6:$A$305,0)),0))</f>
        <v/>
      </c>
      <c r="I1119" s="18" t="n"/>
      <c r="J1119" s="18">
        <f>IF(OR($E1119="",D1119=""),"",IF(D1119=$C$4,"5908","6908"))</f>
        <v/>
      </c>
      <c r="K1119" s="17" t="n"/>
      <c r="L1119" s="17" t="n"/>
      <c r="M1119" s="19" t="n"/>
      <c r="N1119" s="18" t="n"/>
      <c r="O1119" s="19">
        <f>IF(OR($E1119="",G1119=""),"",G1119-N(M1119))</f>
        <v/>
      </c>
      <c r="P1119" s="20">
        <f>IF(O1119="","",O1119*IFERROR(INDEX(Bens!$D$6:$D$305,MATCH($E1119,Bens!$A$6:$A$305,0)),0))</f>
        <v/>
      </c>
      <c r="Q1119" s="21">
        <f>IF(A1119="","",IF(AND(O1119&lt;=0,L1119&lt;&gt;""),L1119-A1119,TODAY()-A1119))</f>
        <v/>
      </c>
      <c r="R1119" s="18">
        <f>IF(O1119="","",IF(O1119&lt;0,"CONFERIR",IF(O1119=0,"DEVOLVIDO",IF(K1119="","COM CLIENTE",IF(TODAY()&gt;K1119,"VENCIDO",IF(K1119-TODAY()&lt;=15,"VENCE EM 15 DIAS","COM CLIENTE"))))))</f>
        <v/>
      </c>
      <c r="S1119" s="18">
        <f>IF(OR($E1119="",D1119=""),"",IF(D1119=$C$4,"5909","6909"))</f>
        <v/>
      </c>
      <c r="T1119" s="18" t="n"/>
    </row>
    <row r="1120">
      <c r="A1120" s="17" t="n"/>
      <c r="B1120" s="18" t="n"/>
      <c r="C1120" s="18" t="n"/>
      <c r="D1120" s="18" t="n"/>
      <c r="E1120" s="18" t="n"/>
      <c r="F1120" s="18">
        <f>IF($E1120="","",IFERROR(INDEX(Bens!$B$6:$B$305,MATCH($E1120,Bens!$A$6:$A$305,0)),"Código não cadastrado"))</f>
        <v/>
      </c>
      <c r="G1120" s="19" t="n"/>
      <c r="H1120" s="20">
        <f>IF(OR($E1120="",G1120=""),"",G1120*IFERROR(INDEX(Bens!$D$6:$D$305,MATCH($E1120,Bens!$A$6:$A$305,0)),0))</f>
        <v/>
      </c>
      <c r="I1120" s="18" t="n"/>
      <c r="J1120" s="18">
        <f>IF(OR($E1120="",D1120=""),"",IF(D1120=$C$4,"5908","6908"))</f>
        <v/>
      </c>
      <c r="K1120" s="17" t="n"/>
      <c r="L1120" s="17" t="n"/>
      <c r="M1120" s="19" t="n"/>
      <c r="N1120" s="18" t="n"/>
      <c r="O1120" s="19">
        <f>IF(OR($E1120="",G1120=""),"",G1120-N(M1120))</f>
        <v/>
      </c>
      <c r="P1120" s="20">
        <f>IF(O1120="","",O1120*IFERROR(INDEX(Bens!$D$6:$D$305,MATCH($E1120,Bens!$A$6:$A$305,0)),0))</f>
        <v/>
      </c>
      <c r="Q1120" s="21">
        <f>IF(A1120="","",IF(AND(O1120&lt;=0,L1120&lt;&gt;""),L1120-A1120,TODAY()-A1120))</f>
        <v/>
      </c>
      <c r="R1120" s="18">
        <f>IF(O1120="","",IF(O1120&lt;0,"CONFERIR",IF(O1120=0,"DEVOLVIDO",IF(K1120="","COM CLIENTE",IF(TODAY()&gt;K1120,"VENCIDO",IF(K1120-TODAY()&lt;=15,"VENCE EM 15 DIAS","COM CLIENTE"))))))</f>
        <v/>
      </c>
      <c r="S1120" s="18">
        <f>IF(OR($E1120="",D1120=""),"",IF(D1120=$C$4,"5909","6909"))</f>
        <v/>
      </c>
      <c r="T1120" s="18" t="n"/>
    </row>
    <row r="1121">
      <c r="A1121" s="17" t="n"/>
      <c r="B1121" s="18" t="n"/>
      <c r="C1121" s="18" t="n"/>
      <c r="D1121" s="18" t="n"/>
      <c r="E1121" s="18" t="n"/>
      <c r="F1121" s="18">
        <f>IF($E1121="","",IFERROR(INDEX(Bens!$B$6:$B$305,MATCH($E1121,Bens!$A$6:$A$305,0)),"Código não cadastrado"))</f>
        <v/>
      </c>
      <c r="G1121" s="19" t="n"/>
      <c r="H1121" s="20">
        <f>IF(OR($E1121="",G1121=""),"",G1121*IFERROR(INDEX(Bens!$D$6:$D$305,MATCH($E1121,Bens!$A$6:$A$305,0)),0))</f>
        <v/>
      </c>
      <c r="I1121" s="18" t="n"/>
      <c r="J1121" s="18">
        <f>IF(OR($E1121="",D1121=""),"",IF(D1121=$C$4,"5908","6908"))</f>
        <v/>
      </c>
      <c r="K1121" s="17" t="n"/>
      <c r="L1121" s="17" t="n"/>
      <c r="M1121" s="19" t="n"/>
      <c r="N1121" s="18" t="n"/>
      <c r="O1121" s="19">
        <f>IF(OR($E1121="",G1121=""),"",G1121-N(M1121))</f>
        <v/>
      </c>
      <c r="P1121" s="20">
        <f>IF(O1121="","",O1121*IFERROR(INDEX(Bens!$D$6:$D$305,MATCH($E1121,Bens!$A$6:$A$305,0)),0))</f>
        <v/>
      </c>
      <c r="Q1121" s="21">
        <f>IF(A1121="","",IF(AND(O1121&lt;=0,L1121&lt;&gt;""),L1121-A1121,TODAY()-A1121))</f>
        <v/>
      </c>
      <c r="R1121" s="18">
        <f>IF(O1121="","",IF(O1121&lt;0,"CONFERIR",IF(O1121=0,"DEVOLVIDO",IF(K1121="","COM CLIENTE",IF(TODAY()&gt;K1121,"VENCIDO",IF(K1121-TODAY()&lt;=15,"VENCE EM 15 DIAS","COM CLIENTE"))))))</f>
        <v/>
      </c>
      <c r="S1121" s="18">
        <f>IF(OR($E1121="",D1121=""),"",IF(D1121=$C$4,"5909","6909"))</f>
        <v/>
      </c>
      <c r="T1121" s="18" t="n"/>
    </row>
    <row r="1122">
      <c r="A1122" s="17" t="n"/>
      <c r="B1122" s="18" t="n"/>
      <c r="C1122" s="18" t="n"/>
      <c r="D1122" s="18" t="n"/>
      <c r="E1122" s="18" t="n"/>
      <c r="F1122" s="18">
        <f>IF($E1122="","",IFERROR(INDEX(Bens!$B$6:$B$305,MATCH($E1122,Bens!$A$6:$A$305,0)),"Código não cadastrado"))</f>
        <v/>
      </c>
      <c r="G1122" s="19" t="n"/>
      <c r="H1122" s="20">
        <f>IF(OR($E1122="",G1122=""),"",G1122*IFERROR(INDEX(Bens!$D$6:$D$305,MATCH($E1122,Bens!$A$6:$A$305,0)),0))</f>
        <v/>
      </c>
      <c r="I1122" s="18" t="n"/>
      <c r="J1122" s="18">
        <f>IF(OR($E1122="",D1122=""),"",IF(D1122=$C$4,"5908","6908"))</f>
        <v/>
      </c>
      <c r="K1122" s="17" t="n"/>
      <c r="L1122" s="17" t="n"/>
      <c r="M1122" s="19" t="n"/>
      <c r="N1122" s="18" t="n"/>
      <c r="O1122" s="19">
        <f>IF(OR($E1122="",G1122=""),"",G1122-N(M1122))</f>
        <v/>
      </c>
      <c r="P1122" s="20">
        <f>IF(O1122="","",O1122*IFERROR(INDEX(Bens!$D$6:$D$305,MATCH($E1122,Bens!$A$6:$A$305,0)),0))</f>
        <v/>
      </c>
      <c r="Q1122" s="21">
        <f>IF(A1122="","",IF(AND(O1122&lt;=0,L1122&lt;&gt;""),L1122-A1122,TODAY()-A1122))</f>
        <v/>
      </c>
      <c r="R1122" s="18">
        <f>IF(O1122="","",IF(O1122&lt;0,"CONFERIR",IF(O1122=0,"DEVOLVIDO",IF(K1122="","COM CLIENTE",IF(TODAY()&gt;K1122,"VENCIDO",IF(K1122-TODAY()&lt;=15,"VENCE EM 15 DIAS","COM CLIENTE"))))))</f>
        <v/>
      </c>
      <c r="S1122" s="18">
        <f>IF(OR($E1122="",D1122=""),"",IF(D1122=$C$4,"5909","6909"))</f>
        <v/>
      </c>
      <c r="T1122" s="18" t="n"/>
    </row>
    <row r="1123">
      <c r="A1123" s="17" t="n"/>
      <c r="B1123" s="18" t="n"/>
      <c r="C1123" s="18" t="n"/>
      <c r="D1123" s="18" t="n"/>
      <c r="E1123" s="18" t="n"/>
      <c r="F1123" s="18">
        <f>IF($E1123="","",IFERROR(INDEX(Bens!$B$6:$B$305,MATCH($E1123,Bens!$A$6:$A$305,0)),"Código não cadastrado"))</f>
        <v/>
      </c>
      <c r="G1123" s="19" t="n"/>
      <c r="H1123" s="20">
        <f>IF(OR($E1123="",G1123=""),"",G1123*IFERROR(INDEX(Bens!$D$6:$D$305,MATCH($E1123,Bens!$A$6:$A$305,0)),0))</f>
        <v/>
      </c>
      <c r="I1123" s="18" t="n"/>
      <c r="J1123" s="18">
        <f>IF(OR($E1123="",D1123=""),"",IF(D1123=$C$4,"5908","6908"))</f>
        <v/>
      </c>
      <c r="K1123" s="17" t="n"/>
      <c r="L1123" s="17" t="n"/>
      <c r="M1123" s="19" t="n"/>
      <c r="N1123" s="18" t="n"/>
      <c r="O1123" s="19">
        <f>IF(OR($E1123="",G1123=""),"",G1123-N(M1123))</f>
        <v/>
      </c>
      <c r="P1123" s="20">
        <f>IF(O1123="","",O1123*IFERROR(INDEX(Bens!$D$6:$D$305,MATCH($E1123,Bens!$A$6:$A$305,0)),0))</f>
        <v/>
      </c>
      <c r="Q1123" s="21">
        <f>IF(A1123="","",IF(AND(O1123&lt;=0,L1123&lt;&gt;""),L1123-A1123,TODAY()-A1123))</f>
        <v/>
      </c>
      <c r="R1123" s="18">
        <f>IF(O1123="","",IF(O1123&lt;0,"CONFERIR",IF(O1123=0,"DEVOLVIDO",IF(K1123="","COM CLIENTE",IF(TODAY()&gt;K1123,"VENCIDO",IF(K1123-TODAY()&lt;=15,"VENCE EM 15 DIAS","COM CLIENTE"))))))</f>
        <v/>
      </c>
      <c r="S1123" s="18">
        <f>IF(OR($E1123="",D1123=""),"",IF(D1123=$C$4,"5909","6909"))</f>
        <v/>
      </c>
      <c r="T1123" s="18" t="n"/>
    </row>
    <row r="1124">
      <c r="A1124" s="17" t="n"/>
      <c r="B1124" s="18" t="n"/>
      <c r="C1124" s="18" t="n"/>
      <c r="D1124" s="18" t="n"/>
      <c r="E1124" s="18" t="n"/>
      <c r="F1124" s="18">
        <f>IF($E1124="","",IFERROR(INDEX(Bens!$B$6:$B$305,MATCH($E1124,Bens!$A$6:$A$305,0)),"Código não cadastrado"))</f>
        <v/>
      </c>
      <c r="G1124" s="19" t="n"/>
      <c r="H1124" s="20">
        <f>IF(OR($E1124="",G1124=""),"",G1124*IFERROR(INDEX(Bens!$D$6:$D$305,MATCH($E1124,Bens!$A$6:$A$305,0)),0))</f>
        <v/>
      </c>
      <c r="I1124" s="18" t="n"/>
      <c r="J1124" s="18">
        <f>IF(OR($E1124="",D1124=""),"",IF(D1124=$C$4,"5908","6908"))</f>
        <v/>
      </c>
      <c r="K1124" s="17" t="n"/>
      <c r="L1124" s="17" t="n"/>
      <c r="M1124" s="19" t="n"/>
      <c r="N1124" s="18" t="n"/>
      <c r="O1124" s="19">
        <f>IF(OR($E1124="",G1124=""),"",G1124-N(M1124))</f>
        <v/>
      </c>
      <c r="P1124" s="20">
        <f>IF(O1124="","",O1124*IFERROR(INDEX(Bens!$D$6:$D$305,MATCH($E1124,Bens!$A$6:$A$305,0)),0))</f>
        <v/>
      </c>
      <c r="Q1124" s="21">
        <f>IF(A1124="","",IF(AND(O1124&lt;=0,L1124&lt;&gt;""),L1124-A1124,TODAY()-A1124))</f>
        <v/>
      </c>
      <c r="R1124" s="18">
        <f>IF(O1124="","",IF(O1124&lt;0,"CONFERIR",IF(O1124=0,"DEVOLVIDO",IF(K1124="","COM CLIENTE",IF(TODAY()&gt;K1124,"VENCIDO",IF(K1124-TODAY()&lt;=15,"VENCE EM 15 DIAS","COM CLIENTE"))))))</f>
        <v/>
      </c>
      <c r="S1124" s="18">
        <f>IF(OR($E1124="",D1124=""),"",IF(D1124=$C$4,"5909","6909"))</f>
        <v/>
      </c>
      <c r="T1124" s="18" t="n"/>
    </row>
    <row r="1125">
      <c r="A1125" s="17" t="n"/>
      <c r="B1125" s="18" t="n"/>
      <c r="C1125" s="18" t="n"/>
      <c r="D1125" s="18" t="n"/>
      <c r="E1125" s="18" t="n"/>
      <c r="F1125" s="18">
        <f>IF($E1125="","",IFERROR(INDEX(Bens!$B$6:$B$305,MATCH($E1125,Bens!$A$6:$A$305,0)),"Código não cadastrado"))</f>
        <v/>
      </c>
      <c r="G1125" s="19" t="n"/>
      <c r="H1125" s="20">
        <f>IF(OR($E1125="",G1125=""),"",G1125*IFERROR(INDEX(Bens!$D$6:$D$305,MATCH($E1125,Bens!$A$6:$A$305,0)),0))</f>
        <v/>
      </c>
      <c r="I1125" s="18" t="n"/>
      <c r="J1125" s="18">
        <f>IF(OR($E1125="",D1125=""),"",IF(D1125=$C$4,"5908","6908"))</f>
        <v/>
      </c>
      <c r="K1125" s="17" t="n"/>
      <c r="L1125" s="17" t="n"/>
      <c r="M1125" s="19" t="n"/>
      <c r="N1125" s="18" t="n"/>
      <c r="O1125" s="19">
        <f>IF(OR($E1125="",G1125=""),"",G1125-N(M1125))</f>
        <v/>
      </c>
      <c r="P1125" s="20">
        <f>IF(O1125="","",O1125*IFERROR(INDEX(Bens!$D$6:$D$305,MATCH($E1125,Bens!$A$6:$A$305,0)),0))</f>
        <v/>
      </c>
      <c r="Q1125" s="21">
        <f>IF(A1125="","",IF(AND(O1125&lt;=0,L1125&lt;&gt;""),L1125-A1125,TODAY()-A1125))</f>
        <v/>
      </c>
      <c r="R1125" s="18">
        <f>IF(O1125="","",IF(O1125&lt;0,"CONFERIR",IF(O1125=0,"DEVOLVIDO",IF(K1125="","COM CLIENTE",IF(TODAY()&gt;K1125,"VENCIDO",IF(K1125-TODAY()&lt;=15,"VENCE EM 15 DIAS","COM CLIENTE"))))))</f>
        <v/>
      </c>
      <c r="S1125" s="18">
        <f>IF(OR($E1125="",D1125=""),"",IF(D1125=$C$4,"5909","6909"))</f>
        <v/>
      </c>
      <c r="T1125" s="18" t="n"/>
    </row>
    <row r="1126">
      <c r="A1126" s="17" t="n"/>
      <c r="B1126" s="18" t="n"/>
      <c r="C1126" s="18" t="n"/>
      <c r="D1126" s="18" t="n"/>
      <c r="E1126" s="18" t="n"/>
      <c r="F1126" s="18">
        <f>IF($E1126="","",IFERROR(INDEX(Bens!$B$6:$B$305,MATCH($E1126,Bens!$A$6:$A$305,0)),"Código não cadastrado"))</f>
        <v/>
      </c>
      <c r="G1126" s="19" t="n"/>
      <c r="H1126" s="20">
        <f>IF(OR($E1126="",G1126=""),"",G1126*IFERROR(INDEX(Bens!$D$6:$D$305,MATCH($E1126,Bens!$A$6:$A$305,0)),0))</f>
        <v/>
      </c>
      <c r="I1126" s="18" t="n"/>
      <c r="J1126" s="18">
        <f>IF(OR($E1126="",D1126=""),"",IF(D1126=$C$4,"5908","6908"))</f>
        <v/>
      </c>
      <c r="K1126" s="17" t="n"/>
      <c r="L1126" s="17" t="n"/>
      <c r="M1126" s="19" t="n"/>
      <c r="N1126" s="18" t="n"/>
      <c r="O1126" s="19">
        <f>IF(OR($E1126="",G1126=""),"",G1126-N(M1126))</f>
        <v/>
      </c>
      <c r="P1126" s="20">
        <f>IF(O1126="","",O1126*IFERROR(INDEX(Bens!$D$6:$D$305,MATCH($E1126,Bens!$A$6:$A$305,0)),0))</f>
        <v/>
      </c>
      <c r="Q1126" s="21">
        <f>IF(A1126="","",IF(AND(O1126&lt;=0,L1126&lt;&gt;""),L1126-A1126,TODAY()-A1126))</f>
        <v/>
      </c>
      <c r="R1126" s="18">
        <f>IF(O1126="","",IF(O1126&lt;0,"CONFERIR",IF(O1126=0,"DEVOLVIDO",IF(K1126="","COM CLIENTE",IF(TODAY()&gt;K1126,"VENCIDO",IF(K1126-TODAY()&lt;=15,"VENCE EM 15 DIAS","COM CLIENTE"))))))</f>
        <v/>
      </c>
      <c r="S1126" s="18">
        <f>IF(OR($E1126="",D1126=""),"",IF(D1126=$C$4,"5909","6909"))</f>
        <v/>
      </c>
      <c r="T1126" s="18" t="n"/>
    </row>
    <row r="1127">
      <c r="A1127" s="17" t="n"/>
      <c r="B1127" s="18" t="n"/>
      <c r="C1127" s="18" t="n"/>
      <c r="D1127" s="18" t="n"/>
      <c r="E1127" s="18" t="n"/>
      <c r="F1127" s="18">
        <f>IF($E1127="","",IFERROR(INDEX(Bens!$B$6:$B$305,MATCH($E1127,Bens!$A$6:$A$305,0)),"Código não cadastrado"))</f>
        <v/>
      </c>
      <c r="G1127" s="19" t="n"/>
      <c r="H1127" s="20">
        <f>IF(OR($E1127="",G1127=""),"",G1127*IFERROR(INDEX(Bens!$D$6:$D$305,MATCH($E1127,Bens!$A$6:$A$305,0)),0))</f>
        <v/>
      </c>
      <c r="I1127" s="18" t="n"/>
      <c r="J1127" s="18">
        <f>IF(OR($E1127="",D1127=""),"",IF(D1127=$C$4,"5908","6908"))</f>
        <v/>
      </c>
      <c r="K1127" s="17" t="n"/>
      <c r="L1127" s="17" t="n"/>
      <c r="M1127" s="19" t="n"/>
      <c r="N1127" s="18" t="n"/>
      <c r="O1127" s="19">
        <f>IF(OR($E1127="",G1127=""),"",G1127-N(M1127))</f>
        <v/>
      </c>
      <c r="P1127" s="20">
        <f>IF(O1127="","",O1127*IFERROR(INDEX(Bens!$D$6:$D$305,MATCH($E1127,Bens!$A$6:$A$305,0)),0))</f>
        <v/>
      </c>
      <c r="Q1127" s="21">
        <f>IF(A1127="","",IF(AND(O1127&lt;=0,L1127&lt;&gt;""),L1127-A1127,TODAY()-A1127))</f>
        <v/>
      </c>
      <c r="R1127" s="18">
        <f>IF(O1127="","",IF(O1127&lt;0,"CONFERIR",IF(O1127=0,"DEVOLVIDO",IF(K1127="","COM CLIENTE",IF(TODAY()&gt;K1127,"VENCIDO",IF(K1127-TODAY()&lt;=15,"VENCE EM 15 DIAS","COM CLIENTE"))))))</f>
        <v/>
      </c>
      <c r="S1127" s="18">
        <f>IF(OR($E1127="",D1127=""),"",IF(D1127=$C$4,"5909","6909"))</f>
        <v/>
      </c>
      <c r="T1127" s="18" t="n"/>
    </row>
    <row r="1128">
      <c r="A1128" s="17" t="n"/>
      <c r="B1128" s="18" t="n"/>
      <c r="C1128" s="18" t="n"/>
      <c r="D1128" s="18" t="n"/>
      <c r="E1128" s="18" t="n"/>
      <c r="F1128" s="18">
        <f>IF($E1128="","",IFERROR(INDEX(Bens!$B$6:$B$305,MATCH($E1128,Bens!$A$6:$A$305,0)),"Código não cadastrado"))</f>
        <v/>
      </c>
      <c r="G1128" s="19" t="n"/>
      <c r="H1128" s="20">
        <f>IF(OR($E1128="",G1128=""),"",G1128*IFERROR(INDEX(Bens!$D$6:$D$305,MATCH($E1128,Bens!$A$6:$A$305,0)),0))</f>
        <v/>
      </c>
      <c r="I1128" s="18" t="n"/>
      <c r="J1128" s="18">
        <f>IF(OR($E1128="",D1128=""),"",IF(D1128=$C$4,"5908","6908"))</f>
        <v/>
      </c>
      <c r="K1128" s="17" t="n"/>
      <c r="L1128" s="17" t="n"/>
      <c r="M1128" s="19" t="n"/>
      <c r="N1128" s="18" t="n"/>
      <c r="O1128" s="19">
        <f>IF(OR($E1128="",G1128=""),"",G1128-N(M1128))</f>
        <v/>
      </c>
      <c r="P1128" s="20">
        <f>IF(O1128="","",O1128*IFERROR(INDEX(Bens!$D$6:$D$305,MATCH($E1128,Bens!$A$6:$A$305,0)),0))</f>
        <v/>
      </c>
      <c r="Q1128" s="21">
        <f>IF(A1128="","",IF(AND(O1128&lt;=0,L1128&lt;&gt;""),L1128-A1128,TODAY()-A1128))</f>
        <v/>
      </c>
      <c r="R1128" s="18">
        <f>IF(O1128="","",IF(O1128&lt;0,"CONFERIR",IF(O1128=0,"DEVOLVIDO",IF(K1128="","COM CLIENTE",IF(TODAY()&gt;K1128,"VENCIDO",IF(K1128-TODAY()&lt;=15,"VENCE EM 15 DIAS","COM CLIENTE"))))))</f>
        <v/>
      </c>
      <c r="S1128" s="18">
        <f>IF(OR($E1128="",D1128=""),"",IF(D1128=$C$4,"5909","6909"))</f>
        <v/>
      </c>
      <c r="T1128" s="18" t="n"/>
    </row>
    <row r="1129">
      <c r="A1129" s="17" t="n"/>
      <c r="B1129" s="18" t="n"/>
      <c r="C1129" s="18" t="n"/>
      <c r="D1129" s="18" t="n"/>
      <c r="E1129" s="18" t="n"/>
      <c r="F1129" s="18">
        <f>IF($E1129="","",IFERROR(INDEX(Bens!$B$6:$B$305,MATCH($E1129,Bens!$A$6:$A$305,0)),"Código não cadastrado"))</f>
        <v/>
      </c>
      <c r="G1129" s="19" t="n"/>
      <c r="H1129" s="20">
        <f>IF(OR($E1129="",G1129=""),"",G1129*IFERROR(INDEX(Bens!$D$6:$D$305,MATCH($E1129,Bens!$A$6:$A$305,0)),0))</f>
        <v/>
      </c>
      <c r="I1129" s="18" t="n"/>
      <c r="J1129" s="18">
        <f>IF(OR($E1129="",D1129=""),"",IF(D1129=$C$4,"5908","6908"))</f>
        <v/>
      </c>
      <c r="K1129" s="17" t="n"/>
      <c r="L1129" s="17" t="n"/>
      <c r="M1129" s="19" t="n"/>
      <c r="N1129" s="18" t="n"/>
      <c r="O1129" s="19">
        <f>IF(OR($E1129="",G1129=""),"",G1129-N(M1129))</f>
        <v/>
      </c>
      <c r="P1129" s="20">
        <f>IF(O1129="","",O1129*IFERROR(INDEX(Bens!$D$6:$D$305,MATCH($E1129,Bens!$A$6:$A$305,0)),0))</f>
        <v/>
      </c>
      <c r="Q1129" s="21">
        <f>IF(A1129="","",IF(AND(O1129&lt;=0,L1129&lt;&gt;""),L1129-A1129,TODAY()-A1129))</f>
        <v/>
      </c>
      <c r="R1129" s="18">
        <f>IF(O1129="","",IF(O1129&lt;0,"CONFERIR",IF(O1129=0,"DEVOLVIDO",IF(K1129="","COM CLIENTE",IF(TODAY()&gt;K1129,"VENCIDO",IF(K1129-TODAY()&lt;=15,"VENCE EM 15 DIAS","COM CLIENTE"))))))</f>
        <v/>
      </c>
      <c r="S1129" s="18">
        <f>IF(OR($E1129="",D1129=""),"",IF(D1129=$C$4,"5909","6909"))</f>
        <v/>
      </c>
      <c r="T1129" s="18" t="n"/>
    </row>
    <row r="1130">
      <c r="A1130" s="17" t="n"/>
      <c r="B1130" s="18" t="n"/>
      <c r="C1130" s="18" t="n"/>
      <c r="D1130" s="18" t="n"/>
      <c r="E1130" s="18" t="n"/>
      <c r="F1130" s="18">
        <f>IF($E1130="","",IFERROR(INDEX(Bens!$B$6:$B$305,MATCH($E1130,Bens!$A$6:$A$305,0)),"Código não cadastrado"))</f>
        <v/>
      </c>
      <c r="G1130" s="19" t="n"/>
      <c r="H1130" s="20">
        <f>IF(OR($E1130="",G1130=""),"",G1130*IFERROR(INDEX(Bens!$D$6:$D$305,MATCH($E1130,Bens!$A$6:$A$305,0)),0))</f>
        <v/>
      </c>
      <c r="I1130" s="18" t="n"/>
      <c r="J1130" s="18">
        <f>IF(OR($E1130="",D1130=""),"",IF(D1130=$C$4,"5908","6908"))</f>
        <v/>
      </c>
      <c r="K1130" s="17" t="n"/>
      <c r="L1130" s="17" t="n"/>
      <c r="M1130" s="19" t="n"/>
      <c r="N1130" s="18" t="n"/>
      <c r="O1130" s="19">
        <f>IF(OR($E1130="",G1130=""),"",G1130-N(M1130))</f>
        <v/>
      </c>
      <c r="P1130" s="20">
        <f>IF(O1130="","",O1130*IFERROR(INDEX(Bens!$D$6:$D$305,MATCH($E1130,Bens!$A$6:$A$305,0)),0))</f>
        <v/>
      </c>
      <c r="Q1130" s="21">
        <f>IF(A1130="","",IF(AND(O1130&lt;=0,L1130&lt;&gt;""),L1130-A1130,TODAY()-A1130))</f>
        <v/>
      </c>
      <c r="R1130" s="18">
        <f>IF(O1130="","",IF(O1130&lt;0,"CONFERIR",IF(O1130=0,"DEVOLVIDO",IF(K1130="","COM CLIENTE",IF(TODAY()&gt;K1130,"VENCIDO",IF(K1130-TODAY()&lt;=15,"VENCE EM 15 DIAS","COM CLIENTE"))))))</f>
        <v/>
      </c>
      <c r="S1130" s="18">
        <f>IF(OR($E1130="",D1130=""),"",IF(D1130=$C$4,"5909","6909"))</f>
        <v/>
      </c>
      <c r="T1130" s="18" t="n"/>
    </row>
    <row r="1131">
      <c r="A1131" s="17" t="n"/>
      <c r="B1131" s="18" t="n"/>
      <c r="C1131" s="18" t="n"/>
      <c r="D1131" s="18" t="n"/>
      <c r="E1131" s="18" t="n"/>
      <c r="F1131" s="18">
        <f>IF($E1131="","",IFERROR(INDEX(Bens!$B$6:$B$305,MATCH($E1131,Bens!$A$6:$A$305,0)),"Código não cadastrado"))</f>
        <v/>
      </c>
      <c r="G1131" s="19" t="n"/>
      <c r="H1131" s="20">
        <f>IF(OR($E1131="",G1131=""),"",G1131*IFERROR(INDEX(Bens!$D$6:$D$305,MATCH($E1131,Bens!$A$6:$A$305,0)),0))</f>
        <v/>
      </c>
      <c r="I1131" s="18" t="n"/>
      <c r="J1131" s="18">
        <f>IF(OR($E1131="",D1131=""),"",IF(D1131=$C$4,"5908","6908"))</f>
        <v/>
      </c>
      <c r="K1131" s="17" t="n"/>
      <c r="L1131" s="17" t="n"/>
      <c r="M1131" s="19" t="n"/>
      <c r="N1131" s="18" t="n"/>
      <c r="O1131" s="19">
        <f>IF(OR($E1131="",G1131=""),"",G1131-N(M1131))</f>
        <v/>
      </c>
      <c r="P1131" s="20">
        <f>IF(O1131="","",O1131*IFERROR(INDEX(Bens!$D$6:$D$305,MATCH($E1131,Bens!$A$6:$A$305,0)),0))</f>
        <v/>
      </c>
      <c r="Q1131" s="21">
        <f>IF(A1131="","",IF(AND(O1131&lt;=0,L1131&lt;&gt;""),L1131-A1131,TODAY()-A1131))</f>
        <v/>
      </c>
      <c r="R1131" s="18">
        <f>IF(O1131="","",IF(O1131&lt;0,"CONFERIR",IF(O1131=0,"DEVOLVIDO",IF(K1131="","COM CLIENTE",IF(TODAY()&gt;K1131,"VENCIDO",IF(K1131-TODAY()&lt;=15,"VENCE EM 15 DIAS","COM CLIENTE"))))))</f>
        <v/>
      </c>
      <c r="S1131" s="18">
        <f>IF(OR($E1131="",D1131=""),"",IF(D1131=$C$4,"5909","6909"))</f>
        <v/>
      </c>
      <c r="T1131" s="18" t="n"/>
    </row>
    <row r="1132">
      <c r="A1132" s="17" t="n"/>
      <c r="B1132" s="18" t="n"/>
      <c r="C1132" s="18" t="n"/>
      <c r="D1132" s="18" t="n"/>
      <c r="E1132" s="18" t="n"/>
      <c r="F1132" s="18">
        <f>IF($E1132="","",IFERROR(INDEX(Bens!$B$6:$B$305,MATCH($E1132,Bens!$A$6:$A$305,0)),"Código não cadastrado"))</f>
        <v/>
      </c>
      <c r="G1132" s="19" t="n"/>
      <c r="H1132" s="20">
        <f>IF(OR($E1132="",G1132=""),"",G1132*IFERROR(INDEX(Bens!$D$6:$D$305,MATCH($E1132,Bens!$A$6:$A$305,0)),0))</f>
        <v/>
      </c>
      <c r="I1132" s="18" t="n"/>
      <c r="J1132" s="18">
        <f>IF(OR($E1132="",D1132=""),"",IF(D1132=$C$4,"5908","6908"))</f>
        <v/>
      </c>
      <c r="K1132" s="17" t="n"/>
      <c r="L1132" s="17" t="n"/>
      <c r="M1132" s="19" t="n"/>
      <c r="N1132" s="18" t="n"/>
      <c r="O1132" s="19">
        <f>IF(OR($E1132="",G1132=""),"",G1132-N(M1132))</f>
        <v/>
      </c>
      <c r="P1132" s="20">
        <f>IF(O1132="","",O1132*IFERROR(INDEX(Bens!$D$6:$D$305,MATCH($E1132,Bens!$A$6:$A$305,0)),0))</f>
        <v/>
      </c>
      <c r="Q1132" s="21">
        <f>IF(A1132="","",IF(AND(O1132&lt;=0,L1132&lt;&gt;""),L1132-A1132,TODAY()-A1132))</f>
        <v/>
      </c>
      <c r="R1132" s="18">
        <f>IF(O1132="","",IF(O1132&lt;0,"CONFERIR",IF(O1132=0,"DEVOLVIDO",IF(K1132="","COM CLIENTE",IF(TODAY()&gt;K1132,"VENCIDO",IF(K1132-TODAY()&lt;=15,"VENCE EM 15 DIAS","COM CLIENTE"))))))</f>
        <v/>
      </c>
      <c r="S1132" s="18">
        <f>IF(OR($E1132="",D1132=""),"",IF(D1132=$C$4,"5909","6909"))</f>
        <v/>
      </c>
      <c r="T1132" s="18" t="n"/>
    </row>
    <row r="1133">
      <c r="A1133" s="17" t="n"/>
      <c r="B1133" s="18" t="n"/>
      <c r="C1133" s="18" t="n"/>
      <c r="D1133" s="18" t="n"/>
      <c r="E1133" s="18" t="n"/>
      <c r="F1133" s="18">
        <f>IF($E1133="","",IFERROR(INDEX(Bens!$B$6:$B$305,MATCH($E1133,Bens!$A$6:$A$305,0)),"Código não cadastrado"))</f>
        <v/>
      </c>
      <c r="G1133" s="19" t="n"/>
      <c r="H1133" s="20">
        <f>IF(OR($E1133="",G1133=""),"",G1133*IFERROR(INDEX(Bens!$D$6:$D$305,MATCH($E1133,Bens!$A$6:$A$305,0)),0))</f>
        <v/>
      </c>
      <c r="I1133" s="18" t="n"/>
      <c r="J1133" s="18">
        <f>IF(OR($E1133="",D1133=""),"",IF(D1133=$C$4,"5908","6908"))</f>
        <v/>
      </c>
      <c r="K1133" s="17" t="n"/>
      <c r="L1133" s="17" t="n"/>
      <c r="M1133" s="19" t="n"/>
      <c r="N1133" s="18" t="n"/>
      <c r="O1133" s="19">
        <f>IF(OR($E1133="",G1133=""),"",G1133-N(M1133))</f>
        <v/>
      </c>
      <c r="P1133" s="20">
        <f>IF(O1133="","",O1133*IFERROR(INDEX(Bens!$D$6:$D$305,MATCH($E1133,Bens!$A$6:$A$305,0)),0))</f>
        <v/>
      </c>
      <c r="Q1133" s="21">
        <f>IF(A1133="","",IF(AND(O1133&lt;=0,L1133&lt;&gt;""),L1133-A1133,TODAY()-A1133))</f>
        <v/>
      </c>
      <c r="R1133" s="18">
        <f>IF(O1133="","",IF(O1133&lt;0,"CONFERIR",IF(O1133=0,"DEVOLVIDO",IF(K1133="","COM CLIENTE",IF(TODAY()&gt;K1133,"VENCIDO",IF(K1133-TODAY()&lt;=15,"VENCE EM 15 DIAS","COM CLIENTE"))))))</f>
        <v/>
      </c>
      <c r="S1133" s="18">
        <f>IF(OR($E1133="",D1133=""),"",IF(D1133=$C$4,"5909","6909"))</f>
        <v/>
      </c>
      <c r="T1133" s="18" t="n"/>
    </row>
    <row r="1134">
      <c r="A1134" s="17" t="n"/>
      <c r="B1134" s="18" t="n"/>
      <c r="C1134" s="18" t="n"/>
      <c r="D1134" s="18" t="n"/>
      <c r="E1134" s="18" t="n"/>
      <c r="F1134" s="18">
        <f>IF($E1134="","",IFERROR(INDEX(Bens!$B$6:$B$305,MATCH($E1134,Bens!$A$6:$A$305,0)),"Código não cadastrado"))</f>
        <v/>
      </c>
      <c r="G1134" s="19" t="n"/>
      <c r="H1134" s="20">
        <f>IF(OR($E1134="",G1134=""),"",G1134*IFERROR(INDEX(Bens!$D$6:$D$305,MATCH($E1134,Bens!$A$6:$A$305,0)),0))</f>
        <v/>
      </c>
      <c r="I1134" s="18" t="n"/>
      <c r="J1134" s="18">
        <f>IF(OR($E1134="",D1134=""),"",IF(D1134=$C$4,"5908","6908"))</f>
        <v/>
      </c>
      <c r="K1134" s="17" t="n"/>
      <c r="L1134" s="17" t="n"/>
      <c r="M1134" s="19" t="n"/>
      <c r="N1134" s="18" t="n"/>
      <c r="O1134" s="19">
        <f>IF(OR($E1134="",G1134=""),"",G1134-N(M1134))</f>
        <v/>
      </c>
      <c r="P1134" s="20">
        <f>IF(O1134="","",O1134*IFERROR(INDEX(Bens!$D$6:$D$305,MATCH($E1134,Bens!$A$6:$A$305,0)),0))</f>
        <v/>
      </c>
      <c r="Q1134" s="21">
        <f>IF(A1134="","",IF(AND(O1134&lt;=0,L1134&lt;&gt;""),L1134-A1134,TODAY()-A1134))</f>
        <v/>
      </c>
      <c r="R1134" s="18">
        <f>IF(O1134="","",IF(O1134&lt;0,"CONFERIR",IF(O1134=0,"DEVOLVIDO",IF(K1134="","COM CLIENTE",IF(TODAY()&gt;K1134,"VENCIDO",IF(K1134-TODAY()&lt;=15,"VENCE EM 15 DIAS","COM CLIENTE"))))))</f>
        <v/>
      </c>
      <c r="S1134" s="18">
        <f>IF(OR($E1134="",D1134=""),"",IF(D1134=$C$4,"5909","6909"))</f>
        <v/>
      </c>
      <c r="T1134" s="18" t="n"/>
    </row>
    <row r="1135">
      <c r="A1135" s="17" t="n"/>
      <c r="B1135" s="18" t="n"/>
      <c r="C1135" s="18" t="n"/>
      <c r="D1135" s="18" t="n"/>
      <c r="E1135" s="18" t="n"/>
      <c r="F1135" s="18">
        <f>IF($E1135="","",IFERROR(INDEX(Bens!$B$6:$B$305,MATCH($E1135,Bens!$A$6:$A$305,0)),"Código não cadastrado"))</f>
        <v/>
      </c>
      <c r="G1135" s="19" t="n"/>
      <c r="H1135" s="20">
        <f>IF(OR($E1135="",G1135=""),"",G1135*IFERROR(INDEX(Bens!$D$6:$D$305,MATCH($E1135,Bens!$A$6:$A$305,0)),0))</f>
        <v/>
      </c>
      <c r="I1135" s="18" t="n"/>
      <c r="J1135" s="18">
        <f>IF(OR($E1135="",D1135=""),"",IF(D1135=$C$4,"5908","6908"))</f>
        <v/>
      </c>
      <c r="K1135" s="17" t="n"/>
      <c r="L1135" s="17" t="n"/>
      <c r="M1135" s="19" t="n"/>
      <c r="N1135" s="18" t="n"/>
      <c r="O1135" s="19">
        <f>IF(OR($E1135="",G1135=""),"",G1135-N(M1135))</f>
        <v/>
      </c>
      <c r="P1135" s="20">
        <f>IF(O1135="","",O1135*IFERROR(INDEX(Bens!$D$6:$D$305,MATCH($E1135,Bens!$A$6:$A$305,0)),0))</f>
        <v/>
      </c>
      <c r="Q1135" s="21">
        <f>IF(A1135="","",IF(AND(O1135&lt;=0,L1135&lt;&gt;""),L1135-A1135,TODAY()-A1135))</f>
        <v/>
      </c>
      <c r="R1135" s="18">
        <f>IF(O1135="","",IF(O1135&lt;0,"CONFERIR",IF(O1135=0,"DEVOLVIDO",IF(K1135="","COM CLIENTE",IF(TODAY()&gt;K1135,"VENCIDO",IF(K1135-TODAY()&lt;=15,"VENCE EM 15 DIAS","COM CLIENTE"))))))</f>
        <v/>
      </c>
      <c r="S1135" s="18">
        <f>IF(OR($E1135="",D1135=""),"",IF(D1135=$C$4,"5909","6909"))</f>
        <v/>
      </c>
      <c r="T1135" s="18" t="n"/>
    </row>
    <row r="1136">
      <c r="A1136" s="17" t="n"/>
      <c r="B1136" s="18" t="n"/>
      <c r="C1136" s="18" t="n"/>
      <c r="D1136" s="18" t="n"/>
      <c r="E1136" s="18" t="n"/>
      <c r="F1136" s="18">
        <f>IF($E1136="","",IFERROR(INDEX(Bens!$B$6:$B$305,MATCH($E1136,Bens!$A$6:$A$305,0)),"Código não cadastrado"))</f>
        <v/>
      </c>
      <c r="G1136" s="19" t="n"/>
      <c r="H1136" s="20">
        <f>IF(OR($E1136="",G1136=""),"",G1136*IFERROR(INDEX(Bens!$D$6:$D$305,MATCH($E1136,Bens!$A$6:$A$305,0)),0))</f>
        <v/>
      </c>
      <c r="I1136" s="18" t="n"/>
      <c r="J1136" s="18">
        <f>IF(OR($E1136="",D1136=""),"",IF(D1136=$C$4,"5908","6908"))</f>
        <v/>
      </c>
      <c r="K1136" s="17" t="n"/>
      <c r="L1136" s="17" t="n"/>
      <c r="M1136" s="19" t="n"/>
      <c r="N1136" s="18" t="n"/>
      <c r="O1136" s="19">
        <f>IF(OR($E1136="",G1136=""),"",G1136-N(M1136))</f>
        <v/>
      </c>
      <c r="P1136" s="20">
        <f>IF(O1136="","",O1136*IFERROR(INDEX(Bens!$D$6:$D$305,MATCH($E1136,Bens!$A$6:$A$305,0)),0))</f>
        <v/>
      </c>
      <c r="Q1136" s="21">
        <f>IF(A1136="","",IF(AND(O1136&lt;=0,L1136&lt;&gt;""),L1136-A1136,TODAY()-A1136))</f>
        <v/>
      </c>
      <c r="R1136" s="18">
        <f>IF(O1136="","",IF(O1136&lt;0,"CONFERIR",IF(O1136=0,"DEVOLVIDO",IF(K1136="","COM CLIENTE",IF(TODAY()&gt;K1136,"VENCIDO",IF(K1136-TODAY()&lt;=15,"VENCE EM 15 DIAS","COM CLIENTE"))))))</f>
        <v/>
      </c>
      <c r="S1136" s="18">
        <f>IF(OR($E1136="",D1136=""),"",IF(D1136=$C$4,"5909","6909"))</f>
        <v/>
      </c>
      <c r="T1136" s="18" t="n"/>
    </row>
    <row r="1137">
      <c r="A1137" s="17" t="n"/>
      <c r="B1137" s="18" t="n"/>
      <c r="C1137" s="18" t="n"/>
      <c r="D1137" s="18" t="n"/>
      <c r="E1137" s="18" t="n"/>
      <c r="F1137" s="18">
        <f>IF($E1137="","",IFERROR(INDEX(Bens!$B$6:$B$305,MATCH($E1137,Bens!$A$6:$A$305,0)),"Código não cadastrado"))</f>
        <v/>
      </c>
      <c r="G1137" s="19" t="n"/>
      <c r="H1137" s="20">
        <f>IF(OR($E1137="",G1137=""),"",G1137*IFERROR(INDEX(Bens!$D$6:$D$305,MATCH($E1137,Bens!$A$6:$A$305,0)),0))</f>
        <v/>
      </c>
      <c r="I1137" s="18" t="n"/>
      <c r="J1137" s="18">
        <f>IF(OR($E1137="",D1137=""),"",IF(D1137=$C$4,"5908","6908"))</f>
        <v/>
      </c>
      <c r="K1137" s="17" t="n"/>
      <c r="L1137" s="17" t="n"/>
      <c r="M1137" s="19" t="n"/>
      <c r="N1137" s="18" t="n"/>
      <c r="O1137" s="19">
        <f>IF(OR($E1137="",G1137=""),"",G1137-N(M1137))</f>
        <v/>
      </c>
      <c r="P1137" s="20">
        <f>IF(O1137="","",O1137*IFERROR(INDEX(Bens!$D$6:$D$305,MATCH($E1137,Bens!$A$6:$A$305,0)),0))</f>
        <v/>
      </c>
      <c r="Q1137" s="21">
        <f>IF(A1137="","",IF(AND(O1137&lt;=0,L1137&lt;&gt;""),L1137-A1137,TODAY()-A1137))</f>
        <v/>
      </c>
      <c r="R1137" s="18">
        <f>IF(O1137="","",IF(O1137&lt;0,"CONFERIR",IF(O1137=0,"DEVOLVIDO",IF(K1137="","COM CLIENTE",IF(TODAY()&gt;K1137,"VENCIDO",IF(K1137-TODAY()&lt;=15,"VENCE EM 15 DIAS","COM CLIENTE"))))))</f>
        <v/>
      </c>
      <c r="S1137" s="18">
        <f>IF(OR($E1137="",D1137=""),"",IF(D1137=$C$4,"5909","6909"))</f>
        <v/>
      </c>
      <c r="T1137" s="18" t="n"/>
    </row>
    <row r="1138">
      <c r="A1138" s="17" t="n"/>
      <c r="B1138" s="18" t="n"/>
      <c r="C1138" s="18" t="n"/>
      <c r="D1138" s="18" t="n"/>
      <c r="E1138" s="18" t="n"/>
      <c r="F1138" s="18">
        <f>IF($E1138="","",IFERROR(INDEX(Bens!$B$6:$B$305,MATCH($E1138,Bens!$A$6:$A$305,0)),"Código não cadastrado"))</f>
        <v/>
      </c>
      <c r="G1138" s="19" t="n"/>
      <c r="H1138" s="20">
        <f>IF(OR($E1138="",G1138=""),"",G1138*IFERROR(INDEX(Bens!$D$6:$D$305,MATCH($E1138,Bens!$A$6:$A$305,0)),0))</f>
        <v/>
      </c>
      <c r="I1138" s="18" t="n"/>
      <c r="J1138" s="18">
        <f>IF(OR($E1138="",D1138=""),"",IF(D1138=$C$4,"5908","6908"))</f>
        <v/>
      </c>
      <c r="K1138" s="17" t="n"/>
      <c r="L1138" s="17" t="n"/>
      <c r="M1138" s="19" t="n"/>
      <c r="N1138" s="18" t="n"/>
      <c r="O1138" s="19">
        <f>IF(OR($E1138="",G1138=""),"",G1138-N(M1138))</f>
        <v/>
      </c>
      <c r="P1138" s="20">
        <f>IF(O1138="","",O1138*IFERROR(INDEX(Bens!$D$6:$D$305,MATCH($E1138,Bens!$A$6:$A$305,0)),0))</f>
        <v/>
      </c>
      <c r="Q1138" s="21">
        <f>IF(A1138="","",IF(AND(O1138&lt;=0,L1138&lt;&gt;""),L1138-A1138,TODAY()-A1138))</f>
        <v/>
      </c>
      <c r="R1138" s="18">
        <f>IF(O1138="","",IF(O1138&lt;0,"CONFERIR",IF(O1138=0,"DEVOLVIDO",IF(K1138="","COM CLIENTE",IF(TODAY()&gt;K1138,"VENCIDO",IF(K1138-TODAY()&lt;=15,"VENCE EM 15 DIAS","COM CLIENTE"))))))</f>
        <v/>
      </c>
      <c r="S1138" s="18">
        <f>IF(OR($E1138="",D1138=""),"",IF(D1138=$C$4,"5909","6909"))</f>
        <v/>
      </c>
      <c r="T1138" s="18" t="n"/>
    </row>
    <row r="1139">
      <c r="A1139" s="17" t="n"/>
      <c r="B1139" s="18" t="n"/>
      <c r="C1139" s="18" t="n"/>
      <c r="D1139" s="18" t="n"/>
      <c r="E1139" s="18" t="n"/>
      <c r="F1139" s="18">
        <f>IF($E1139="","",IFERROR(INDEX(Bens!$B$6:$B$305,MATCH($E1139,Bens!$A$6:$A$305,0)),"Código não cadastrado"))</f>
        <v/>
      </c>
      <c r="G1139" s="19" t="n"/>
      <c r="H1139" s="20">
        <f>IF(OR($E1139="",G1139=""),"",G1139*IFERROR(INDEX(Bens!$D$6:$D$305,MATCH($E1139,Bens!$A$6:$A$305,0)),0))</f>
        <v/>
      </c>
      <c r="I1139" s="18" t="n"/>
      <c r="J1139" s="18">
        <f>IF(OR($E1139="",D1139=""),"",IF(D1139=$C$4,"5908","6908"))</f>
        <v/>
      </c>
      <c r="K1139" s="17" t="n"/>
      <c r="L1139" s="17" t="n"/>
      <c r="M1139" s="19" t="n"/>
      <c r="N1139" s="18" t="n"/>
      <c r="O1139" s="19">
        <f>IF(OR($E1139="",G1139=""),"",G1139-N(M1139))</f>
        <v/>
      </c>
      <c r="P1139" s="20">
        <f>IF(O1139="","",O1139*IFERROR(INDEX(Bens!$D$6:$D$305,MATCH($E1139,Bens!$A$6:$A$305,0)),0))</f>
        <v/>
      </c>
      <c r="Q1139" s="21">
        <f>IF(A1139="","",IF(AND(O1139&lt;=0,L1139&lt;&gt;""),L1139-A1139,TODAY()-A1139))</f>
        <v/>
      </c>
      <c r="R1139" s="18">
        <f>IF(O1139="","",IF(O1139&lt;0,"CONFERIR",IF(O1139=0,"DEVOLVIDO",IF(K1139="","COM CLIENTE",IF(TODAY()&gt;K1139,"VENCIDO",IF(K1139-TODAY()&lt;=15,"VENCE EM 15 DIAS","COM CLIENTE"))))))</f>
        <v/>
      </c>
      <c r="S1139" s="18">
        <f>IF(OR($E1139="",D1139=""),"",IF(D1139=$C$4,"5909","6909"))</f>
        <v/>
      </c>
      <c r="T1139" s="18" t="n"/>
    </row>
    <row r="1140">
      <c r="A1140" s="17" t="n"/>
      <c r="B1140" s="18" t="n"/>
      <c r="C1140" s="18" t="n"/>
      <c r="D1140" s="18" t="n"/>
      <c r="E1140" s="18" t="n"/>
      <c r="F1140" s="18">
        <f>IF($E1140="","",IFERROR(INDEX(Bens!$B$6:$B$305,MATCH($E1140,Bens!$A$6:$A$305,0)),"Código não cadastrado"))</f>
        <v/>
      </c>
      <c r="G1140" s="19" t="n"/>
      <c r="H1140" s="20">
        <f>IF(OR($E1140="",G1140=""),"",G1140*IFERROR(INDEX(Bens!$D$6:$D$305,MATCH($E1140,Bens!$A$6:$A$305,0)),0))</f>
        <v/>
      </c>
      <c r="I1140" s="18" t="n"/>
      <c r="J1140" s="18">
        <f>IF(OR($E1140="",D1140=""),"",IF(D1140=$C$4,"5908","6908"))</f>
        <v/>
      </c>
      <c r="K1140" s="17" t="n"/>
      <c r="L1140" s="17" t="n"/>
      <c r="M1140" s="19" t="n"/>
      <c r="N1140" s="18" t="n"/>
      <c r="O1140" s="19">
        <f>IF(OR($E1140="",G1140=""),"",G1140-N(M1140))</f>
        <v/>
      </c>
      <c r="P1140" s="20">
        <f>IF(O1140="","",O1140*IFERROR(INDEX(Bens!$D$6:$D$305,MATCH($E1140,Bens!$A$6:$A$305,0)),0))</f>
        <v/>
      </c>
      <c r="Q1140" s="21">
        <f>IF(A1140="","",IF(AND(O1140&lt;=0,L1140&lt;&gt;""),L1140-A1140,TODAY()-A1140))</f>
        <v/>
      </c>
      <c r="R1140" s="18">
        <f>IF(O1140="","",IF(O1140&lt;0,"CONFERIR",IF(O1140=0,"DEVOLVIDO",IF(K1140="","COM CLIENTE",IF(TODAY()&gt;K1140,"VENCIDO",IF(K1140-TODAY()&lt;=15,"VENCE EM 15 DIAS","COM CLIENTE"))))))</f>
        <v/>
      </c>
      <c r="S1140" s="18">
        <f>IF(OR($E1140="",D1140=""),"",IF(D1140=$C$4,"5909","6909"))</f>
        <v/>
      </c>
      <c r="T1140" s="18" t="n"/>
    </row>
    <row r="1141">
      <c r="A1141" s="17" t="n"/>
      <c r="B1141" s="18" t="n"/>
      <c r="C1141" s="18" t="n"/>
      <c r="D1141" s="18" t="n"/>
      <c r="E1141" s="18" t="n"/>
      <c r="F1141" s="18">
        <f>IF($E1141="","",IFERROR(INDEX(Bens!$B$6:$B$305,MATCH($E1141,Bens!$A$6:$A$305,0)),"Código não cadastrado"))</f>
        <v/>
      </c>
      <c r="G1141" s="19" t="n"/>
      <c r="H1141" s="20">
        <f>IF(OR($E1141="",G1141=""),"",G1141*IFERROR(INDEX(Bens!$D$6:$D$305,MATCH($E1141,Bens!$A$6:$A$305,0)),0))</f>
        <v/>
      </c>
      <c r="I1141" s="18" t="n"/>
      <c r="J1141" s="18">
        <f>IF(OR($E1141="",D1141=""),"",IF(D1141=$C$4,"5908","6908"))</f>
        <v/>
      </c>
      <c r="K1141" s="17" t="n"/>
      <c r="L1141" s="17" t="n"/>
      <c r="M1141" s="19" t="n"/>
      <c r="N1141" s="18" t="n"/>
      <c r="O1141" s="19">
        <f>IF(OR($E1141="",G1141=""),"",G1141-N(M1141))</f>
        <v/>
      </c>
      <c r="P1141" s="20">
        <f>IF(O1141="","",O1141*IFERROR(INDEX(Bens!$D$6:$D$305,MATCH($E1141,Bens!$A$6:$A$305,0)),0))</f>
        <v/>
      </c>
      <c r="Q1141" s="21">
        <f>IF(A1141="","",IF(AND(O1141&lt;=0,L1141&lt;&gt;""),L1141-A1141,TODAY()-A1141))</f>
        <v/>
      </c>
      <c r="R1141" s="18">
        <f>IF(O1141="","",IF(O1141&lt;0,"CONFERIR",IF(O1141=0,"DEVOLVIDO",IF(K1141="","COM CLIENTE",IF(TODAY()&gt;K1141,"VENCIDO",IF(K1141-TODAY()&lt;=15,"VENCE EM 15 DIAS","COM CLIENTE"))))))</f>
        <v/>
      </c>
      <c r="S1141" s="18">
        <f>IF(OR($E1141="",D1141=""),"",IF(D1141=$C$4,"5909","6909"))</f>
        <v/>
      </c>
      <c r="T1141" s="18" t="n"/>
    </row>
    <row r="1142">
      <c r="A1142" s="17" t="n"/>
      <c r="B1142" s="18" t="n"/>
      <c r="C1142" s="18" t="n"/>
      <c r="D1142" s="18" t="n"/>
      <c r="E1142" s="18" t="n"/>
      <c r="F1142" s="18">
        <f>IF($E1142="","",IFERROR(INDEX(Bens!$B$6:$B$305,MATCH($E1142,Bens!$A$6:$A$305,0)),"Código não cadastrado"))</f>
        <v/>
      </c>
      <c r="G1142" s="19" t="n"/>
      <c r="H1142" s="20">
        <f>IF(OR($E1142="",G1142=""),"",G1142*IFERROR(INDEX(Bens!$D$6:$D$305,MATCH($E1142,Bens!$A$6:$A$305,0)),0))</f>
        <v/>
      </c>
      <c r="I1142" s="18" t="n"/>
      <c r="J1142" s="18">
        <f>IF(OR($E1142="",D1142=""),"",IF(D1142=$C$4,"5908","6908"))</f>
        <v/>
      </c>
      <c r="K1142" s="17" t="n"/>
      <c r="L1142" s="17" t="n"/>
      <c r="M1142" s="19" t="n"/>
      <c r="N1142" s="18" t="n"/>
      <c r="O1142" s="19">
        <f>IF(OR($E1142="",G1142=""),"",G1142-N(M1142))</f>
        <v/>
      </c>
      <c r="P1142" s="20">
        <f>IF(O1142="","",O1142*IFERROR(INDEX(Bens!$D$6:$D$305,MATCH($E1142,Bens!$A$6:$A$305,0)),0))</f>
        <v/>
      </c>
      <c r="Q1142" s="21">
        <f>IF(A1142="","",IF(AND(O1142&lt;=0,L1142&lt;&gt;""),L1142-A1142,TODAY()-A1142))</f>
        <v/>
      </c>
      <c r="R1142" s="18">
        <f>IF(O1142="","",IF(O1142&lt;0,"CONFERIR",IF(O1142=0,"DEVOLVIDO",IF(K1142="","COM CLIENTE",IF(TODAY()&gt;K1142,"VENCIDO",IF(K1142-TODAY()&lt;=15,"VENCE EM 15 DIAS","COM CLIENTE"))))))</f>
        <v/>
      </c>
      <c r="S1142" s="18">
        <f>IF(OR($E1142="",D1142=""),"",IF(D1142=$C$4,"5909","6909"))</f>
        <v/>
      </c>
      <c r="T1142" s="18" t="n"/>
    </row>
    <row r="1143">
      <c r="A1143" s="17" t="n"/>
      <c r="B1143" s="18" t="n"/>
      <c r="C1143" s="18" t="n"/>
      <c r="D1143" s="18" t="n"/>
      <c r="E1143" s="18" t="n"/>
      <c r="F1143" s="18">
        <f>IF($E1143="","",IFERROR(INDEX(Bens!$B$6:$B$305,MATCH($E1143,Bens!$A$6:$A$305,0)),"Código não cadastrado"))</f>
        <v/>
      </c>
      <c r="G1143" s="19" t="n"/>
      <c r="H1143" s="20">
        <f>IF(OR($E1143="",G1143=""),"",G1143*IFERROR(INDEX(Bens!$D$6:$D$305,MATCH($E1143,Bens!$A$6:$A$305,0)),0))</f>
        <v/>
      </c>
      <c r="I1143" s="18" t="n"/>
      <c r="J1143" s="18">
        <f>IF(OR($E1143="",D1143=""),"",IF(D1143=$C$4,"5908","6908"))</f>
        <v/>
      </c>
      <c r="K1143" s="17" t="n"/>
      <c r="L1143" s="17" t="n"/>
      <c r="M1143" s="19" t="n"/>
      <c r="N1143" s="18" t="n"/>
      <c r="O1143" s="19">
        <f>IF(OR($E1143="",G1143=""),"",G1143-N(M1143))</f>
        <v/>
      </c>
      <c r="P1143" s="20">
        <f>IF(O1143="","",O1143*IFERROR(INDEX(Bens!$D$6:$D$305,MATCH($E1143,Bens!$A$6:$A$305,0)),0))</f>
        <v/>
      </c>
      <c r="Q1143" s="21">
        <f>IF(A1143="","",IF(AND(O1143&lt;=0,L1143&lt;&gt;""),L1143-A1143,TODAY()-A1143))</f>
        <v/>
      </c>
      <c r="R1143" s="18">
        <f>IF(O1143="","",IF(O1143&lt;0,"CONFERIR",IF(O1143=0,"DEVOLVIDO",IF(K1143="","COM CLIENTE",IF(TODAY()&gt;K1143,"VENCIDO",IF(K1143-TODAY()&lt;=15,"VENCE EM 15 DIAS","COM CLIENTE"))))))</f>
        <v/>
      </c>
      <c r="S1143" s="18">
        <f>IF(OR($E1143="",D1143=""),"",IF(D1143=$C$4,"5909","6909"))</f>
        <v/>
      </c>
      <c r="T1143" s="18" t="n"/>
    </row>
    <row r="1144">
      <c r="A1144" s="17" t="n"/>
      <c r="B1144" s="18" t="n"/>
      <c r="C1144" s="18" t="n"/>
      <c r="D1144" s="18" t="n"/>
      <c r="E1144" s="18" t="n"/>
      <c r="F1144" s="18">
        <f>IF($E1144="","",IFERROR(INDEX(Bens!$B$6:$B$305,MATCH($E1144,Bens!$A$6:$A$305,0)),"Código não cadastrado"))</f>
        <v/>
      </c>
      <c r="G1144" s="19" t="n"/>
      <c r="H1144" s="20">
        <f>IF(OR($E1144="",G1144=""),"",G1144*IFERROR(INDEX(Bens!$D$6:$D$305,MATCH($E1144,Bens!$A$6:$A$305,0)),0))</f>
        <v/>
      </c>
      <c r="I1144" s="18" t="n"/>
      <c r="J1144" s="18">
        <f>IF(OR($E1144="",D1144=""),"",IF(D1144=$C$4,"5908","6908"))</f>
        <v/>
      </c>
      <c r="K1144" s="17" t="n"/>
      <c r="L1144" s="17" t="n"/>
      <c r="M1144" s="19" t="n"/>
      <c r="N1144" s="18" t="n"/>
      <c r="O1144" s="19">
        <f>IF(OR($E1144="",G1144=""),"",G1144-N(M1144))</f>
        <v/>
      </c>
      <c r="P1144" s="20">
        <f>IF(O1144="","",O1144*IFERROR(INDEX(Bens!$D$6:$D$305,MATCH($E1144,Bens!$A$6:$A$305,0)),0))</f>
        <v/>
      </c>
      <c r="Q1144" s="21">
        <f>IF(A1144="","",IF(AND(O1144&lt;=0,L1144&lt;&gt;""),L1144-A1144,TODAY()-A1144))</f>
        <v/>
      </c>
      <c r="R1144" s="18">
        <f>IF(O1144="","",IF(O1144&lt;0,"CONFERIR",IF(O1144=0,"DEVOLVIDO",IF(K1144="","COM CLIENTE",IF(TODAY()&gt;K1144,"VENCIDO",IF(K1144-TODAY()&lt;=15,"VENCE EM 15 DIAS","COM CLIENTE"))))))</f>
        <v/>
      </c>
      <c r="S1144" s="18">
        <f>IF(OR($E1144="",D1144=""),"",IF(D1144=$C$4,"5909","6909"))</f>
        <v/>
      </c>
      <c r="T1144" s="18" t="n"/>
    </row>
    <row r="1145">
      <c r="A1145" s="17" t="n"/>
      <c r="B1145" s="18" t="n"/>
      <c r="C1145" s="18" t="n"/>
      <c r="D1145" s="18" t="n"/>
      <c r="E1145" s="18" t="n"/>
      <c r="F1145" s="18">
        <f>IF($E1145="","",IFERROR(INDEX(Bens!$B$6:$B$305,MATCH($E1145,Bens!$A$6:$A$305,0)),"Código não cadastrado"))</f>
        <v/>
      </c>
      <c r="G1145" s="19" t="n"/>
      <c r="H1145" s="20">
        <f>IF(OR($E1145="",G1145=""),"",G1145*IFERROR(INDEX(Bens!$D$6:$D$305,MATCH($E1145,Bens!$A$6:$A$305,0)),0))</f>
        <v/>
      </c>
      <c r="I1145" s="18" t="n"/>
      <c r="J1145" s="18">
        <f>IF(OR($E1145="",D1145=""),"",IF(D1145=$C$4,"5908","6908"))</f>
        <v/>
      </c>
      <c r="K1145" s="17" t="n"/>
      <c r="L1145" s="17" t="n"/>
      <c r="M1145" s="19" t="n"/>
      <c r="N1145" s="18" t="n"/>
      <c r="O1145" s="19">
        <f>IF(OR($E1145="",G1145=""),"",G1145-N(M1145))</f>
        <v/>
      </c>
      <c r="P1145" s="20">
        <f>IF(O1145="","",O1145*IFERROR(INDEX(Bens!$D$6:$D$305,MATCH($E1145,Bens!$A$6:$A$305,0)),0))</f>
        <v/>
      </c>
      <c r="Q1145" s="21">
        <f>IF(A1145="","",IF(AND(O1145&lt;=0,L1145&lt;&gt;""),L1145-A1145,TODAY()-A1145))</f>
        <v/>
      </c>
      <c r="R1145" s="18">
        <f>IF(O1145="","",IF(O1145&lt;0,"CONFERIR",IF(O1145=0,"DEVOLVIDO",IF(K1145="","COM CLIENTE",IF(TODAY()&gt;K1145,"VENCIDO",IF(K1145-TODAY()&lt;=15,"VENCE EM 15 DIAS","COM CLIENTE"))))))</f>
        <v/>
      </c>
      <c r="S1145" s="18">
        <f>IF(OR($E1145="",D1145=""),"",IF(D1145=$C$4,"5909","6909"))</f>
        <v/>
      </c>
      <c r="T1145" s="18" t="n"/>
    </row>
    <row r="1146">
      <c r="A1146" s="17" t="n"/>
      <c r="B1146" s="18" t="n"/>
      <c r="C1146" s="18" t="n"/>
      <c r="D1146" s="18" t="n"/>
      <c r="E1146" s="18" t="n"/>
      <c r="F1146" s="18">
        <f>IF($E1146="","",IFERROR(INDEX(Bens!$B$6:$B$305,MATCH($E1146,Bens!$A$6:$A$305,0)),"Código não cadastrado"))</f>
        <v/>
      </c>
      <c r="G1146" s="19" t="n"/>
      <c r="H1146" s="20">
        <f>IF(OR($E1146="",G1146=""),"",G1146*IFERROR(INDEX(Bens!$D$6:$D$305,MATCH($E1146,Bens!$A$6:$A$305,0)),0))</f>
        <v/>
      </c>
      <c r="I1146" s="18" t="n"/>
      <c r="J1146" s="18">
        <f>IF(OR($E1146="",D1146=""),"",IF(D1146=$C$4,"5908","6908"))</f>
        <v/>
      </c>
      <c r="K1146" s="17" t="n"/>
      <c r="L1146" s="17" t="n"/>
      <c r="M1146" s="19" t="n"/>
      <c r="N1146" s="18" t="n"/>
      <c r="O1146" s="19">
        <f>IF(OR($E1146="",G1146=""),"",G1146-N(M1146))</f>
        <v/>
      </c>
      <c r="P1146" s="20">
        <f>IF(O1146="","",O1146*IFERROR(INDEX(Bens!$D$6:$D$305,MATCH($E1146,Bens!$A$6:$A$305,0)),0))</f>
        <v/>
      </c>
      <c r="Q1146" s="21">
        <f>IF(A1146="","",IF(AND(O1146&lt;=0,L1146&lt;&gt;""),L1146-A1146,TODAY()-A1146))</f>
        <v/>
      </c>
      <c r="R1146" s="18">
        <f>IF(O1146="","",IF(O1146&lt;0,"CONFERIR",IF(O1146=0,"DEVOLVIDO",IF(K1146="","COM CLIENTE",IF(TODAY()&gt;K1146,"VENCIDO",IF(K1146-TODAY()&lt;=15,"VENCE EM 15 DIAS","COM CLIENTE"))))))</f>
        <v/>
      </c>
      <c r="S1146" s="18">
        <f>IF(OR($E1146="",D1146=""),"",IF(D1146=$C$4,"5909","6909"))</f>
        <v/>
      </c>
      <c r="T1146" s="18" t="n"/>
    </row>
    <row r="1147">
      <c r="A1147" s="17" t="n"/>
      <c r="B1147" s="18" t="n"/>
      <c r="C1147" s="18" t="n"/>
      <c r="D1147" s="18" t="n"/>
      <c r="E1147" s="18" t="n"/>
      <c r="F1147" s="18">
        <f>IF($E1147="","",IFERROR(INDEX(Bens!$B$6:$B$305,MATCH($E1147,Bens!$A$6:$A$305,0)),"Código não cadastrado"))</f>
        <v/>
      </c>
      <c r="G1147" s="19" t="n"/>
      <c r="H1147" s="20">
        <f>IF(OR($E1147="",G1147=""),"",G1147*IFERROR(INDEX(Bens!$D$6:$D$305,MATCH($E1147,Bens!$A$6:$A$305,0)),0))</f>
        <v/>
      </c>
      <c r="I1147" s="18" t="n"/>
      <c r="J1147" s="18">
        <f>IF(OR($E1147="",D1147=""),"",IF(D1147=$C$4,"5908","6908"))</f>
        <v/>
      </c>
      <c r="K1147" s="17" t="n"/>
      <c r="L1147" s="17" t="n"/>
      <c r="M1147" s="19" t="n"/>
      <c r="N1147" s="18" t="n"/>
      <c r="O1147" s="19">
        <f>IF(OR($E1147="",G1147=""),"",G1147-N(M1147))</f>
        <v/>
      </c>
      <c r="P1147" s="20">
        <f>IF(O1147="","",O1147*IFERROR(INDEX(Bens!$D$6:$D$305,MATCH($E1147,Bens!$A$6:$A$305,0)),0))</f>
        <v/>
      </c>
      <c r="Q1147" s="21">
        <f>IF(A1147="","",IF(AND(O1147&lt;=0,L1147&lt;&gt;""),L1147-A1147,TODAY()-A1147))</f>
        <v/>
      </c>
      <c r="R1147" s="18">
        <f>IF(O1147="","",IF(O1147&lt;0,"CONFERIR",IF(O1147=0,"DEVOLVIDO",IF(K1147="","COM CLIENTE",IF(TODAY()&gt;K1147,"VENCIDO",IF(K1147-TODAY()&lt;=15,"VENCE EM 15 DIAS","COM CLIENTE"))))))</f>
        <v/>
      </c>
      <c r="S1147" s="18">
        <f>IF(OR($E1147="",D1147=""),"",IF(D1147=$C$4,"5909","6909"))</f>
        <v/>
      </c>
      <c r="T1147" s="18" t="n"/>
    </row>
    <row r="1148">
      <c r="A1148" s="17" t="n"/>
      <c r="B1148" s="18" t="n"/>
      <c r="C1148" s="18" t="n"/>
      <c r="D1148" s="18" t="n"/>
      <c r="E1148" s="18" t="n"/>
      <c r="F1148" s="18">
        <f>IF($E1148="","",IFERROR(INDEX(Bens!$B$6:$B$305,MATCH($E1148,Bens!$A$6:$A$305,0)),"Código não cadastrado"))</f>
        <v/>
      </c>
      <c r="G1148" s="19" t="n"/>
      <c r="H1148" s="20">
        <f>IF(OR($E1148="",G1148=""),"",G1148*IFERROR(INDEX(Bens!$D$6:$D$305,MATCH($E1148,Bens!$A$6:$A$305,0)),0))</f>
        <v/>
      </c>
      <c r="I1148" s="18" t="n"/>
      <c r="J1148" s="18">
        <f>IF(OR($E1148="",D1148=""),"",IF(D1148=$C$4,"5908","6908"))</f>
        <v/>
      </c>
      <c r="K1148" s="17" t="n"/>
      <c r="L1148" s="17" t="n"/>
      <c r="M1148" s="19" t="n"/>
      <c r="N1148" s="18" t="n"/>
      <c r="O1148" s="19">
        <f>IF(OR($E1148="",G1148=""),"",G1148-N(M1148))</f>
        <v/>
      </c>
      <c r="P1148" s="20">
        <f>IF(O1148="","",O1148*IFERROR(INDEX(Bens!$D$6:$D$305,MATCH($E1148,Bens!$A$6:$A$305,0)),0))</f>
        <v/>
      </c>
      <c r="Q1148" s="21">
        <f>IF(A1148="","",IF(AND(O1148&lt;=0,L1148&lt;&gt;""),L1148-A1148,TODAY()-A1148))</f>
        <v/>
      </c>
      <c r="R1148" s="18">
        <f>IF(O1148="","",IF(O1148&lt;0,"CONFERIR",IF(O1148=0,"DEVOLVIDO",IF(K1148="","COM CLIENTE",IF(TODAY()&gt;K1148,"VENCIDO",IF(K1148-TODAY()&lt;=15,"VENCE EM 15 DIAS","COM CLIENTE"))))))</f>
        <v/>
      </c>
      <c r="S1148" s="18">
        <f>IF(OR($E1148="",D1148=""),"",IF(D1148=$C$4,"5909","6909"))</f>
        <v/>
      </c>
      <c r="T1148" s="18" t="n"/>
    </row>
    <row r="1149">
      <c r="A1149" s="17" t="n"/>
      <c r="B1149" s="18" t="n"/>
      <c r="C1149" s="18" t="n"/>
      <c r="D1149" s="18" t="n"/>
      <c r="E1149" s="18" t="n"/>
      <c r="F1149" s="18">
        <f>IF($E1149="","",IFERROR(INDEX(Bens!$B$6:$B$305,MATCH($E1149,Bens!$A$6:$A$305,0)),"Código não cadastrado"))</f>
        <v/>
      </c>
      <c r="G1149" s="19" t="n"/>
      <c r="H1149" s="20">
        <f>IF(OR($E1149="",G1149=""),"",G1149*IFERROR(INDEX(Bens!$D$6:$D$305,MATCH($E1149,Bens!$A$6:$A$305,0)),0))</f>
        <v/>
      </c>
      <c r="I1149" s="18" t="n"/>
      <c r="J1149" s="18">
        <f>IF(OR($E1149="",D1149=""),"",IF(D1149=$C$4,"5908","6908"))</f>
        <v/>
      </c>
      <c r="K1149" s="17" t="n"/>
      <c r="L1149" s="17" t="n"/>
      <c r="M1149" s="19" t="n"/>
      <c r="N1149" s="18" t="n"/>
      <c r="O1149" s="19">
        <f>IF(OR($E1149="",G1149=""),"",G1149-N(M1149))</f>
        <v/>
      </c>
      <c r="P1149" s="20">
        <f>IF(O1149="","",O1149*IFERROR(INDEX(Bens!$D$6:$D$305,MATCH($E1149,Bens!$A$6:$A$305,0)),0))</f>
        <v/>
      </c>
      <c r="Q1149" s="21">
        <f>IF(A1149="","",IF(AND(O1149&lt;=0,L1149&lt;&gt;""),L1149-A1149,TODAY()-A1149))</f>
        <v/>
      </c>
      <c r="R1149" s="18">
        <f>IF(O1149="","",IF(O1149&lt;0,"CONFERIR",IF(O1149=0,"DEVOLVIDO",IF(K1149="","COM CLIENTE",IF(TODAY()&gt;K1149,"VENCIDO",IF(K1149-TODAY()&lt;=15,"VENCE EM 15 DIAS","COM CLIENTE"))))))</f>
        <v/>
      </c>
      <c r="S1149" s="18">
        <f>IF(OR($E1149="",D1149=""),"",IF(D1149=$C$4,"5909","6909"))</f>
        <v/>
      </c>
      <c r="T1149" s="18" t="n"/>
    </row>
    <row r="1150">
      <c r="A1150" s="17" t="n"/>
      <c r="B1150" s="18" t="n"/>
      <c r="C1150" s="18" t="n"/>
      <c r="D1150" s="18" t="n"/>
      <c r="E1150" s="18" t="n"/>
      <c r="F1150" s="18">
        <f>IF($E1150="","",IFERROR(INDEX(Bens!$B$6:$B$305,MATCH($E1150,Bens!$A$6:$A$305,0)),"Código não cadastrado"))</f>
        <v/>
      </c>
      <c r="G1150" s="19" t="n"/>
      <c r="H1150" s="20">
        <f>IF(OR($E1150="",G1150=""),"",G1150*IFERROR(INDEX(Bens!$D$6:$D$305,MATCH($E1150,Bens!$A$6:$A$305,0)),0))</f>
        <v/>
      </c>
      <c r="I1150" s="18" t="n"/>
      <c r="J1150" s="18">
        <f>IF(OR($E1150="",D1150=""),"",IF(D1150=$C$4,"5908","6908"))</f>
        <v/>
      </c>
      <c r="K1150" s="17" t="n"/>
      <c r="L1150" s="17" t="n"/>
      <c r="M1150" s="19" t="n"/>
      <c r="N1150" s="18" t="n"/>
      <c r="O1150" s="19">
        <f>IF(OR($E1150="",G1150=""),"",G1150-N(M1150))</f>
        <v/>
      </c>
      <c r="P1150" s="20">
        <f>IF(O1150="","",O1150*IFERROR(INDEX(Bens!$D$6:$D$305,MATCH($E1150,Bens!$A$6:$A$305,0)),0))</f>
        <v/>
      </c>
      <c r="Q1150" s="21">
        <f>IF(A1150="","",IF(AND(O1150&lt;=0,L1150&lt;&gt;""),L1150-A1150,TODAY()-A1150))</f>
        <v/>
      </c>
      <c r="R1150" s="18">
        <f>IF(O1150="","",IF(O1150&lt;0,"CONFERIR",IF(O1150=0,"DEVOLVIDO",IF(K1150="","COM CLIENTE",IF(TODAY()&gt;K1150,"VENCIDO",IF(K1150-TODAY()&lt;=15,"VENCE EM 15 DIAS","COM CLIENTE"))))))</f>
        <v/>
      </c>
      <c r="S1150" s="18">
        <f>IF(OR($E1150="",D1150=""),"",IF(D1150=$C$4,"5909","6909"))</f>
        <v/>
      </c>
      <c r="T1150" s="18" t="n"/>
    </row>
    <row r="1151">
      <c r="A1151" s="17" t="n"/>
      <c r="B1151" s="18" t="n"/>
      <c r="C1151" s="18" t="n"/>
      <c r="D1151" s="18" t="n"/>
      <c r="E1151" s="18" t="n"/>
      <c r="F1151" s="18">
        <f>IF($E1151="","",IFERROR(INDEX(Bens!$B$6:$B$305,MATCH($E1151,Bens!$A$6:$A$305,0)),"Código não cadastrado"))</f>
        <v/>
      </c>
      <c r="G1151" s="19" t="n"/>
      <c r="H1151" s="20">
        <f>IF(OR($E1151="",G1151=""),"",G1151*IFERROR(INDEX(Bens!$D$6:$D$305,MATCH($E1151,Bens!$A$6:$A$305,0)),0))</f>
        <v/>
      </c>
      <c r="I1151" s="18" t="n"/>
      <c r="J1151" s="18">
        <f>IF(OR($E1151="",D1151=""),"",IF(D1151=$C$4,"5908","6908"))</f>
        <v/>
      </c>
      <c r="K1151" s="17" t="n"/>
      <c r="L1151" s="17" t="n"/>
      <c r="M1151" s="19" t="n"/>
      <c r="N1151" s="18" t="n"/>
      <c r="O1151" s="19">
        <f>IF(OR($E1151="",G1151=""),"",G1151-N(M1151))</f>
        <v/>
      </c>
      <c r="P1151" s="20">
        <f>IF(O1151="","",O1151*IFERROR(INDEX(Bens!$D$6:$D$305,MATCH($E1151,Bens!$A$6:$A$305,0)),0))</f>
        <v/>
      </c>
      <c r="Q1151" s="21">
        <f>IF(A1151="","",IF(AND(O1151&lt;=0,L1151&lt;&gt;""),L1151-A1151,TODAY()-A1151))</f>
        <v/>
      </c>
      <c r="R1151" s="18">
        <f>IF(O1151="","",IF(O1151&lt;0,"CONFERIR",IF(O1151=0,"DEVOLVIDO",IF(K1151="","COM CLIENTE",IF(TODAY()&gt;K1151,"VENCIDO",IF(K1151-TODAY()&lt;=15,"VENCE EM 15 DIAS","COM CLIENTE"))))))</f>
        <v/>
      </c>
      <c r="S1151" s="18">
        <f>IF(OR($E1151="",D1151=""),"",IF(D1151=$C$4,"5909","6909"))</f>
        <v/>
      </c>
      <c r="T1151" s="18" t="n"/>
    </row>
    <row r="1152">
      <c r="A1152" s="17" t="n"/>
      <c r="B1152" s="18" t="n"/>
      <c r="C1152" s="18" t="n"/>
      <c r="D1152" s="18" t="n"/>
      <c r="E1152" s="18" t="n"/>
      <c r="F1152" s="18">
        <f>IF($E1152="","",IFERROR(INDEX(Bens!$B$6:$B$305,MATCH($E1152,Bens!$A$6:$A$305,0)),"Código não cadastrado"))</f>
        <v/>
      </c>
      <c r="G1152" s="19" t="n"/>
      <c r="H1152" s="20">
        <f>IF(OR($E1152="",G1152=""),"",G1152*IFERROR(INDEX(Bens!$D$6:$D$305,MATCH($E1152,Bens!$A$6:$A$305,0)),0))</f>
        <v/>
      </c>
      <c r="I1152" s="18" t="n"/>
      <c r="J1152" s="18">
        <f>IF(OR($E1152="",D1152=""),"",IF(D1152=$C$4,"5908","6908"))</f>
        <v/>
      </c>
      <c r="K1152" s="17" t="n"/>
      <c r="L1152" s="17" t="n"/>
      <c r="M1152" s="19" t="n"/>
      <c r="N1152" s="18" t="n"/>
      <c r="O1152" s="19">
        <f>IF(OR($E1152="",G1152=""),"",G1152-N(M1152))</f>
        <v/>
      </c>
      <c r="P1152" s="20">
        <f>IF(O1152="","",O1152*IFERROR(INDEX(Bens!$D$6:$D$305,MATCH($E1152,Bens!$A$6:$A$305,0)),0))</f>
        <v/>
      </c>
      <c r="Q1152" s="21">
        <f>IF(A1152="","",IF(AND(O1152&lt;=0,L1152&lt;&gt;""),L1152-A1152,TODAY()-A1152))</f>
        <v/>
      </c>
      <c r="R1152" s="18">
        <f>IF(O1152="","",IF(O1152&lt;0,"CONFERIR",IF(O1152=0,"DEVOLVIDO",IF(K1152="","COM CLIENTE",IF(TODAY()&gt;K1152,"VENCIDO",IF(K1152-TODAY()&lt;=15,"VENCE EM 15 DIAS","COM CLIENTE"))))))</f>
        <v/>
      </c>
      <c r="S1152" s="18">
        <f>IF(OR($E1152="",D1152=""),"",IF(D1152=$C$4,"5909","6909"))</f>
        <v/>
      </c>
      <c r="T1152" s="18" t="n"/>
    </row>
    <row r="1153">
      <c r="A1153" s="17" t="n"/>
      <c r="B1153" s="18" t="n"/>
      <c r="C1153" s="18" t="n"/>
      <c r="D1153" s="18" t="n"/>
      <c r="E1153" s="18" t="n"/>
      <c r="F1153" s="18">
        <f>IF($E1153="","",IFERROR(INDEX(Bens!$B$6:$B$305,MATCH($E1153,Bens!$A$6:$A$305,0)),"Código não cadastrado"))</f>
        <v/>
      </c>
      <c r="G1153" s="19" t="n"/>
      <c r="H1153" s="20">
        <f>IF(OR($E1153="",G1153=""),"",G1153*IFERROR(INDEX(Bens!$D$6:$D$305,MATCH($E1153,Bens!$A$6:$A$305,0)),0))</f>
        <v/>
      </c>
      <c r="I1153" s="18" t="n"/>
      <c r="J1153" s="18">
        <f>IF(OR($E1153="",D1153=""),"",IF(D1153=$C$4,"5908","6908"))</f>
        <v/>
      </c>
      <c r="K1153" s="17" t="n"/>
      <c r="L1153" s="17" t="n"/>
      <c r="M1153" s="19" t="n"/>
      <c r="N1153" s="18" t="n"/>
      <c r="O1153" s="19">
        <f>IF(OR($E1153="",G1153=""),"",G1153-N(M1153))</f>
        <v/>
      </c>
      <c r="P1153" s="20">
        <f>IF(O1153="","",O1153*IFERROR(INDEX(Bens!$D$6:$D$305,MATCH($E1153,Bens!$A$6:$A$305,0)),0))</f>
        <v/>
      </c>
      <c r="Q1153" s="21">
        <f>IF(A1153="","",IF(AND(O1153&lt;=0,L1153&lt;&gt;""),L1153-A1153,TODAY()-A1153))</f>
        <v/>
      </c>
      <c r="R1153" s="18">
        <f>IF(O1153="","",IF(O1153&lt;0,"CONFERIR",IF(O1153=0,"DEVOLVIDO",IF(K1153="","COM CLIENTE",IF(TODAY()&gt;K1153,"VENCIDO",IF(K1153-TODAY()&lt;=15,"VENCE EM 15 DIAS","COM CLIENTE"))))))</f>
        <v/>
      </c>
      <c r="S1153" s="18">
        <f>IF(OR($E1153="",D1153=""),"",IF(D1153=$C$4,"5909","6909"))</f>
        <v/>
      </c>
      <c r="T1153" s="18" t="n"/>
    </row>
    <row r="1154">
      <c r="A1154" s="17" t="n"/>
      <c r="B1154" s="18" t="n"/>
      <c r="C1154" s="18" t="n"/>
      <c r="D1154" s="18" t="n"/>
      <c r="E1154" s="18" t="n"/>
      <c r="F1154" s="18">
        <f>IF($E1154="","",IFERROR(INDEX(Bens!$B$6:$B$305,MATCH($E1154,Bens!$A$6:$A$305,0)),"Código não cadastrado"))</f>
        <v/>
      </c>
      <c r="G1154" s="19" t="n"/>
      <c r="H1154" s="20">
        <f>IF(OR($E1154="",G1154=""),"",G1154*IFERROR(INDEX(Bens!$D$6:$D$305,MATCH($E1154,Bens!$A$6:$A$305,0)),0))</f>
        <v/>
      </c>
      <c r="I1154" s="18" t="n"/>
      <c r="J1154" s="18">
        <f>IF(OR($E1154="",D1154=""),"",IF(D1154=$C$4,"5908","6908"))</f>
        <v/>
      </c>
      <c r="K1154" s="17" t="n"/>
      <c r="L1154" s="17" t="n"/>
      <c r="M1154" s="19" t="n"/>
      <c r="N1154" s="18" t="n"/>
      <c r="O1154" s="19">
        <f>IF(OR($E1154="",G1154=""),"",G1154-N(M1154))</f>
        <v/>
      </c>
      <c r="P1154" s="20">
        <f>IF(O1154="","",O1154*IFERROR(INDEX(Bens!$D$6:$D$305,MATCH($E1154,Bens!$A$6:$A$305,0)),0))</f>
        <v/>
      </c>
      <c r="Q1154" s="21">
        <f>IF(A1154="","",IF(AND(O1154&lt;=0,L1154&lt;&gt;""),L1154-A1154,TODAY()-A1154))</f>
        <v/>
      </c>
      <c r="R1154" s="18">
        <f>IF(O1154="","",IF(O1154&lt;0,"CONFERIR",IF(O1154=0,"DEVOLVIDO",IF(K1154="","COM CLIENTE",IF(TODAY()&gt;K1154,"VENCIDO",IF(K1154-TODAY()&lt;=15,"VENCE EM 15 DIAS","COM CLIENTE"))))))</f>
        <v/>
      </c>
      <c r="S1154" s="18">
        <f>IF(OR($E1154="",D1154=""),"",IF(D1154=$C$4,"5909","6909"))</f>
        <v/>
      </c>
      <c r="T1154" s="18" t="n"/>
    </row>
    <row r="1155">
      <c r="A1155" s="17" t="n"/>
      <c r="B1155" s="18" t="n"/>
      <c r="C1155" s="18" t="n"/>
      <c r="D1155" s="18" t="n"/>
      <c r="E1155" s="18" t="n"/>
      <c r="F1155" s="18">
        <f>IF($E1155="","",IFERROR(INDEX(Bens!$B$6:$B$305,MATCH($E1155,Bens!$A$6:$A$305,0)),"Código não cadastrado"))</f>
        <v/>
      </c>
      <c r="G1155" s="19" t="n"/>
      <c r="H1155" s="20">
        <f>IF(OR($E1155="",G1155=""),"",G1155*IFERROR(INDEX(Bens!$D$6:$D$305,MATCH($E1155,Bens!$A$6:$A$305,0)),0))</f>
        <v/>
      </c>
      <c r="I1155" s="18" t="n"/>
      <c r="J1155" s="18">
        <f>IF(OR($E1155="",D1155=""),"",IF(D1155=$C$4,"5908","6908"))</f>
        <v/>
      </c>
      <c r="K1155" s="17" t="n"/>
      <c r="L1155" s="17" t="n"/>
      <c r="M1155" s="19" t="n"/>
      <c r="N1155" s="18" t="n"/>
      <c r="O1155" s="19">
        <f>IF(OR($E1155="",G1155=""),"",G1155-N(M1155))</f>
        <v/>
      </c>
      <c r="P1155" s="20">
        <f>IF(O1155="","",O1155*IFERROR(INDEX(Bens!$D$6:$D$305,MATCH($E1155,Bens!$A$6:$A$305,0)),0))</f>
        <v/>
      </c>
      <c r="Q1155" s="21">
        <f>IF(A1155="","",IF(AND(O1155&lt;=0,L1155&lt;&gt;""),L1155-A1155,TODAY()-A1155))</f>
        <v/>
      </c>
      <c r="R1155" s="18">
        <f>IF(O1155="","",IF(O1155&lt;0,"CONFERIR",IF(O1155=0,"DEVOLVIDO",IF(K1155="","COM CLIENTE",IF(TODAY()&gt;K1155,"VENCIDO",IF(K1155-TODAY()&lt;=15,"VENCE EM 15 DIAS","COM CLIENTE"))))))</f>
        <v/>
      </c>
      <c r="S1155" s="18">
        <f>IF(OR($E1155="",D1155=""),"",IF(D1155=$C$4,"5909","6909"))</f>
        <v/>
      </c>
      <c r="T1155" s="18" t="n"/>
    </row>
    <row r="1156">
      <c r="A1156" s="17" t="n"/>
      <c r="B1156" s="18" t="n"/>
      <c r="C1156" s="18" t="n"/>
      <c r="D1156" s="18" t="n"/>
      <c r="E1156" s="18" t="n"/>
      <c r="F1156" s="18">
        <f>IF($E1156="","",IFERROR(INDEX(Bens!$B$6:$B$305,MATCH($E1156,Bens!$A$6:$A$305,0)),"Código não cadastrado"))</f>
        <v/>
      </c>
      <c r="G1156" s="19" t="n"/>
      <c r="H1156" s="20">
        <f>IF(OR($E1156="",G1156=""),"",G1156*IFERROR(INDEX(Bens!$D$6:$D$305,MATCH($E1156,Bens!$A$6:$A$305,0)),0))</f>
        <v/>
      </c>
      <c r="I1156" s="18" t="n"/>
      <c r="J1156" s="18">
        <f>IF(OR($E1156="",D1156=""),"",IF(D1156=$C$4,"5908","6908"))</f>
        <v/>
      </c>
      <c r="K1156" s="17" t="n"/>
      <c r="L1156" s="17" t="n"/>
      <c r="M1156" s="19" t="n"/>
      <c r="N1156" s="18" t="n"/>
      <c r="O1156" s="19">
        <f>IF(OR($E1156="",G1156=""),"",G1156-N(M1156))</f>
        <v/>
      </c>
      <c r="P1156" s="20">
        <f>IF(O1156="","",O1156*IFERROR(INDEX(Bens!$D$6:$D$305,MATCH($E1156,Bens!$A$6:$A$305,0)),0))</f>
        <v/>
      </c>
      <c r="Q1156" s="21">
        <f>IF(A1156="","",IF(AND(O1156&lt;=0,L1156&lt;&gt;""),L1156-A1156,TODAY()-A1156))</f>
        <v/>
      </c>
      <c r="R1156" s="18">
        <f>IF(O1156="","",IF(O1156&lt;0,"CONFERIR",IF(O1156=0,"DEVOLVIDO",IF(K1156="","COM CLIENTE",IF(TODAY()&gt;K1156,"VENCIDO",IF(K1156-TODAY()&lt;=15,"VENCE EM 15 DIAS","COM CLIENTE"))))))</f>
        <v/>
      </c>
      <c r="S1156" s="18">
        <f>IF(OR($E1156="",D1156=""),"",IF(D1156=$C$4,"5909","6909"))</f>
        <v/>
      </c>
      <c r="T1156" s="18" t="n"/>
    </row>
    <row r="1157">
      <c r="A1157" s="17" t="n"/>
      <c r="B1157" s="18" t="n"/>
      <c r="C1157" s="18" t="n"/>
      <c r="D1157" s="18" t="n"/>
      <c r="E1157" s="18" t="n"/>
      <c r="F1157" s="18">
        <f>IF($E1157="","",IFERROR(INDEX(Bens!$B$6:$B$305,MATCH($E1157,Bens!$A$6:$A$305,0)),"Código não cadastrado"))</f>
        <v/>
      </c>
      <c r="G1157" s="19" t="n"/>
      <c r="H1157" s="20">
        <f>IF(OR($E1157="",G1157=""),"",G1157*IFERROR(INDEX(Bens!$D$6:$D$305,MATCH($E1157,Bens!$A$6:$A$305,0)),0))</f>
        <v/>
      </c>
      <c r="I1157" s="18" t="n"/>
      <c r="J1157" s="18">
        <f>IF(OR($E1157="",D1157=""),"",IF(D1157=$C$4,"5908","6908"))</f>
        <v/>
      </c>
      <c r="K1157" s="17" t="n"/>
      <c r="L1157" s="17" t="n"/>
      <c r="M1157" s="19" t="n"/>
      <c r="N1157" s="18" t="n"/>
      <c r="O1157" s="19">
        <f>IF(OR($E1157="",G1157=""),"",G1157-N(M1157))</f>
        <v/>
      </c>
      <c r="P1157" s="20">
        <f>IF(O1157="","",O1157*IFERROR(INDEX(Bens!$D$6:$D$305,MATCH($E1157,Bens!$A$6:$A$305,0)),0))</f>
        <v/>
      </c>
      <c r="Q1157" s="21">
        <f>IF(A1157="","",IF(AND(O1157&lt;=0,L1157&lt;&gt;""),L1157-A1157,TODAY()-A1157))</f>
        <v/>
      </c>
      <c r="R1157" s="18">
        <f>IF(O1157="","",IF(O1157&lt;0,"CONFERIR",IF(O1157=0,"DEVOLVIDO",IF(K1157="","COM CLIENTE",IF(TODAY()&gt;K1157,"VENCIDO",IF(K1157-TODAY()&lt;=15,"VENCE EM 15 DIAS","COM CLIENTE"))))))</f>
        <v/>
      </c>
      <c r="S1157" s="18">
        <f>IF(OR($E1157="",D1157=""),"",IF(D1157=$C$4,"5909","6909"))</f>
        <v/>
      </c>
      <c r="T1157" s="18" t="n"/>
    </row>
    <row r="1158">
      <c r="A1158" s="17" t="n"/>
      <c r="B1158" s="18" t="n"/>
      <c r="C1158" s="18" t="n"/>
      <c r="D1158" s="18" t="n"/>
      <c r="E1158" s="18" t="n"/>
      <c r="F1158" s="18">
        <f>IF($E1158="","",IFERROR(INDEX(Bens!$B$6:$B$305,MATCH($E1158,Bens!$A$6:$A$305,0)),"Código não cadastrado"))</f>
        <v/>
      </c>
      <c r="G1158" s="19" t="n"/>
      <c r="H1158" s="20">
        <f>IF(OR($E1158="",G1158=""),"",G1158*IFERROR(INDEX(Bens!$D$6:$D$305,MATCH($E1158,Bens!$A$6:$A$305,0)),0))</f>
        <v/>
      </c>
      <c r="I1158" s="18" t="n"/>
      <c r="J1158" s="18">
        <f>IF(OR($E1158="",D1158=""),"",IF(D1158=$C$4,"5908","6908"))</f>
        <v/>
      </c>
      <c r="K1158" s="17" t="n"/>
      <c r="L1158" s="17" t="n"/>
      <c r="M1158" s="19" t="n"/>
      <c r="N1158" s="18" t="n"/>
      <c r="O1158" s="19">
        <f>IF(OR($E1158="",G1158=""),"",G1158-N(M1158))</f>
        <v/>
      </c>
      <c r="P1158" s="20">
        <f>IF(O1158="","",O1158*IFERROR(INDEX(Bens!$D$6:$D$305,MATCH($E1158,Bens!$A$6:$A$305,0)),0))</f>
        <v/>
      </c>
      <c r="Q1158" s="21">
        <f>IF(A1158="","",IF(AND(O1158&lt;=0,L1158&lt;&gt;""),L1158-A1158,TODAY()-A1158))</f>
        <v/>
      </c>
      <c r="R1158" s="18">
        <f>IF(O1158="","",IF(O1158&lt;0,"CONFERIR",IF(O1158=0,"DEVOLVIDO",IF(K1158="","COM CLIENTE",IF(TODAY()&gt;K1158,"VENCIDO",IF(K1158-TODAY()&lt;=15,"VENCE EM 15 DIAS","COM CLIENTE"))))))</f>
        <v/>
      </c>
      <c r="S1158" s="18">
        <f>IF(OR($E1158="",D1158=""),"",IF(D1158=$C$4,"5909","6909"))</f>
        <v/>
      </c>
      <c r="T1158" s="18" t="n"/>
    </row>
    <row r="1159">
      <c r="A1159" s="17" t="n"/>
      <c r="B1159" s="18" t="n"/>
      <c r="C1159" s="18" t="n"/>
      <c r="D1159" s="18" t="n"/>
      <c r="E1159" s="18" t="n"/>
      <c r="F1159" s="18">
        <f>IF($E1159="","",IFERROR(INDEX(Bens!$B$6:$B$305,MATCH($E1159,Bens!$A$6:$A$305,0)),"Código não cadastrado"))</f>
        <v/>
      </c>
      <c r="G1159" s="19" t="n"/>
      <c r="H1159" s="20">
        <f>IF(OR($E1159="",G1159=""),"",G1159*IFERROR(INDEX(Bens!$D$6:$D$305,MATCH($E1159,Bens!$A$6:$A$305,0)),0))</f>
        <v/>
      </c>
      <c r="I1159" s="18" t="n"/>
      <c r="J1159" s="18">
        <f>IF(OR($E1159="",D1159=""),"",IF(D1159=$C$4,"5908","6908"))</f>
        <v/>
      </c>
      <c r="K1159" s="17" t="n"/>
      <c r="L1159" s="17" t="n"/>
      <c r="M1159" s="19" t="n"/>
      <c r="N1159" s="18" t="n"/>
      <c r="O1159" s="19">
        <f>IF(OR($E1159="",G1159=""),"",G1159-N(M1159))</f>
        <v/>
      </c>
      <c r="P1159" s="20">
        <f>IF(O1159="","",O1159*IFERROR(INDEX(Bens!$D$6:$D$305,MATCH($E1159,Bens!$A$6:$A$305,0)),0))</f>
        <v/>
      </c>
      <c r="Q1159" s="21">
        <f>IF(A1159="","",IF(AND(O1159&lt;=0,L1159&lt;&gt;""),L1159-A1159,TODAY()-A1159))</f>
        <v/>
      </c>
      <c r="R1159" s="18">
        <f>IF(O1159="","",IF(O1159&lt;0,"CONFERIR",IF(O1159=0,"DEVOLVIDO",IF(K1159="","COM CLIENTE",IF(TODAY()&gt;K1159,"VENCIDO",IF(K1159-TODAY()&lt;=15,"VENCE EM 15 DIAS","COM CLIENTE"))))))</f>
        <v/>
      </c>
      <c r="S1159" s="18">
        <f>IF(OR($E1159="",D1159=""),"",IF(D1159=$C$4,"5909","6909"))</f>
        <v/>
      </c>
      <c r="T1159" s="18" t="n"/>
    </row>
    <row r="1160">
      <c r="A1160" s="17" t="n"/>
      <c r="B1160" s="18" t="n"/>
      <c r="C1160" s="18" t="n"/>
      <c r="D1160" s="18" t="n"/>
      <c r="E1160" s="18" t="n"/>
      <c r="F1160" s="18">
        <f>IF($E1160="","",IFERROR(INDEX(Bens!$B$6:$B$305,MATCH($E1160,Bens!$A$6:$A$305,0)),"Código não cadastrado"))</f>
        <v/>
      </c>
      <c r="G1160" s="19" t="n"/>
      <c r="H1160" s="20">
        <f>IF(OR($E1160="",G1160=""),"",G1160*IFERROR(INDEX(Bens!$D$6:$D$305,MATCH($E1160,Bens!$A$6:$A$305,0)),0))</f>
        <v/>
      </c>
      <c r="I1160" s="18" t="n"/>
      <c r="J1160" s="18">
        <f>IF(OR($E1160="",D1160=""),"",IF(D1160=$C$4,"5908","6908"))</f>
        <v/>
      </c>
      <c r="K1160" s="17" t="n"/>
      <c r="L1160" s="17" t="n"/>
      <c r="M1160" s="19" t="n"/>
      <c r="N1160" s="18" t="n"/>
      <c r="O1160" s="19">
        <f>IF(OR($E1160="",G1160=""),"",G1160-N(M1160))</f>
        <v/>
      </c>
      <c r="P1160" s="20">
        <f>IF(O1160="","",O1160*IFERROR(INDEX(Bens!$D$6:$D$305,MATCH($E1160,Bens!$A$6:$A$305,0)),0))</f>
        <v/>
      </c>
      <c r="Q1160" s="21">
        <f>IF(A1160="","",IF(AND(O1160&lt;=0,L1160&lt;&gt;""),L1160-A1160,TODAY()-A1160))</f>
        <v/>
      </c>
      <c r="R1160" s="18">
        <f>IF(O1160="","",IF(O1160&lt;0,"CONFERIR",IF(O1160=0,"DEVOLVIDO",IF(K1160="","COM CLIENTE",IF(TODAY()&gt;K1160,"VENCIDO",IF(K1160-TODAY()&lt;=15,"VENCE EM 15 DIAS","COM CLIENTE"))))))</f>
        <v/>
      </c>
      <c r="S1160" s="18">
        <f>IF(OR($E1160="",D1160=""),"",IF(D1160=$C$4,"5909","6909"))</f>
        <v/>
      </c>
      <c r="T1160" s="18" t="n"/>
    </row>
    <row r="1161">
      <c r="A1161" s="17" t="n"/>
      <c r="B1161" s="18" t="n"/>
      <c r="C1161" s="18" t="n"/>
      <c r="D1161" s="18" t="n"/>
      <c r="E1161" s="18" t="n"/>
      <c r="F1161" s="18">
        <f>IF($E1161="","",IFERROR(INDEX(Bens!$B$6:$B$305,MATCH($E1161,Bens!$A$6:$A$305,0)),"Código não cadastrado"))</f>
        <v/>
      </c>
      <c r="G1161" s="19" t="n"/>
      <c r="H1161" s="20">
        <f>IF(OR($E1161="",G1161=""),"",G1161*IFERROR(INDEX(Bens!$D$6:$D$305,MATCH($E1161,Bens!$A$6:$A$305,0)),0))</f>
        <v/>
      </c>
      <c r="I1161" s="18" t="n"/>
      <c r="J1161" s="18">
        <f>IF(OR($E1161="",D1161=""),"",IF(D1161=$C$4,"5908","6908"))</f>
        <v/>
      </c>
      <c r="K1161" s="17" t="n"/>
      <c r="L1161" s="17" t="n"/>
      <c r="M1161" s="19" t="n"/>
      <c r="N1161" s="18" t="n"/>
      <c r="O1161" s="19">
        <f>IF(OR($E1161="",G1161=""),"",G1161-N(M1161))</f>
        <v/>
      </c>
      <c r="P1161" s="20">
        <f>IF(O1161="","",O1161*IFERROR(INDEX(Bens!$D$6:$D$305,MATCH($E1161,Bens!$A$6:$A$305,0)),0))</f>
        <v/>
      </c>
      <c r="Q1161" s="21">
        <f>IF(A1161="","",IF(AND(O1161&lt;=0,L1161&lt;&gt;""),L1161-A1161,TODAY()-A1161))</f>
        <v/>
      </c>
      <c r="R1161" s="18">
        <f>IF(O1161="","",IF(O1161&lt;0,"CONFERIR",IF(O1161=0,"DEVOLVIDO",IF(K1161="","COM CLIENTE",IF(TODAY()&gt;K1161,"VENCIDO",IF(K1161-TODAY()&lt;=15,"VENCE EM 15 DIAS","COM CLIENTE"))))))</f>
        <v/>
      </c>
      <c r="S1161" s="18">
        <f>IF(OR($E1161="",D1161=""),"",IF(D1161=$C$4,"5909","6909"))</f>
        <v/>
      </c>
      <c r="T1161" s="18" t="n"/>
    </row>
    <row r="1162">
      <c r="A1162" s="17" t="n"/>
      <c r="B1162" s="18" t="n"/>
      <c r="C1162" s="18" t="n"/>
      <c r="D1162" s="18" t="n"/>
      <c r="E1162" s="18" t="n"/>
      <c r="F1162" s="18">
        <f>IF($E1162="","",IFERROR(INDEX(Bens!$B$6:$B$305,MATCH($E1162,Bens!$A$6:$A$305,0)),"Código não cadastrado"))</f>
        <v/>
      </c>
      <c r="G1162" s="19" t="n"/>
      <c r="H1162" s="20">
        <f>IF(OR($E1162="",G1162=""),"",G1162*IFERROR(INDEX(Bens!$D$6:$D$305,MATCH($E1162,Bens!$A$6:$A$305,0)),0))</f>
        <v/>
      </c>
      <c r="I1162" s="18" t="n"/>
      <c r="J1162" s="18">
        <f>IF(OR($E1162="",D1162=""),"",IF(D1162=$C$4,"5908","6908"))</f>
        <v/>
      </c>
      <c r="K1162" s="17" t="n"/>
      <c r="L1162" s="17" t="n"/>
      <c r="M1162" s="19" t="n"/>
      <c r="N1162" s="18" t="n"/>
      <c r="O1162" s="19">
        <f>IF(OR($E1162="",G1162=""),"",G1162-N(M1162))</f>
        <v/>
      </c>
      <c r="P1162" s="20">
        <f>IF(O1162="","",O1162*IFERROR(INDEX(Bens!$D$6:$D$305,MATCH($E1162,Bens!$A$6:$A$305,0)),0))</f>
        <v/>
      </c>
      <c r="Q1162" s="21">
        <f>IF(A1162="","",IF(AND(O1162&lt;=0,L1162&lt;&gt;""),L1162-A1162,TODAY()-A1162))</f>
        <v/>
      </c>
      <c r="R1162" s="18">
        <f>IF(O1162="","",IF(O1162&lt;0,"CONFERIR",IF(O1162=0,"DEVOLVIDO",IF(K1162="","COM CLIENTE",IF(TODAY()&gt;K1162,"VENCIDO",IF(K1162-TODAY()&lt;=15,"VENCE EM 15 DIAS","COM CLIENTE"))))))</f>
        <v/>
      </c>
      <c r="S1162" s="18">
        <f>IF(OR($E1162="",D1162=""),"",IF(D1162=$C$4,"5909","6909"))</f>
        <v/>
      </c>
      <c r="T1162" s="18" t="n"/>
    </row>
    <row r="1163">
      <c r="A1163" s="17" t="n"/>
      <c r="B1163" s="18" t="n"/>
      <c r="C1163" s="18" t="n"/>
      <c r="D1163" s="18" t="n"/>
      <c r="E1163" s="18" t="n"/>
      <c r="F1163" s="18">
        <f>IF($E1163="","",IFERROR(INDEX(Bens!$B$6:$B$305,MATCH($E1163,Bens!$A$6:$A$305,0)),"Código não cadastrado"))</f>
        <v/>
      </c>
      <c r="G1163" s="19" t="n"/>
      <c r="H1163" s="20">
        <f>IF(OR($E1163="",G1163=""),"",G1163*IFERROR(INDEX(Bens!$D$6:$D$305,MATCH($E1163,Bens!$A$6:$A$305,0)),0))</f>
        <v/>
      </c>
      <c r="I1163" s="18" t="n"/>
      <c r="J1163" s="18">
        <f>IF(OR($E1163="",D1163=""),"",IF(D1163=$C$4,"5908","6908"))</f>
        <v/>
      </c>
      <c r="K1163" s="17" t="n"/>
      <c r="L1163" s="17" t="n"/>
      <c r="M1163" s="19" t="n"/>
      <c r="N1163" s="18" t="n"/>
      <c r="O1163" s="19">
        <f>IF(OR($E1163="",G1163=""),"",G1163-N(M1163))</f>
        <v/>
      </c>
      <c r="P1163" s="20">
        <f>IF(O1163="","",O1163*IFERROR(INDEX(Bens!$D$6:$D$305,MATCH($E1163,Bens!$A$6:$A$305,0)),0))</f>
        <v/>
      </c>
      <c r="Q1163" s="21">
        <f>IF(A1163="","",IF(AND(O1163&lt;=0,L1163&lt;&gt;""),L1163-A1163,TODAY()-A1163))</f>
        <v/>
      </c>
      <c r="R1163" s="18">
        <f>IF(O1163="","",IF(O1163&lt;0,"CONFERIR",IF(O1163=0,"DEVOLVIDO",IF(K1163="","COM CLIENTE",IF(TODAY()&gt;K1163,"VENCIDO",IF(K1163-TODAY()&lt;=15,"VENCE EM 15 DIAS","COM CLIENTE"))))))</f>
        <v/>
      </c>
      <c r="S1163" s="18">
        <f>IF(OR($E1163="",D1163=""),"",IF(D1163=$C$4,"5909","6909"))</f>
        <v/>
      </c>
      <c r="T1163" s="18" t="n"/>
    </row>
    <row r="1164">
      <c r="A1164" s="17" t="n"/>
      <c r="B1164" s="18" t="n"/>
      <c r="C1164" s="18" t="n"/>
      <c r="D1164" s="18" t="n"/>
      <c r="E1164" s="18" t="n"/>
      <c r="F1164" s="18">
        <f>IF($E1164="","",IFERROR(INDEX(Bens!$B$6:$B$305,MATCH($E1164,Bens!$A$6:$A$305,0)),"Código não cadastrado"))</f>
        <v/>
      </c>
      <c r="G1164" s="19" t="n"/>
      <c r="H1164" s="20">
        <f>IF(OR($E1164="",G1164=""),"",G1164*IFERROR(INDEX(Bens!$D$6:$D$305,MATCH($E1164,Bens!$A$6:$A$305,0)),0))</f>
        <v/>
      </c>
      <c r="I1164" s="18" t="n"/>
      <c r="J1164" s="18">
        <f>IF(OR($E1164="",D1164=""),"",IF(D1164=$C$4,"5908","6908"))</f>
        <v/>
      </c>
      <c r="K1164" s="17" t="n"/>
      <c r="L1164" s="17" t="n"/>
      <c r="M1164" s="19" t="n"/>
      <c r="N1164" s="18" t="n"/>
      <c r="O1164" s="19">
        <f>IF(OR($E1164="",G1164=""),"",G1164-N(M1164))</f>
        <v/>
      </c>
      <c r="P1164" s="20">
        <f>IF(O1164="","",O1164*IFERROR(INDEX(Bens!$D$6:$D$305,MATCH($E1164,Bens!$A$6:$A$305,0)),0))</f>
        <v/>
      </c>
      <c r="Q1164" s="21">
        <f>IF(A1164="","",IF(AND(O1164&lt;=0,L1164&lt;&gt;""),L1164-A1164,TODAY()-A1164))</f>
        <v/>
      </c>
      <c r="R1164" s="18">
        <f>IF(O1164="","",IF(O1164&lt;0,"CONFERIR",IF(O1164=0,"DEVOLVIDO",IF(K1164="","COM CLIENTE",IF(TODAY()&gt;K1164,"VENCIDO",IF(K1164-TODAY()&lt;=15,"VENCE EM 15 DIAS","COM CLIENTE"))))))</f>
        <v/>
      </c>
      <c r="S1164" s="18">
        <f>IF(OR($E1164="",D1164=""),"",IF(D1164=$C$4,"5909","6909"))</f>
        <v/>
      </c>
      <c r="T1164" s="18" t="n"/>
    </row>
    <row r="1165">
      <c r="A1165" s="17" t="n"/>
      <c r="B1165" s="18" t="n"/>
      <c r="C1165" s="18" t="n"/>
      <c r="D1165" s="18" t="n"/>
      <c r="E1165" s="18" t="n"/>
      <c r="F1165" s="18">
        <f>IF($E1165="","",IFERROR(INDEX(Bens!$B$6:$B$305,MATCH($E1165,Bens!$A$6:$A$305,0)),"Código não cadastrado"))</f>
        <v/>
      </c>
      <c r="G1165" s="19" t="n"/>
      <c r="H1165" s="20">
        <f>IF(OR($E1165="",G1165=""),"",G1165*IFERROR(INDEX(Bens!$D$6:$D$305,MATCH($E1165,Bens!$A$6:$A$305,0)),0))</f>
        <v/>
      </c>
      <c r="I1165" s="18" t="n"/>
      <c r="J1165" s="18">
        <f>IF(OR($E1165="",D1165=""),"",IF(D1165=$C$4,"5908","6908"))</f>
        <v/>
      </c>
      <c r="K1165" s="17" t="n"/>
      <c r="L1165" s="17" t="n"/>
      <c r="M1165" s="19" t="n"/>
      <c r="N1165" s="18" t="n"/>
      <c r="O1165" s="19">
        <f>IF(OR($E1165="",G1165=""),"",G1165-N(M1165))</f>
        <v/>
      </c>
      <c r="P1165" s="20">
        <f>IF(O1165="","",O1165*IFERROR(INDEX(Bens!$D$6:$D$305,MATCH($E1165,Bens!$A$6:$A$305,0)),0))</f>
        <v/>
      </c>
      <c r="Q1165" s="21">
        <f>IF(A1165="","",IF(AND(O1165&lt;=0,L1165&lt;&gt;""),L1165-A1165,TODAY()-A1165))</f>
        <v/>
      </c>
      <c r="R1165" s="18">
        <f>IF(O1165="","",IF(O1165&lt;0,"CONFERIR",IF(O1165=0,"DEVOLVIDO",IF(K1165="","COM CLIENTE",IF(TODAY()&gt;K1165,"VENCIDO",IF(K1165-TODAY()&lt;=15,"VENCE EM 15 DIAS","COM CLIENTE"))))))</f>
        <v/>
      </c>
      <c r="S1165" s="18">
        <f>IF(OR($E1165="",D1165=""),"",IF(D1165=$C$4,"5909","6909"))</f>
        <v/>
      </c>
      <c r="T1165" s="18" t="n"/>
    </row>
    <row r="1166">
      <c r="A1166" s="17" t="n"/>
      <c r="B1166" s="18" t="n"/>
      <c r="C1166" s="18" t="n"/>
      <c r="D1166" s="18" t="n"/>
      <c r="E1166" s="18" t="n"/>
      <c r="F1166" s="18">
        <f>IF($E1166="","",IFERROR(INDEX(Bens!$B$6:$B$305,MATCH($E1166,Bens!$A$6:$A$305,0)),"Código não cadastrado"))</f>
        <v/>
      </c>
      <c r="G1166" s="19" t="n"/>
      <c r="H1166" s="20">
        <f>IF(OR($E1166="",G1166=""),"",G1166*IFERROR(INDEX(Bens!$D$6:$D$305,MATCH($E1166,Bens!$A$6:$A$305,0)),0))</f>
        <v/>
      </c>
      <c r="I1166" s="18" t="n"/>
      <c r="J1166" s="18">
        <f>IF(OR($E1166="",D1166=""),"",IF(D1166=$C$4,"5908","6908"))</f>
        <v/>
      </c>
      <c r="K1166" s="17" t="n"/>
      <c r="L1166" s="17" t="n"/>
      <c r="M1166" s="19" t="n"/>
      <c r="N1166" s="18" t="n"/>
      <c r="O1166" s="19">
        <f>IF(OR($E1166="",G1166=""),"",G1166-N(M1166))</f>
        <v/>
      </c>
      <c r="P1166" s="20">
        <f>IF(O1166="","",O1166*IFERROR(INDEX(Bens!$D$6:$D$305,MATCH($E1166,Bens!$A$6:$A$305,0)),0))</f>
        <v/>
      </c>
      <c r="Q1166" s="21">
        <f>IF(A1166="","",IF(AND(O1166&lt;=0,L1166&lt;&gt;""),L1166-A1166,TODAY()-A1166))</f>
        <v/>
      </c>
      <c r="R1166" s="18">
        <f>IF(O1166="","",IF(O1166&lt;0,"CONFERIR",IF(O1166=0,"DEVOLVIDO",IF(K1166="","COM CLIENTE",IF(TODAY()&gt;K1166,"VENCIDO",IF(K1166-TODAY()&lt;=15,"VENCE EM 15 DIAS","COM CLIENTE"))))))</f>
        <v/>
      </c>
      <c r="S1166" s="18">
        <f>IF(OR($E1166="",D1166=""),"",IF(D1166=$C$4,"5909","6909"))</f>
        <v/>
      </c>
      <c r="T1166" s="18" t="n"/>
    </row>
    <row r="1167">
      <c r="A1167" s="17" t="n"/>
      <c r="B1167" s="18" t="n"/>
      <c r="C1167" s="18" t="n"/>
      <c r="D1167" s="18" t="n"/>
      <c r="E1167" s="18" t="n"/>
      <c r="F1167" s="18">
        <f>IF($E1167="","",IFERROR(INDEX(Bens!$B$6:$B$305,MATCH($E1167,Bens!$A$6:$A$305,0)),"Código não cadastrado"))</f>
        <v/>
      </c>
      <c r="G1167" s="19" t="n"/>
      <c r="H1167" s="20">
        <f>IF(OR($E1167="",G1167=""),"",G1167*IFERROR(INDEX(Bens!$D$6:$D$305,MATCH($E1167,Bens!$A$6:$A$305,0)),0))</f>
        <v/>
      </c>
      <c r="I1167" s="18" t="n"/>
      <c r="J1167" s="18">
        <f>IF(OR($E1167="",D1167=""),"",IF(D1167=$C$4,"5908","6908"))</f>
        <v/>
      </c>
      <c r="K1167" s="17" t="n"/>
      <c r="L1167" s="17" t="n"/>
      <c r="M1167" s="19" t="n"/>
      <c r="N1167" s="18" t="n"/>
      <c r="O1167" s="19">
        <f>IF(OR($E1167="",G1167=""),"",G1167-N(M1167))</f>
        <v/>
      </c>
      <c r="P1167" s="20">
        <f>IF(O1167="","",O1167*IFERROR(INDEX(Bens!$D$6:$D$305,MATCH($E1167,Bens!$A$6:$A$305,0)),0))</f>
        <v/>
      </c>
      <c r="Q1167" s="21">
        <f>IF(A1167="","",IF(AND(O1167&lt;=0,L1167&lt;&gt;""),L1167-A1167,TODAY()-A1167))</f>
        <v/>
      </c>
      <c r="R1167" s="18">
        <f>IF(O1167="","",IF(O1167&lt;0,"CONFERIR",IF(O1167=0,"DEVOLVIDO",IF(K1167="","COM CLIENTE",IF(TODAY()&gt;K1167,"VENCIDO",IF(K1167-TODAY()&lt;=15,"VENCE EM 15 DIAS","COM CLIENTE"))))))</f>
        <v/>
      </c>
      <c r="S1167" s="18">
        <f>IF(OR($E1167="",D1167=""),"",IF(D1167=$C$4,"5909","6909"))</f>
        <v/>
      </c>
      <c r="T1167" s="18" t="n"/>
    </row>
    <row r="1168">
      <c r="A1168" s="17" t="n"/>
      <c r="B1168" s="18" t="n"/>
      <c r="C1168" s="18" t="n"/>
      <c r="D1168" s="18" t="n"/>
      <c r="E1168" s="18" t="n"/>
      <c r="F1168" s="18">
        <f>IF($E1168="","",IFERROR(INDEX(Bens!$B$6:$B$305,MATCH($E1168,Bens!$A$6:$A$305,0)),"Código não cadastrado"))</f>
        <v/>
      </c>
      <c r="G1168" s="19" t="n"/>
      <c r="H1168" s="20">
        <f>IF(OR($E1168="",G1168=""),"",G1168*IFERROR(INDEX(Bens!$D$6:$D$305,MATCH($E1168,Bens!$A$6:$A$305,0)),0))</f>
        <v/>
      </c>
      <c r="I1168" s="18" t="n"/>
      <c r="J1168" s="18">
        <f>IF(OR($E1168="",D1168=""),"",IF(D1168=$C$4,"5908","6908"))</f>
        <v/>
      </c>
      <c r="K1168" s="17" t="n"/>
      <c r="L1168" s="17" t="n"/>
      <c r="M1168" s="19" t="n"/>
      <c r="N1168" s="18" t="n"/>
      <c r="O1168" s="19">
        <f>IF(OR($E1168="",G1168=""),"",G1168-N(M1168))</f>
        <v/>
      </c>
      <c r="P1168" s="20">
        <f>IF(O1168="","",O1168*IFERROR(INDEX(Bens!$D$6:$D$305,MATCH($E1168,Bens!$A$6:$A$305,0)),0))</f>
        <v/>
      </c>
      <c r="Q1168" s="21">
        <f>IF(A1168="","",IF(AND(O1168&lt;=0,L1168&lt;&gt;""),L1168-A1168,TODAY()-A1168))</f>
        <v/>
      </c>
      <c r="R1168" s="18">
        <f>IF(O1168="","",IF(O1168&lt;0,"CONFERIR",IF(O1168=0,"DEVOLVIDO",IF(K1168="","COM CLIENTE",IF(TODAY()&gt;K1168,"VENCIDO",IF(K1168-TODAY()&lt;=15,"VENCE EM 15 DIAS","COM CLIENTE"))))))</f>
        <v/>
      </c>
      <c r="S1168" s="18">
        <f>IF(OR($E1168="",D1168=""),"",IF(D1168=$C$4,"5909","6909"))</f>
        <v/>
      </c>
      <c r="T1168" s="18" t="n"/>
    </row>
    <row r="1169">
      <c r="A1169" s="17" t="n"/>
      <c r="B1169" s="18" t="n"/>
      <c r="C1169" s="18" t="n"/>
      <c r="D1169" s="18" t="n"/>
      <c r="E1169" s="18" t="n"/>
      <c r="F1169" s="18">
        <f>IF($E1169="","",IFERROR(INDEX(Bens!$B$6:$B$305,MATCH($E1169,Bens!$A$6:$A$305,0)),"Código não cadastrado"))</f>
        <v/>
      </c>
      <c r="G1169" s="19" t="n"/>
      <c r="H1169" s="20">
        <f>IF(OR($E1169="",G1169=""),"",G1169*IFERROR(INDEX(Bens!$D$6:$D$305,MATCH($E1169,Bens!$A$6:$A$305,0)),0))</f>
        <v/>
      </c>
      <c r="I1169" s="18" t="n"/>
      <c r="J1169" s="18">
        <f>IF(OR($E1169="",D1169=""),"",IF(D1169=$C$4,"5908","6908"))</f>
        <v/>
      </c>
      <c r="K1169" s="17" t="n"/>
      <c r="L1169" s="17" t="n"/>
      <c r="M1169" s="19" t="n"/>
      <c r="N1169" s="18" t="n"/>
      <c r="O1169" s="19">
        <f>IF(OR($E1169="",G1169=""),"",G1169-N(M1169))</f>
        <v/>
      </c>
      <c r="P1169" s="20">
        <f>IF(O1169="","",O1169*IFERROR(INDEX(Bens!$D$6:$D$305,MATCH($E1169,Bens!$A$6:$A$305,0)),0))</f>
        <v/>
      </c>
      <c r="Q1169" s="21">
        <f>IF(A1169="","",IF(AND(O1169&lt;=0,L1169&lt;&gt;""),L1169-A1169,TODAY()-A1169))</f>
        <v/>
      </c>
      <c r="R1169" s="18">
        <f>IF(O1169="","",IF(O1169&lt;0,"CONFERIR",IF(O1169=0,"DEVOLVIDO",IF(K1169="","COM CLIENTE",IF(TODAY()&gt;K1169,"VENCIDO",IF(K1169-TODAY()&lt;=15,"VENCE EM 15 DIAS","COM CLIENTE"))))))</f>
        <v/>
      </c>
      <c r="S1169" s="18">
        <f>IF(OR($E1169="",D1169=""),"",IF(D1169=$C$4,"5909","6909"))</f>
        <v/>
      </c>
      <c r="T1169" s="18" t="n"/>
    </row>
    <row r="1170">
      <c r="A1170" s="17" t="n"/>
      <c r="B1170" s="18" t="n"/>
      <c r="C1170" s="18" t="n"/>
      <c r="D1170" s="18" t="n"/>
      <c r="E1170" s="18" t="n"/>
      <c r="F1170" s="18">
        <f>IF($E1170="","",IFERROR(INDEX(Bens!$B$6:$B$305,MATCH($E1170,Bens!$A$6:$A$305,0)),"Código não cadastrado"))</f>
        <v/>
      </c>
      <c r="G1170" s="19" t="n"/>
      <c r="H1170" s="20">
        <f>IF(OR($E1170="",G1170=""),"",G1170*IFERROR(INDEX(Bens!$D$6:$D$305,MATCH($E1170,Bens!$A$6:$A$305,0)),0))</f>
        <v/>
      </c>
      <c r="I1170" s="18" t="n"/>
      <c r="J1170" s="18">
        <f>IF(OR($E1170="",D1170=""),"",IF(D1170=$C$4,"5908","6908"))</f>
        <v/>
      </c>
      <c r="K1170" s="17" t="n"/>
      <c r="L1170" s="17" t="n"/>
      <c r="M1170" s="19" t="n"/>
      <c r="N1170" s="18" t="n"/>
      <c r="O1170" s="19">
        <f>IF(OR($E1170="",G1170=""),"",G1170-N(M1170))</f>
        <v/>
      </c>
      <c r="P1170" s="20">
        <f>IF(O1170="","",O1170*IFERROR(INDEX(Bens!$D$6:$D$305,MATCH($E1170,Bens!$A$6:$A$305,0)),0))</f>
        <v/>
      </c>
      <c r="Q1170" s="21">
        <f>IF(A1170="","",IF(AND(O1170&lt;=0,L1170&lt;&gt;""),L1170-A1170,TODAY()-A1170))</f>
        <v/>
      </c>
      <c r="R1170" s="18">
        <f>IF(O1170="","",IF(O1170&lt;0,"CONFERIR",IF(O1170=0,"DEVOLVIDO",IF(K1170="","COM CLIENTE",IF(TODAY()&gt;K1170,"VENCIDO",IF(K1170-TODAY()&lt;=15,"VENCE EM 15 DIAS","COM CLIENTE"))))))</f>
        <v/>
      </c>
      <c r="S1170" s="18">
        <f>IF(OR($E1170="",D1170=""),"",IF(D1170=$C$4,"5909","6909"))</f>
        <v/>
      </c>
      <c r="T1170" s="18" t="n"/>
    </row>
    <row r="1171">
      <c r="A1171" s="17" t="n"/>
      <c r="B1171" s="18" t="n"/>
      <c r="C1171" s="18" t="n"/>
      <c r="D1171" s="18" t="n"/>
      <c r="E1171" s="18" t="n"/>
      <c r="F1171" s="18">
        <f>IF($E1171="","",IFERROR(INDEX(Bens!$B$6:$B$305,MATCH($E1171,Bens!$A$6:$A$305,0)),"Código não cadastrado"))</f>
        <v/>
      </c>
      <c r="G1171" s="19" t="n"/>
      <c r="H1171" s="20">
        <f>IF(OR($E1171="",G1171=""),"",G1171*IFERROR(INDEX(Bens!$D$6:$D$305,MATCH($E1171,Bens!$A$6:$A$305,0)),0))</f>
        <v/>
      </c>
      <c r="I1171" s="18" t="n"/>
      <c r="J1171" s="18">
        <f>IF(OR($E1171="",D1171=""),"",IF(D1171=$C$4,"5908","6908"))</f>
        <v/>
      </c>
      <c r="K1171" s="17" t="n"/>
      <c r="L1171" s="17" t="n"/>
      <c r="M1171" s="19" t="n"/>
      <c r="N1171" s="18" t="n"/>
      <c r="O1171" s="19">
        <f>IF(OR($E1171="",G1171=""),"",G1171-N(M1171))</f>
        <v/>
      </c>
      <c r="P1171" s="20">
        <f>IF(O1171="","",O1171*IFERROR(INDEX(Bens!$D$6:$D$305,MATCH($E1171,Bens!$A$6:$A$305,0)),0))</f>
        <v/>
      </c>
      <c r="Q1171" s="21">
        <f>IF(A1171="","",IF(AND(O1171&lt;=0,L1171&lt;&gt;""),L1171-A1171,TODAY()-A1171))</f>
        <v/>
      </c>
      <c r="R1171" s="18">
        <f>IF(O1171="","",IF(O1171&lt;0,"CONFERIR",IF(O1171=0,"DEVOLVIDO",IF(K1171="","COM CLIENTE",IF(TODAY()&gt;K1171,"VENCIDO",IF(K1171-TODAY()&lt;=15,"VENCE EM 15 DIAS","COM CLIENTE"))))))</f>
        <v/>
      </c>
      <c r="S1171" s="18">
        <f>IF(OR($E1171="",D1171=""),"",IF(D1171=$C$4,"5909","6909"))</f>
        <v/>
      </c>
      <c r="T1171" s="18" t="n"/>
    </row>
    <row r="1172">
      <c r="A1172" s="17" t="n"/>
      <c r="B1172" s="18" t="n"/>
      <c r="C1172" s="18" t="n"/>
      <c r="D1172" s="18" t="n"/>
      <c r="E1172" s="18" t="n"/>
      <c r="F1172" s="18">
        <f>IF($E1172="","",IFERROR(INDEX(Bens!$B$6:$B$305,MATCH($E1172,Bens!$A$6:$A$305,0)),"Código não cadastrado"))</f>
        <v/>
      </c>
      <c r="G1172" s="19" t="n"/>
      <c r="H1172" s="20">
        <f>IF(OR($E1172="",G1172=""),"",G1172*IFERROR(INDEX(Bens!$D$6:$D$305,MATCH($E1172,Bens!$A$6:$A$305,0)),0))</f>
        <v/>
      </c>
      <c r="I1172" s="18" t="n"/>
      <c r="J1172" s="18">
        <f>IF(OR($E1172="",D1172=""),"",IF(D1172=$C$4,"5908","6908"))</f>
        <v/>
      </c>
      <c r="K1172" s="17" t="n"/>
      <c r="L1172" s="17" t="n"/>
      <c r="M1172" s="19" t="n"/>
      <c r="N1172" s="18" t="n"/>
      <c r="O1172" s="19">
        <f>IF(OR($E1172="",G1172=""),"",G1172-N(M1172))</f>
        <v/>
      </c>
      <c r="P1172" s="20">
        <f>IF(O1172="","",O1172*IFERROR(INDEX(Bens!$D$6:$D$305,MATCH($E1172,Bens!$A$6:$A$305,0)),0))</f>
        <v/>
      </c>
      <c r="Q1172" s="21">
        <f>IF(A1172="","",IF(AND(O1172&lt;=0,L1172&lt;&gt;""),L1172-A1172,TODAY()-A1172))</f>
        <v/>
      </c>
      <c r="R1172" s="18">
        <f>IF(O1172="","",IF(O1172&lt;0,"CONFERIR",IF(O1172=0,"DEVOLVIDO",IF(K1172="","COM CLIENTE",IF(TODAY()&gt;K1172,"VENCIDO",IF(K1172-TODAY()&lt;=15,"VENCE EM 15 DIAS","COM CLIENTE"))))))</f>
        <v/>
      </c>
      <c r="S1172" s="18">
        <f>IF(OR($E1172="",D1172=""),"",IF(D1172=$C$4,"5909","6909"))</f>
        <v/>
      </c>
      <c r="T1172" s="18" t="n"/>
    </row>
    <row r="1173">
      <c r="A1173" s="17" t="n"/>
      <c r="B1173" s="18" t="n"/>
      <c r="C1173" s="18" t="n"/>
      <c r="D1173" s="18" t="n"/>
      <c r="E1173" s="18" t="n"/>
      <c r="F1173" s="18">
        <f>IF($E1173="","",IFERROR(INDEX(Bens!$B$6:$B$305,MATCH($E1173,Bens!$A$6:$A$305,0)),"Código não cadastrado"))</f>
        <v/>
      </c>
      <c r="G1173" s="19" t="n"/>
      <c r="H1173" s="20">
        <f>IF(OR($E1173="",G1173=""),"",G1173*IFERROR(INDEX(Bens!$D$6:$D$305,MATCH($E1173,Bens!$A$6:$A$305,0)),0))</f>
        <v/>
      </c>
      <c r="I1173" s="18" t="n"/>
      <c r="J1173" s="18">
        <f>IF(OR($E1173="",D1173=""),"",IF(D1173=$C$4,"5908","6908"))</f>
        <v/>
      </c>
      <c r="K1173" s="17" t="n"/>
      <c r="L1173" s="17" t="n"/>
      <c r="M1173" s="19" t="n"/>
      <c r="N1173" s="18" t="n"/>
      <c r="O1173" s="19">
        <f>IF(OR($E1173="",G1173=""),"",G1173-N(M1173))</f>
        <v/>
      </c>
      <c r="P1173" s="20">
        <f>IF(O1173="","",O1173*IFERROR(INDEX(Bens!$D$6:$D$305,MATCH($E1173,Bens!$A$6:$A$305,0)),0))</f>
        <v/>
      </c>
      <c r="Q1173" s="21">
        <f>IF(A1173="","",IF(AND(O1173&lt;=0,L1173&lt;&gt;""),L1173-A1173,TODAY()-A1173))</f>
        <v/>
      </c>
      <c r="R1173" s="18">
        <f>IF(O1173="","",IF(O1173&lt;0,"CONFERIR",IF(O1173=0,"DEVOLVIDO",IF(K1173="","COM CLIENTE",IF(TODAY()&gt;K1173,"VENCIDO",IF(K1173-TODAY()&lt;=15,"VENCE EM 15 DIAS","COM CLIENTE"))))))</f>
        <v/>
      </c>
      <c r="S1173" s="18">
        <f>IF(OR($E1173="",D1173=""),"",IF(D1173=$C$4,"5909","6909"))</f>
        <v/>
      </c>
      <c r="T1173" s="18" t="n"/>
    </row>
    <row r="1174">
      <c r="A1174" s="17" t="n"/>
      <c r="B1174" s="18" t="n"/>
      <c r="C1174" s="18" t="n"/>
      <c r="D1174" s="18" t="n"/>
      <c r="E1174" s="18" t="n"/>
      <c r="F1174" s="18">
        <f>IF($E1174="","",IFERROR(INDEX(Bens!$B$6:$B$305,MATCH($E1174,Bens!$A$6:$A$305,0)),"Código não cadastrado"))</f>
        <v/>
      </c>
      <c r="G1174" s="19" t="n"/>
      <c r="H1174" s="20">
        <f>IF(OR($E1174="",G1174=""),"",G1174*IFERROR(INDEX(Bens!$D$6:$D$305,MATCH($E1174,Bens!$A$6:$A$305,0)),0))</f>
        <v/>
      </c>
      <c r="I1174" s="18" t="n"/>
      <c r="J1174" s="18">
        <f>IF(OR($E1174="",D1174=""),"",IF(D1174=$C$4,"5908","6908"))</f>
        <v/>
      </c>
      <c r="K1174" s="17" t="n"/>
      <c r="L1174" s="17" t="n"/>
      <c r="M1174" s="19" t="n"/>
      <c r="N1174" s="18" t="n"/>
      <c r="O1174" s="19">
        <f>IF(OR($E1174="",G1174=""),"",G1174-N(M1174))</f>
        <v/>
      </c>
      <c r="P1174" s="20">
        <f>IF(O1174="","",O1174*IFERROR(INDEX(Bens!$D$6:$D$305,MATCH($E1174,Bens!$A$6:$A$305,0)),0))</f>
        <v/>
      </c>
      <c r="Q1174" s="21">
        <f>IF(A1174="","",IF(AND(O1174&lt;=0,L1174&lt;&gt;""),L1174-A1174,TODAY()-A1174))</f>
        <v/>
      </c>
      <c r="R1174" s="18">
        <f>IF(O1174="","",IF(O1174&lt;0,"CONFERIR",IF(O1174=0,"DEVOLVIDO",IF(K1174="","COM CLIENTE",IF(TODAY()&gt;K1174,"VENCIDO",IF(K1174-TODAY()&lt;=15,"VENCE EM 15 DIAS","COM CLIENTE"))))))</f>
        <v/>
      </c>
      <c r="S1174" s="18">
        <f>IF(OR($E1174="",D1174=""),"",IF(D1174=$C$4,"5909","6909"))</f>
        <v/>
      </c>
      <c r="T1174" s="18" t="n"/>
    </row>
    <row r="1175">
      <c r="A1175" s="17" t="n"/>
      <c r="B1175" s="18" t="n"/>
      <c r="C1175" s="18" t="n"/>
      <c r="D1175" s="18" t="n"/>
      <c r="E1175" s="18" t="n"/>
      <c r="F1175" s="18">
        <f>IF($E1175="","",IFERROR(INDEX(Bens!$B$6:$B$305,MATCH($E1175,Bens!$A$6:$A$305,0)),"Código não cadastrado"))</f>
        <v/>
      </c>
      <c r="G1175" s="19" t="n"/>
      <c r="H1175" s="20">
        <f>IF(OR($E1175="",G1175=""),"",G1175*IFERROR(INDEX(Bens!$D$6:$D$305,MATCH($E1175,Bens!$A$6:$A$305,0)),0))</f>
        <v/>
      </c>
      <c r="I1175" s="18" t="n"/>
      <c r="J1175" s="18">
        <f>IF(OR($E1175="",D1175=""),"",IF(D1175=$C$4,"5908","6908"))</f>
        <v/>
      </c>
      <c r="K1175" s="17" t="n"/>
      <c r="L1175" s="17" t="n"/>
      <c r="M1175" s="19" t="n"/>
      <c r="N1175" s="18" t="n"/>
      <c r="O1175" s="19">
        <f>IF(OR($E1175="",G1175=""),"",G1175-N(M1175))</f>
        <v/>
      </c>
      <c r="P1175" s="20">
        <f>IF(O1175="","",O1175*IFERROR(INDEX(Bens!$D$6:$D$305,MATCH($E1175,Bens!$A$6:$A$305,0)),0))</f>
        <v/>
      </c>
      <c r="Q1175" s="21">
        <f>IF(A1175="","",IF(AND(O1175&lt;=0,L1175&lt;&gt;""),L1175-A1175,TODAY()-A1175))</f>
        <v/>
      </c>
      <c r="R1175" s="18">
        <f>IF(O1175="","",IF(O1175&lt;0,"CONFERIR",IF(O1175=0,"DEVOLVIDO",IF(K1175="","COM CLIENTE",IF(TODAY()&gt;K1175,"VENCIDO",IF(K1175-TODAY()&lt;=15,"VENCE EM 15 DIAS","COM CLIENTE"))))))</f>
        <v/>
      </c>
      <c r="S1175" s="18">
        <f>IF(OR($E1175="",D1175=""),"",IF(D1175=$C$4,"5909","6909"))</f>
        <v/>
      </c>
      <c r="T1175" s="18" t="n"/>
    </row>
    <row r="1176">
      <c r="A1176" s="17" t="n"/>
      <c r="B1176" s="18" t="n"/>
      <c r="C1176" s="18" t="n"/>
      <c r="D1176" s="18" t="n"/>
      <c r="E1176" s="18" t="n"/>
      <c r="F1176" s="18">
        <f>IF($E1176="","",IFERROR(INDEX(Bens!$B$6:$B$305,MATCH($E1176,Bens!$A$6:$A$305,0)),"Código não cadastrado"))</f>
        <v/>
      </c>
      <c r="G1176" s="19" t="n"/>
      <c r="H1176" s="20">
        <f>IF(OR($E1176="",G1176=""),"",G1176*IFERROR(INDEX(Bens!$D$6:$D$305,MATCH($E1176,Bens!$A$6:$A$305,0)),0))</f>
        <v/>
      </c>
      <c r="I1176" s="18" t="n"/>
      <c r="J1176" s="18">
        <f>IF(OR($E1176="",D1176=""),"",IF(D1176=$C$4,"5908","6908"))</f>
        <v/>
      </c>
      <c r="K1176" s="17" t="n"/>
      <c r="L1176" s="17" t="n"/>
      <c r="M1176" s="19" t="n"/>
      <c r="N1176" s="18" t="n"/>
      <c r="O1176" s="19">
        <f>IF(OR($E1176="",G1176=""),"",G1176-N(M1176))</f>
        <v/>
      </c>
      <c r="P1176" s="20">
        <f>IF(O1176="","",O1176*IFERROR(INDEX(Bens!$D$6:$D$305,MATCH($E1176,Bens!$A$6:$A$305,0)),0))</f>
        <v/>
      </c>
      <c r="Q1176" s="21">
        <f>IF(A1176="","",IF(AND(O1176&lt;=0,L1176&lt;&gt;""),L1176-A1176,TODAY()-A1176))</f>
        <v/>
      </c>
      <c r="R1176" s="18">
        <f>IF(O1176="","",IF(O1176&lt;0,"CONFERIR",IF(O1176=0,"DEVOLVIDO",IF(K1176="","COM CLIENTE",IF(TODAY()&gt;K1176,"VENCIDO",IF(K1176-TODAY()&lt;=15,"VENCE EM 15 DIAS","COM CLIENTE"))))))</f>
        <v/>
      </c>
      <c r="S1176" s="18">
        <f>IF(OR($E1176="",D1176=""),"",IF(D1176=$C$4,"5909","6909"))</f>
        <v/>
      </c>
      <c r="T1176" s="18" t="n"/>
    </row>
    <row r="1177">
      <c r="A1177" s="17" t="n"/>
      <c r="B1177" s="18" t="n"/>
      <c r="C1177" s="18" t="n"/>
      <c r="D1177" s="18" t="n"/>
      <c r="E1177" s="18" t="n"/>
      <c r="F1177" s="18">
        <f>IF($E1177="","",IFERROR(INDEX(Bens!$B$6:$B$305,MATCH($E1177,Bens!$A$6:$A$305,0)),"Código não cadastrado"))</f>
        <v/>
      </c>
      <c r="G1177" s="19" t="n"/>
      <c r="H1177" s="20">
        <f>IF(OR($E1177="",G1177=""),"",G1177*IFERROR(INDEX(Bens!$D$6:$D$305,MATCH($E1177,Bens!$A$6:$A$305,0)),0))</f>
        <v/>
      </c>
      <c r="I1177" s="18" t="n"/>
      <c r="J1177" s="18">
        <f>IF(OR($E1177="",D1177=""),"",IF(D1177=$C$4,"5908","6908"))</f>
        <v/>
      </c>
      <c r="K1177" s="17" t="n"/>
      <c r="L1177" s="17" t="n"/>
      <c r="M1177" s="19" t="n"/>
      <c r="N1177" s="18" t="n"/>
      <c r="O1177" s="19">
        <f>IF(OR($E1177="",G1177=""),"",G1177-N(M1177))</f>
        <v/>
      </c>
      <c r="P1177" s="20">
        <f>IF(O1177="","",O1177*IFERROR(INDEX(Bens!$D$6:$D$305,MATCH($E1177,Bens!$A$6:$A$305,0)),0))</f>
        <v/>
      </c>
      <c r="Q1177" s="21">
        <f>IF(A1177="","",IF(AND(O1177&lt;=0,L1177&lt;&gt;""),L1177-A1177,TODAY()-A1177))</f>
        <v/>
      </c>
      <c r="R1177" s="18">
        <f>IF(O1177="","",IF(O1177&lt;0,"CONFERIR",IF(O1177=0,"DEVOLVIDO",IF(K1177="","COM CLIENTE",IF(TODAY()&gt;K1177,"VENCIDO",IF(K1177-TODAY()&lt;=15,"VENCE EM 15 DIAS","COM CLIENTE"))))))</f>
        <v/>
      </c>
      <c r="S1177" s="18">
        <f>IF(OR($E1177="",D1177=""),"",IF(D1177=$C$4,"5909","6909"))</f>
        <v/>
      </c>
      <c r="T1177" s="18" t="n"/>
    </row>
    <row r="1178">
      <c r="A1178" s="17" t="n"/>
      <c r="B1178" s="18" t="n"/>
      <c r="C1178" s="18" t="n"/>
      <c r="D1178" s="18" t="n"/>
      <c r="E1178" s="18" t="n"/>
      <c r="F1178" s="18">
        <f>IF($E1178="","",IFERROR(INDEX(Bens!$B$6:$B$305,MATCH($E1178,Bens!$A$6:$A$305,0)),"Código não cadastrado"))</f>
        <v/>
      </c>
      <c r="G1178" s="19" t="n"/>
      <c r="H1178" s="20">
        <f>IF(OR($E1178="",G1178=""),"",G1178*IFERROR(INDEX(Bens!$D$6:$D$305,MATCH($E1178,Bens!$A$6:$A$305,0)),0))</f>
        <v/>
      </c>
      <c r="I1178" s="18" t="n"/>
      <c r="J1178" s="18">
        <f>IF(OR($E1178="",D1178=""),"",IF(D1178=$C$4,"5908","6908"))</f>
        <v/>
      </c>
      <c r="K1178" s="17" t="n"/>
      <c r="L1178" s="17" t="n"/>
      <c r="M1178" s="19" t="n"/>
      <c r="N1178" s="18" t="n"/>
      <c r="O1178" s="19">
        <f>IF(OR($E1178="",G1178=""),"",G1178-N(M1178))</f>
        <v/>
      </c>
      <c r="P1178" s="20">
        <f>IF(O1178="","",O1178*IFERROR(INDEX(Bens!$D$6:$D$305,MATCH($E1178,Bens!$A$6:$A$305,0)),0))</f>
        <v/>
      </c>
      <c r="Q1178" s="21">
        <f>IF(A1178="","",IF(AND(O1178&lt;=0,L1178&lt;&gt;""),L1178-A1178,TODAY()-A1178))</f>
        <v/>
      </c>
      <c r="R1178" s="18">
        <f>IF(O1178="","",IF(O1178&lt;0,"CONFERIR",IF(O1178=0,"DEVOLVIDO",IF(K1178="","COM CLIENTE",IF(TODAY()&gt;K1178,"VENCIDO",IF(K1178-TODAY()&lt;=15,"VENCE EM 15 DIAS","COM CLIENTE"))))))</f>
        <v/>
      </c>
      <c r="S1178" s="18">
        <f>IF(OR($E1178="",D1178=""),"",IF(D1178=$C$4,"5909","6909"))</f>
        <v/>
      </c>
      <c r="T1178" s="18" t="n"/>
    </row>
    <row r="1179">
      <c r="A1179" s="17" t="n"/>
      <c r="B1179" s="18" t="n"/>
      <c r="C1179" s="18" t="n"/>
      <c r="D1179" s="18" t="n"/>
      <c r="E1179" s="18" t="n"/>
      <c r="F1179" s="18">
        <f>IF($E1179="","",IFERROR(INDEX(Bens!$B$6:$B$305,MATCH($E1179,Bens!$A$6:$A$305,0)),"Código não cadastrado"))</f>
        <v/>
      </c>
      <c r="G1179" s="19" t="n"/>
      <c r="H1179" s="20">
        <f>IF(OR($E1179="",G1179=""),"",G1179*IFERROR(INDEX(Bens!$D$6:$D$305,MATCH($E1179,Bens!$A$6:$A$305,0)),0))</f>
        <v/>
      </c>
      <c r="I1179" s="18" t="n"/>
      <c r="J1179" s="18">
        <f>IF(OR($E1179="",D1179=""),"",IF(D1179=$C$4,"5908","6908"))</f>
        <v/>
      </c>
      <c r="K1179" s="17" t="n"/>
      <c r="L1179" s="17" t="n"/>
      <c r="M1179" s="19" t="n"/>
      <c r="N1179" s="18" t="n"/>
      <c r="O1179" s="19">
        <f>IF(OR($E1179="",G1179=""),"",G1179-N(M1179))</f>
        <v/>
      </c>
      <c r="P1179" s="20">
        <f>IF(O1179="","",O1179*IFERROR(INDEX(Bens!$D$6:$D$305,MATCH($E1179,Bens!$A$6:$A$305,0)),0))</f>
        <v/>
      </c>
      <c r="Q1179" s="21">
        <f>IF(A1179="","",IF(AND(O1179&lt;=0,L1179&lt;&gt;""),L1179-A1179,TODAY()-A1179))</f>
        <v/>
      </c>
      <c r="R1179" s="18">
        <f>IF(O1179="","",IF(O1179&lt;0,"CONFERIR",IF(O1179=0,"DEVOLVIDO",IF(K1179="","COM CLIENTE",IF(TODAY()&gt;K1179,"VENCIDO",IF(K1179-TODAY()&lt;=15,"VENCE EM 15 DIAS","COM CLIENTE"))))))</f>
        <v/>
      </c>
      <c r="S1179" s="18">
        <f>IF(OR($E1179="",D1179=""),"",IF(D1179=$C$4,"5909","6909"))</f>
        <v/>
      </c>
      <c r="T1179" s="18" t="n"/>
    </row>
    <row r="1180">
      <c r="A1180" s="17" t="n"/>
      <c r="B1180" s="18" t="n"/>
      <c r="C1180" s="18" t="n"/>
      <c r="D1180" s="18" t="n"/>
      <c r="E1180" s="18" t="n"/>
      <c r="F1180" s="18">
        <f>IF($E1180="","",IFERROR(INDEX(Bens!$B$6:$B$305,MATCH($E1180,Bens!$A$6:$A$305,0)),"Código não cadastrado"))</f>
        <v/>
      </c>
      <c r="G1180" s="19" t="n"/>
      <c r="H1180" s="20">
        <f>IF(OR($E1180="",G1180=""),"",G1180*IFERROR(INDEX(Bens!$D$6:$D$305,MATCH($E1180,Bens!$A$6:$A$305,0)),0))</f>
        <v/>
      </c>
      <c r="I1180" s="18" t="n"/>
      <c r="J1180" s="18">
        <f>IF(OR($E1180="",D1180=""),"",IF(D1180=$C$4,"5908","6908"))</f>
        <v/>
      </c>
      <c r="K1180" s="17" t="n"/>
      <c r="L1180" s="17" t="n"/>
      <c r="M1180" s="19" t="n"/>
      <c r="N1180" s="18" t="n"/>
      <c r="O1180" s="19">
        <f>IF(OR($E1180="",G1180=""),"",G1180-N(M1180))</f>
        <v/>
      </c>
      <c r="P1180" s="20">
        <f>IF(O1180="","",O1180*IFERROR(INDEX(Bens!$D$6:$D$305,MATCH($E1180,Bens!$A$6:$A$305,0)),0))</f>
        <v/>
      </c>
      <c r="Q1180" s="21">
        <f>IF(A1180="","",IF(AND(O1180&lt;=0,L1180&lt;&gt;""),L1180-A1180,TODAY()-A1180))</f>
        <v/>
      </c>
      <c r="R1180" s="18">
        <f>IF(O1180="","",IF(O1180&lt;0,"CONFERIR",IF(O1180=0,"DEVOLVIDO",IF(K1180="","COM CLIENTE",IF(TODAY()&gt;K1180,"VENCIDO",IF(K1180-TODAY()&lt;=15,"VENCE EM 15 DIAS","COM CLIENTE"))))))</f>
        <v/>
      </c>
      <c r="S1180" s="18">
        <f>IF(OR($E1180="",D1180=""),"",IF(D1180=$C$4,"5909","6909"))</f>
        <v/>
      </c>
      <c r="T1180" s="18" t="n"/>
    </row>
    <row r="1181">
      <c r="A1181" s="17" t="n"/>
      <c r="B1181" s="18" t="n"/>
      <c r="C1181" s="18" t="n"/>
      <c r="D1181" s="18" t="n"/>
      <c r="E1181" s="18" t="n"/>
      <c r="F1181" s="18">
        <f>IF($E1181="","",IFERROR(INDEX(Bens!$B$6:$B$305,MATCH($E1181,Bens!$A$6:$A$305,0)),"Código não cadastrado"))</f>
        <v/>
      </c>
      <c r="G1181" s="19" t="n"/>
      <c r="H1181" s="20">
        <f>IF(OR($E1181="",G1181=""),"",G1181*IFERROR(INDEX(Bens!$D$6:$D$305,MATCH($E1181,Bens!$A$6:$A$305,0)),0))</f>
        <v/>
      </c>
      <c r="I1181" s="18" t="n"/>
      <c r="J1181" s="18">
        <f>IF(OR($E1181="",D1181=""),"",IF(D1181=$C$4,"5908","6908"))</f>
        <v/>
      </c>
      <c r="K1181" s="17" t="n"/>
      <c r="L1181" s="17" t="n"/>
      <c r="M1181" s="19" t="n"/>
      <c r="N1181" s="18" t="n"/>
      <c r="O1181" s="19">
        <f>IF(OR($E1181="",G1181=""),"",G1181-N(M1181))</f>
        <v/>
      </c>
      <c r="P1181" s="20">
        <f>IF(O1181="","",O1181*IFERROR(INDEX(Bens!$D$6:$D$305,MATCH($E1181,Bens!$A$6:$A$305,0)),0))</f>
        <v/>
      </c>
      <c r="Q1181" s="21">
        <f>IF(A1181="","",IF(AND(O1181&lt;=0,L1181&lt;&gt;""),L1181-A1181,TODAY()-A1181))</f>
        <v/>
      </c>
      <c r="R1181" s="18">
        <f>IF(O1181="","",IF(O1181&lt;0,"CONFERIR",IF(O1181=0,"DEVOLVIDO",IF(K1181="","COM CLIENTE",IF(TODAY()&gt;K1181,"VENCIDO",IF(K1181-TODAY()&lt;=15,"VENCE EM 15 DIAS","COM CLIENTE"))))))</f>
        <v/>
      </c>
      <c r="S1181" s="18">
        <f>IF(OR($E1181="",D1181=""),"",IF(D1181=$C$4,"5909","6909"))</f>
        <v/>
      </c>
      <c r="T1181" s="18" t="n"/>
    </row>
    <row r="1182">
      <c r="A1182" s="17" t="n"/>
      <c r="B1182" s="18" t="n"/>
      <c r="C1182" s="18" t="n"/>
      <c r="D1182" s="18" t="n"/>
      <c r="E1182" s="18" t="n"/>
      <c r="F1182" s="18">
        <f>IF($E1182="","",IFERROR(INDEX(Bens!$B$6:$B$305,MATCH($E1182,Bens!$A$6:$A$305,0)),"Código não cadastrado"))</f>
        <v/>
      </c>
      <c r="G1182" s="19" t="n"/>
      <c r="H1182" s="20">
        <f>IF(OR($E1182="",G1182=""),"",G1182*IFERROR(INDEX(Bens!$D$6:$D$305,MATCH($E1182,Bens!$A$6:$A$305,0)),0))</f>
        <v/>
      </c>
      <c r="I1182" s="18" t="n"/>
      <c r="J1182" s="18">
        <f>IF(OR($E1182="",D1182=""),"",IF(D1182=$C$4,"5908","6908"))</f>
        <v/>
      </c>
      <c r="K1182" s="17" t="n"/>
      <c r="L1182" s="17" t="n"/>
      <c r="M1182" s="19" t="n"/>
      <c r="N1182" s="18" t="n"/>
      <c r="O1182" s="19">
        <f>IF(OR($E1182="",G1182=""),"",G1182-N(M1182))</f>
        <v/>
      </c>
      <c r="P1182" s="20">
        <f>IF(O1182="","",O1182*IFERROR(INDEX(Bens!$D$6:$D$305,MATCH($E1182,Bens!$A$6:$A$305,0)),0))</f>
        <v/>
      </c>
      <c r="Q1182" s="21">
        <f>IF(A1182="","",IF(AND(O1182&lt;=0,L1182&lt;&gt;""),L1182-A1182,TODAY()-A1182))</f>
        <v/>
      </c>
      <c r="R1182" s="18">
        <f>IF(O1182="","",IF(O1182&lt;0,"CONFERIR",IF(O1182=0,"DEVOLVIDO",IF(K1182="","COM CLIENTE",IF(TODAY()&gt;K1182,"VENCIDO",IF(K1182-TODAY()&lt;=15,"VENCE EM 15 DIAS","COM CLIENTE"))))))</f>
        <v/>
      </c>
      <c r="S1182" s="18">
        <f>IF(OR($E1182="",D1182=""),"",IF(D1182=$C$4,"5909","6909"))</f>
        <v/>
      </c>
      <c r="T1182" s="18" t="n"/>
    </row>
    <row r="1183">
      <c r="A1183" s="17" t="n"/>
      <c r="B1183" s="18" t="n"/>
      <c r="C1183" s="18" t="n"/>
      <c r="D1183" s="18" t="n"/>
      <c r="E1183" s="18" t="n"/>
      <c r="F1183" s="18">
        <f>IF($E1183="","",IFERROR(INDEX(Bens!$B$6:$B$305,MATCH($E1183,Bens!$A$6:$A$305,0)),"Código não cadastrado"))</f>
        <v/>
      </c>
      <c r="G1183" s="19" t="n"/>
      <c r="H1183" s="20">
        <f>IF(OR($E1183="",G1183=""),"",G1183*IFERROR(INDEX(Bens!$D$6:$D$305,MATCH($E1183,Bens!$A$6:$A$305,0)),0))</f>
        <v/>
      </c>
      <c r="I1183" s="18" t="n"/>
      <c r="J1183" s="18">
        <f>IF(OR($E1183="",D1183=""),"",IF(D1183=$C$4,"5908","6908"))</f>
        <v/>
      </c>
      <c r="K1183" s="17" t="n"/>
      <c r="L1183" s="17" t="n"/>
      <c r="M1183" s="19" t="n"/>
      <c r="N1183" s="18" t="n"/>
      <c r="O1183" s="19">
        <f>IF(OR($E1183="",G1183=""),"",G1183-N(M1183))</f>
        <v/>
      </c>
      <c r="P1183" s="20">
        <f>IF(O1183="","",O1183*IFERROR(INDEX(Bens!$D$6:$D$305,MATCH($E1183,Bens!$A$6:$A$305,0)),0))</f>
        <v/>
      </c>
      <c r="Q1183" s="21">
        <f>IF(A1183="","",IF(AND(O1183&lt;=0,L1183&lt;&gt;""),L1183-A1183,TODAY()-A1183))</f>
        <v/>
      </c>
      <c r="R1183" s="18">
        <f>IF(O1183="","",IF(O1183&lt;0,"CONFERIR",IF(O1183=0,"DEVOLVIDO",IF(K1183="","COM CLIENTE",IF(TODAY()&gt;K1183,"VENCIDO",IF(K1183-TODAY()&lt;=15,"VENCE EM 15 DIAS","COM CLIENTE"))))))</f>
        <v/>
      </c>
      <c r="S1183" s="18">
        <f>IF(OR($E1183="",D1183=""),"",IF(D1183=$C$4,"5909","6909"))</f>
        <v/>
      </c>
      <c r="T1183" s="18" t="n"/>
    </row>
    <row r="1184">
      <c r="A1184" s="17" t="n"/>
      <c r="B1184" s="18" t="n"/>
      <c r="C1184" s="18" t="n"/>
      <c r="D1184" s="18" t="n"/>
      <c r="E1184" s="18" t="n"/>
      <c r="F1184" s="18">
        <f>IF($E1184="","",IFERROR(INDEX(Bens!$B$6:$B$305,MATCH($E1184,Bens!$A$6:$A$305,0)),"Código não cadastrado"))</f>
        <v/>
      </c>
      <c r="G1184" s="19" t="n"/>
      <c r="H1184" s="20">
        <f>IF(OR($E1184="",G1184=""),"",G1184*IFERROR(INDEX(Bens!$D$6:$D$305,MATCH($E1184,Bens!$A$6:$A$305,0)),0))</f>
        <v/>
      </c>
      <c r="I1184" s="18" t="n"/>
      <c r="J1184" s="18">
        <f>IF(OR($E1184="",D1184=""),"",IF(D1184=$C$4,"5908","6908"))</f>
        <v/>
      </c>
      <c r="K1184" s="17" t="n"/>
      <c r="L1184" s="17" t="n"/>
      <c r="M1184" s="19" t="n"/>
      <c r="N1184" s="18" t="n"/>
      <c r="O1184" s="19">
        <f>IF(OR($E1184="",G1184=""),"",G1184-N(M1184))</f>
        <v/>
      </c>
      <c r="P1184" s="20">
        <f>IF(O1184="","",O1184*IFERROR(INDEX(Bens!$D$6:$D$305,MATCH($E1184,Bens!$A$6:$A$305,0)),0))</f>
        <v/>
      </c>
      <c r="Q1184" s="21">
        <f>IF(A1184="","",IF(AND(O1184&lt;=0,L1184&lt;&gt;""),L1184-A1184,TODAY()-A1184))</f>
        <v/>
      </c>
      <c r="R1184" s="18">
        <f>IF(O1184="","",IF(O1184&lt;0,"CONFERIR",IF(O1184=0,"DEVOLVIDO",IF(K1184="","COM CLIENTE",IF(TODAY()&gt;K1184,"VENCIDO",IF(K1184-TODAY()&lt;=15,"VENCE EM 15 DIAS","COM CLIENTE"))))))</f>
        <v/>
      </c>
      <c r="S1184" s="18">
        <f>IF(OR($E1184="",D1184=""),"",IF(D1184=$C$4,"5909","6909"))</f>
        <v/>
      </c>
      <c r="T1184" s="18" t="n"/>
    </row>
    <row r="1185">
      <c r="A1185" s="17" t="n"/>
      <c r="B1185" s="18" t="n"/>
      <c r="C1185" s="18" t="n"/>
      <c r="D1185" s="18" t="n"/>
      <c r="E1185" s="18" t="n"/>
      <c r="F1185" s="18">
        <f>IF($E1185="","",IFERROR(INDEX(Bens!$B$6:$B$305,MATCH($E1185,Bens!$A$6:$A$305,0)),"Código não cadastrado"))</f>
        <v/>
      </c>
      <c r="G1185" s="19" t="n"/>
      <c r="H1185" s="20">
        <f>IF(OR($E1185="",G1185=""),"",G1185*IFERROR(INDEX(Bens!$D$6:$D$305,MATCH($E1185,Bens!$A$6:$A$305,0)),0))</f>
        <v/>
      </c>
      <c r="I1185" s="18" t="n"/>
      <c r="J1185" s="18">
        <f>IF(OR($E1185="",D1185=""),"",IF(D1185=$C$4,"5908","6908"))</f>
        <v/>
      </c>
      <c r="K1185" s="17" t="n"/>
      <c r="L1185" s="17" t="n"/>
      <c r="M1185" s="19" t="n"/>
      <c r="N1185" s="18" t="n"/>
      <c r="O1185" s="19">
        <f>IF(OR($E1185="",G1185=""),"",G1185-N(M1185))</f>
        <v/>
      </c>
      <c r="P1185" s="20">
        <f>IF(O1185="","",O1185*IFERROR(INDEX(Bens!$D$6:$D$305,MATCH($E1185,Bens!$A$6:$A$305,0)),0))</f>
        <v/>
      </c>
      <c r="Q1185" s="21">
        <f>IF(A1185="","",IF(AND(O1185&lt;=0,L1185&lt;&gt;""),L1185-A1185,TODAY()-A1185))</f>
        <v/>
      </c>
      <c r="R1185" s="18">
        <f>IF(O1185="","",IF(O1185&lt;0,"CONFERIR",IF(O1185=0,"DEVOLVIDO",IF(K1185="","COM CLIENTE",IF(TODAY()&gt;K1185,"VENCIDO",IF(K1185-TODAY()&lt;=15,"VENCE EM 15 DIAS","COM CLIENTE"))))))</f>
        <v/>
      </c>
      <c r="S1185" s="18">
        <f>IF(OR($E1185="",D1185=""),"",IF(D1185=$C$4,"5909","6909"))</f>
        <v/>
      </c>
      <c r="T1185" s="18" t="n"/>
    </row>
    <row r="1186">
      <c r="A1186" s="17" t="n"/>
      <c r="B1186" s="18" t="n"/>
      <c r="C1186" s="18" t="n"/>
      <c r="D1186" s="18" t="n"/>
      <c r="E1186" s="18" t="n"/>
      <c r="F1186" s="18">
        <f>IF($E1186="","",IFERROR(INDEX(Bens!$B$6:$B$305,MATCH($E1186,Bens!$A$6:$A$305,0)),"Código não cadastrado"))</f>
        <v/>
      </c>
      <c r="G1186" s="19" t="n"/>
      <c r="H1186" s="20">
        <f>IF(OR($E1186="",G1186=""),"",G1186*IFERROR(INDEX(Bens!$D$6:$D$305,MATCH($E1186,Bens!$A$6:$A$305,0)),0))</f>
        <v/>
      </c>
      <c r="I1186" s="18" t="n"/>
      <c r="J1186" s="18">
        <f>IF(OR($E1186="",D1186=""),"",IF(D1186=$C$4,"5908","6908"))</f>
        <v/>
      </c>
      <c r="K1186" s="17" t="n"/>
      <c r="L1186" s="17" t="n"/>
      <c r="M1186" s="19" t="n"/>
      <c r="N1186" s="18" t="n"/>
      <c r="O1186" s="19">
        <f>IF(OR($E1186="",G1186=""),"",G1186-N(M1186))</f>
        <v/>
      </c>
      <c r="P1186" s="20">
        <f>IF(O1186="","",O1186*IFERROR(INDEX(Bens!$D$6:$D$305,MATCH($E1186,Bens!$A$6:$A$305,0)),0))</f>
        <v/>
      </c>
      <c r="Q1186" s="21">
        <f>IF(A1186="","",IF(AND(O1186&lt;=0,L1186&lt;&gt;""),L1186-A1186,TODAY()-A1186))</f>
        <v/>
      </c>
      <c r="R1186" s="18">
        <f>IF(O1186="","",IF(O1186&lt;0,"CONFERIR",IF(O1186=0,"DEVOLVIDO",IF(K1186="","COM CLIENTE",IF(TODAY()&gt;K1186,"VENCIDO",IF(K1186-TODAY()&lt;=15,"VENCE EM 15 DIAS","COM CLIENTE"))))))</f>
        <v/>
      </c>
      <c r="S1186" s="18">
        <f>IF(OR($E1186="",D1186=""),"",IF(D1186=$C$4,"5909","6909"))</f>
        <v/>
      </c>
      <c r="T1186" s="18" t="n"/>
    </row>
    <row r="1187">
      <c r="A1187" s="17" t="n"/>
      <c r="B1187" s="18" t="n"/>
      <c r="C1187" s="18" t="n"/>
      <c r="D1187" s="18" t="n"/>
      <c r="E1187" s="18" t="n"/>
      <c r="F1187" s="18">
        <f>IF($E1187="","",IFERROR(INDEX(Bens!$B$6:$B$305,MATCH($E1187,Bens!$A$6:$A$305,0)),"Código não cadastrado"))</f>
        <v/>
      </c>
      <c r="G1187" s="19" t="n"/>
      <c r="H1187" s="20">
        <f>IF(OR($E1187="",G1187=""),"",G1187*IFERROR(INDEX(Bens!$D$6:$D$305,MATCH($E1187,Bens!$A$6:$A$305,0)),0))</f>
        <v/>
      </c>
      <c r="I1187" s="18" t="n"/>
      <c r="J1187" s="18">
        <f>IF(OR($E1187="",D1187=""),"",IF(D1187=$C$4,"5908","6908"))</f>
        <v/>
      </c>
      <c r="K1187" s="17" t="n"/>
      <c r="L1187" s="17" t="n"/>
      <c r="M1187" s="19" t="n"/>
      <c r="N1187" s="18" t="n"/>
      <c r="O1187" s="19">
        <f>IF(OR($E1187="",G1187=""),"",G1187-N(M1187))</f>
        <v/>
      </c>
      <c r="P1187" s="20">
        <f>IF(O1187="","",O1187*IFERROR(INDEX(Bens!$D$6:$D$305,MATCH($E1187,Bens!$A$6:$A$305,0)),0))</f>
        <v/>
      </c>
      <c r="Q1187" s="21">
        <f>IF(A1187="","",IF(AND(O1187&lt;=0,L1187&lt;&gt;""),L1187-A1187,TODAY()-A1187))</f>
        <v/>
      </c>
      <c r="R1187" s="18">
        <f>IF(O1187="","",IF(O1187&lt;0,"CONFERIR",IF(O1187=0,"DEVOLVIDO",IF(K1187="","COM CLIENTE",IF(TODAY()&gt;K1187,"VENCIDO",IF(K1187-TODAY()&lt;=15,"VENCE EM 15 DIAS","COM CLIENTE"))))))</f>
        <v/>
      </c>
      <c r="S1187" s="18">
        <f>IF(OR($E1187="",D1187=""),"",IF(D1187=$C$4,"5909","6909"))</f>
        <v/>
      </c>
      <c r="T1187" s="18" t="n"/>
    </row>
    <row r="1188">
      <c r="A1188" s="17" t="n"/>
      <c r="B1188" s="18" t="n"/>
      <c r="C1188" s="18" t="n"/>
      <c r="D1188" s="18" t="n"/>
      <c r="E1188" s="18" t="n"/>
      <c r="F1188" s="18">
        <f>IF($E1188="","",IFERROR(INDEX(Bens!$B$6:$B$305,MATCH($E1188,Bens!$A$6:$A$305,0)),"Código não cadastrado"))</f>
        <v/>
      </c>
      <c r="G1188" s="19" t="n"/>
      <c r="H1188" s="20">
        <f>IF(OR($E1188="",G1188=""),"",G1188*IFERROR(INDEX(Bens!$D$6:$D$305,MATCH($E1188,Bens!$A$6:$A$305,0)),0))</f>
        <v/>
      </c>
      <c r="I1188" s="18" t="n"/>
      <c r="J1188" s="18">
        <f>IF(OR($E1188="",D1188=""),"",IF(D1188=$C$4,"5908","6908"))</f>
        <v/>
      </c>
      <c r="K1188" s="17" t="n"/>
      <c r="L1188" s="17" t="n"/>
      <c r="M1188" s="19" t="n"/>
      <c r="N1188" s="18" t="n"/>
      <c r="O1188" s="19">
        <f>IF(OR($E1188="",G1188=""),"",G1188-N(M1188))</f>
        <v/>
      </c>
      <c r="P1188" s="20">
        <f>IF(O1188="","",O1188*IFERROR(INDEX(Bens!$D$6:$D$305,MATCH($E1188,Bens!$A$6:$A$305,0)),0))</f>
        <v/>
      </c>
      <c r="Q1188" s="21">
        <f>IF(A1188="","",IF(AND(O1188&lt;=0,L1188&lt;&gt;""),L1188-A1188,TODAY()-A1188))</f>
        <v/>
      </c>
      <c r="R1188" s="18">
        <f>IF(O1188="","",IF(O1188&lt;0,"CONFERIR",IF(O1188=0,"DEVOLVIDO",IF(K1188="","COM CLIENTE",IF(TODAY()&gt;K1188,"VENCIDO",IF(K1188-TODAY()&lt;=15,"VENCE EM 15 DIAS","COM CLIENTE"))))))</f>
        <v/>
      </c>
      <c r="S1188" s="18">
        <f>IF(OR($E1188="",D1188=""),"",IF(D1188=$C$4,"5909","6909"))</f>
        <v/>
      </c>
      <c r="T1188" s="18" t="n"/>
    </row>
    <row r="1189">
      <c r="A1189" s="17" t="n"/>
      <c r="B1189" s="18" t="n"/>
      <c r="C1189" s="18" t="n"/>
      <c r="D1189" s="18" t="n"/>
      <c r="E1189" s="18" t="n"/>
      <c r="F1189" s="18">
        <f>IF($E1189="","",IFERROR(INDEX(Bens!$B$6:$B$305,MATCH($E1189,Bens!$A$6:$A$305,0)),"Código não cadastrado"))</f>
        <v/>
      </c>
      <c r="G1189" s="19" t="n"/>
      <c r="H1189" s="20">
        <f>IF(OR($E1189="",G1189=""),"",G1189*IFERROR(INDEX(Bens!$D$6:$D$305,MATCH($E1189,Bens!$A$6:$A$305,0)),0))</f>
        <v/>
      </c>
      <c r="I1189" s="18" t="n"/>
      <c r="J1189" s="18">
        <f>IF(OR($E1189="",D1189=""),"",IF(D1189=$C$4,"5908","6908"))</f>
        <v/>
      </c>
      <c r="K1189" s="17" t="n"/>
      <c r="L1189" s="17" t="n"/>
      <c r="M1189" s="19" t="n"/>
      <c r="N1189" s="18" t="n"/>
      <c r="O1189" s="19">
        <f>IF(OR($E1189="",G1189=""),"",G1189-N(M1189))</f>
        <v/>
      </c>
      <c r="P1189" s="20">
        <f>IF(O1189="","",O1189*IFERROR(INDEX(Bens!$D$6:$D$305,MATCH($E1189,Bens!$A$6:$A$305,0)),0))</f>
        <v/>
      </c>
      <c r="Q1189" s="21">
        <f>IF(A1189="","",IF(AND(O1189&lt;=0,L1189&lt;&gt;""),L1189-A1189,TODAY()-A1189))</f>
        <v/>
      </c>
      <c r="R1189" s="18">
        <f>IF(O1189="","",IF(O1189&lt;0,"CONFERIR",IF(O1189=0,"DEVOLVIDO",IF(K1189="","COM CLIENTE",IF(TODAY()&gt;K1189,"VENCIDO",IF(K1189-TODAY()&lt;=15,"VENCE EM 15 DIAS","COM CLIENTE"))))))</f>
        <v/>
      </c>
      <c r="S1189" s="18">
        <f>IF(OR($E1189="",D1189=""),"",IF(D1189=$C$4,"5909","6909"))</f>
        <v/>
      </c>
      <c r="T1189" s="18" t="n"/>
    </row>
    <row r="1190">
      <c r="A1190" s="17" t="n"/>
      <c r="B1190" s="18" t="n"/>
      <c r="C1190" s="18" t="n"/>
      <c r="D1190" s="18" t="n"/>
      <c r="E1190" s="18" t="n"/>
      <c r="F1190" s="18">
        <f>IF($E1190="","",IFERROR(INDEX(Bens!$B$6:$B$305,MATCH($E1190,Bens!$A$6:$A$305,0)),"Código não cadastrado"))</f>
        <v/>
      </c>
      <c r="G1190" s="19" t="n"/>
      <c r="H1190" s="20">
        <f>IF(OR($E1190="",G1190=""),"",G1190*IFERROR(INDEX(Bens!$D$6:$D$305,MATCH($E1190,Bens!$A$6:$A$305,0)),0))</f>
        <v/>
      </c>
      <c r="I1190" s="18" t="n"/>
      <c r="J1190" s="18">
        <f>IF(OR($E1190="",D1190=""),"",IF(D1190=$C$4,"5908","6908"))</f>
        <v/>
      </c>
      <c r="K1190" s="17" t="n"/>
      <c r="L1190" s="17" t="n"/>
      <c r="M1190" s="19" t="n"/>
      <c r="N1190" s="18" t="n"/>
      <c r="O1190" s="19">
        <f>IF(OR($E1190="",G1190=""),"",G1190-N(M1190))</f>
        <v/>
      </c>
      <c r="P1190" s="20">
        <f>IF(O1190="","",O1190*IFERROR(INDEX(Bens!$D$6:$D$305,MATCH($E1190,Bens!$A$6:$A$305,0)),0))</f>
        <v/>
      </c>
      <c r="Q1190" s="21">
        <f>IF(A1190="","",IF(AND(O1190&lt;=0,L1190&lt;&gt;""),L1190-A1190,TODAY()-A1190))</f>
        <v/>
      </c>
      <c r="R1190" s="18">
        <f>IF(O1190="","",IF(O1190&lt;0,"CONFERIR",IF(O1190=0,"DEVOLVIDO",IF(K1190="","COM CLIENTE",IF(TODAY()&gt;K1190,"VENCIDO",IF(K1190-TODAY()&lt;=15,"VENCE EM 15 DIAS","COM CLIENTE"))))))</f>
        <v/>
      </c>
      <c r="S1190" s="18">
        <f>IF(OR($E1190="",D1190=""),"",IF(D1190=$C$4,"5909","6909"))</f>
        <v/>
      </c>
      <c r="T1190" s="18" t="n"/>
    </row>
    <row r="1191">
      <c r="A1191" s="17" t="n"/>
      <c r="B1191" s="18" t="n"/>
      <c r="C1191" s="18" t="n"/>
      <c r="D1191" s="18" t="n"/>
      <c r="E1191" s="18" t="n"/>
      <c r="F1191" s="18">
        <f>IF($E1191="","",IFERROR(INDEX(Bens!$B$6:$B$305,MATCH($E1191,Bens!$A$6:$A$305,0)),"Código não cadastrado"))</f>
        <v/>
      </c>
      <c r="G1191" s="19" t="n"/>
      <c r="H1191" s="20">
        <f>IF(OR($E1191="",G1191=""),"",G1191*IFERROR(INDEX(Bens!$D$6:$D$305,MATCH($E1191,Bens!$A$6:$A$305,0)),0))</f>
        <v/>
      </c>
      <c r="I1191" s="18" t="n"/>
      <c r="J1191" s="18">
        <f>IF(OR($E1191="",D1191=""),"",IF(D1191=$C$4,"5908","6908"))</f>
        <v/>
      </c>
      <c r="K1191" s="17" t="n"/>
      <c r="L1191" s="17" t="n"/>
      <c r="M1191" s="19" t="n"/>
      <c r="N1191" s="18" t="n"/>
      <c r="O1191" s="19">
        <f>IF(OR($E1191="",G1191=""),"",G1191-N(M1191))</f>
        <v/>
      </c>
      <c r="P1191" s="20">
        <f>IF(O1191="","",O1191*IFERROR(INDEX(Bens!$D$6:$D$305,MATCH($E1191,Bens!$A$6:$A$305,0)),0))</f>
        <v/>
      </c>
      <c r="Q1191" s="21">
        <f>IF(A1191="","",IF(AND(O1191&lt;=0,L1191&lt;&gt;""),L1191-A1191,TODAY()-A1191))</f>
        <v/>
      </c>
      <c r="R1191" s="18">
        <f>IF(O1191="","",IF(O1191&lt;0,"CONFERIR",IF(O1191=0,"DEVOLVIDO",IF(K1191="","COM CLIENTE",IF(TODAY()&gt;K1191,"VENCIDO",IF(K1191-TODAY()&lt;=15,"VENCE EM 15 DIAS","COM CLIENTE"))))))</f>
        <v/>
      </c>
      <c r="S1191" s="18">
        <f>IF(OR($E1191="",D1191=""),"",IF(D1191=$C$4,"5909","6909"))</f>
        <v/>
      </c>
      <c r="T1191" s="18" t="n"/>
    </row>
    <row r="1192">
      <c r="A1192" s="17" t="n"/>
      <c r="B1192" s="18" t="n"/>
      <c r="C1192" s="18" t="n"/>
      <c r="D1192" s="18" t="n"/>
      <c r="E1192" s="18" t="n"/>
      <c r="F1192" s="18">
        <f>IF($E1192="","",IFERROR(INDEX(Bens!$B$6:$B$305,MATCH($E1192,Bens!$A$6:$A$305,0)),"Código não cadastrado"))</f>
        <v/>
      </c>
      <c r="G1192" s="19" t="n"/>
      <c r="H1192" s="20">
        <f>IF(OR($E1192="",G1192=""),"",G1192*IFERROR(INDEX(Bens!$D$6:$D$305,MATCH($E1192,Bens!$A$6:$A$305,0)),0))</f>
        <v/>
      </c>
      <c r="I1192" s="18" t="n"/>
      <c r="J1192" s="18">
        <f>IF(OR($E1192="",D1192=""),"",IF(D1192=$C$4,"5908","6908"))</f>
        <v/>
      </c>
      <c r="K1192" s="17" t="n"/>
      <c r="L1192" s="17" t="n"/>
      <c r="M1192" s="19" t="n"/>
      <c r="N1192" s="18" t="n"/>
      <c r="O1192" s="19">
        <f>IF(OR($E1192="",G1192=""),"",G1192-N(M1192))</f>
        <v/>
      </c>
      <c r="P1192" s="20">
        <f>IF(O1192="","",O1192*IFERROR(INDEX(Bens!$D$6:$D$305,MATCH($E1192,Bens!$A$6:$A$305,0)),0))</f>
        <v/>
      </c>
      <c r="Q1192" s="21">
        <f>IF(A1192="","",IF(AND(O1192&lt;=0,L1192&lt;&gt;""),L1192-A1192,TODAY()-A1192))</f>
        <v/>
      </c>
      <c r="R1192" s="18">
        <f>IF(O1192="","",IF(O1192&lt;0,"CONFERIR",IF(O1192=0,"DEVOLVIDO",IF(K1192="","COM CLIENTE",IF(TODAY()&gt;K1192,"VENCIDO",IF(K1192-TODAY()&lt;=15,"VENCE EM 15 DIAS","COM CLIENTE"))))))</f>
        <v/>
      </c>
      <c r="S1192" s="18">
        <f>IF(OR($E1192="",D1192=""),"",IF(D1192=$C$4,"5909","6909"))</f>
        <v/>
      </c>
      <c r="T1192" s="18" t="n"/>
    </row>
    <row r="1193">
      <c r="A1193" s="17" t="n"/>
      <c r="B1193" s="18" t="n"/>
      <c r="C1193" s="18" t="n"/>
      <c r="D1193" s="18" t="n"/>
      <c r="E1193" s="18" t="n"/>
      <c r="F1193" s="18">
        <f>IF($E1193="","",IFERROR(INDEX(Bens!$B$6:$B$305,MATCH($E1193,Bens!$A$6:$A$305,0)),"Código não cadastrado"))</f>
        <v/>
      </c>
      <c r="G1193" s="19" t="n"/>
      <c r="H1193" s="20">
        <f>IF(OR($E1193="",G1193=""),"",G1193*IFERROR(INDEX(Bens!$D$6:$D$305,MATCH($E1193,Bens!$A$6:$A$305,0)),0))</f>
        <v/>
      </c>
      <c r="I1193" s="18" t="n"/>
      <c r="J1193" s="18">
        <f>IF(OR($E1193="",D1193=""),"",IF(D1193=$C$4,"5908","6908"))</f>
        <v/>
      </c>
      <c r="K1193" s="17" t="n"/>
      <c r="L1193" s="17" t="n"/>
      <c r="M1193" s="19" t="n"/>
      <c r="N1193" s="18" t="n"/>
      <c r="O1193" s="19">
        <f>IF(OR($E1193="",G1193=""),"",G1193-N(M1193))</f>
        <v/>
      </c>
      <c r="P1193" s="20">
        <f>IF(O1193="","",O1193*IFERROR(INDEX(Bens!$D$6:$D$305,MATCH($E1193,Bens!$A$6:$A$305,0)),0))</f>
        <v/>
      </c>
      <c r="Q1193" s="21">
        <f>IF(A1193="","",IF(AND(O1193&lt;=0,L1193&lt;&gt;""),L1193-A1193,TODAY()-A1193))</f>
        <v/>
      </c>
      <c r="R1193" s="18">
        <f>IF(O1193="","",IF(O1193&lt;0,"CONFERIR",IF(O1193=0,"DEVOLVIDO",IF(K1193="","COM CLIENTE",IF(TODAY()&gt;K1193,"VENCIDO",IF(K1193-TODAY()&lt;=15,"VENCE EM 15 DIAS","COM CLIENTE"))))))</f>
        <v/>
      </c>
      <c r="S1193" s="18">
        <f>IF(OR($E1193="",D1193=""),"",IF(D1193=$C$4,"5909","6909"))</f>
        <v/>
      </c>
      <c r="T1193" s="18" t="n"/>
    </row>
    <row r="1194">
      <c r="A1194" s="17" t="n"/>
      <c r="B1194" s="18" t="n"/>
      <c r="C1194" s="18" t="n"/>
      <c r="D1194" s="18" t="n"/>
      <c r="E1194" s="18" t="n"/>
      <c r="F1194" s="18">
        <f>IF($E1194="","",IFERROR(INDEX(Bens!$B$6:$B$305,MATCH($E1194,Bens!$A$6:$A$305,0)),"Código não cadastrado"))</f>
        <v/>
      </c>
      <c r="G1194" s="19" t="n"/>
      <c r="H1194" s="20">
        <f>IF(OR($E1194="",G1194=""),"",G1194*IFERROR(INDEX(Bens!$D$6:$D$305,MATCH($E1194,Bens!$A$6:$A$305,0)),0))</f>
        <v/>
      </c>
      <c r="I1194" s="18" t="n"/>
      <c r="J1194" s="18">
        <f>IF(OR($E1194="",D1194=""),"",IF(D1194=$C$4,"5908","6908"))</f>
        <v/>
      </c>
      <c r="K1194" s="17" t="n"/>
      <c r="L1194" s="17" t="n"/>
      <c r="M1194" s="19" t="n"/>
      <c r="N1194" s="18" t="n"/>
      <c r="O1194" s="19">
        <f>IF(OR($E1194="",G1194=""),"",G1194-N(M1194))</f>
        <v/>
      </c>
      <c r="P1194" s="20">
        <f>IF(O1194="","",O1194*IFERROR(INDEX(Bens!$D$6:$D$305,MATCH($E1194,Bens!$A$6:$A$305,0)),0))</f>
        <v/>
      </c>
      <c r="Q1194" s="21">
        <f>IF(A1194="","",IF(AND(O1194&lt;=0,L1194&lt;&gt;""),L1194-A1194,TODAY()-A1194))</f>
        <v/>
      </c>
      <c r="R1194" s="18">
        <f>IF(O1194="","",IF(O1194&lt;0,"CONFERIR",IF(O1194=0,"DEVOLVIDO",IF(K1194="","COM CLIENTE",IF(TODAY()&gt;K1194,"VENCIDO",IF(K1194-TODAY()&lt;=15,"VENCE EM 15 DIAS","COM CLIENTE"))))))</f>
        <v/>
      </c>
      <c r="S1194" s="18">
        <f>IF(OR($E1194="",D1194=""),"",IF(D1194=$C$4,"5909","6909"))</f>
        <v/>
      </c>
      <c r="T1194" s="18" t="n"/>
    </row>
    <row r="1195">
      <c r="A1195" s="17" t="n"/>
      <c r="B1195" s="18" t="n"/>
      <c r="C1195" s="18" t="n"/>
      <c r="D1195" s="18" t="n"/>
      <c r="E1195" s="18" t="n"/>
      <c r="F1195" s="18">
        <f>IF($E1195="","",IFERROR(INDEX(Bens!$B$6:$B$305,MATCH($E1195,Bens!$A$6:$A$305,0)),"Código não cadastrado"))</f>
        <v/>
      </c>
      <c r="G1195" s="19" t="n"/>
      <c r="H1195" s="20">
        <f>IF(OR($E1195="",G1195=""),"",G1195*IFERROR(INDEX(Bens!$D$6:$D$305,MATCH($E1195,Bens!$A$6:$A$305,0)),0))</f>
        <v/>
      </c>
      <c r="I1195" s="18" t="n"/>
      <c r="J1195" s="18">
        <f>IF(OR($E1195="",D1195=""),"",IF(D1195=$C$4,"5908","6908"))</f>
        <v/>
      </c>
      <c r="K1195" s="17" t="n"/>
      <c r="L1195" s="17" t="n"/>
      <c r="M1195" s="19" t="n"/>
      <c r="N1195" s="18" t="n"/>
      <c r="O1195" s="19">
        <f>IF(OR($E1195="",G1195=""),"",G1195-N(M1195))</f>
        <v/>
      </c>
      <c r="P1195" s="20">
        <f>IF(O1195="","",O1195*IFERROR(INDEX(Bens!$D$6:$D$305,MATCH($E1195,Bens!$A$6:$A$305,0)),0))</f>
        <v/>
      </c>
      <c r="Q1195" s="21">
        <f>IF(A1195="","",IF(AND(O1195&lt;=0,L1195&lt;&gt;""),L1195-A1195,TODAY()-A1195))</f>
        <v/>
      </c>
      <c r="R1195" s="18">
        <f>IF(O1195="","",IF(O1195&lt;0,"CONFERIR",IF(O1195=0,"DEVOLVIDO",IF(K1195="","COM CLIENTE",IF(TODAY()&gt;K1195,"VENCIDO",IF(K1195-TODAY()&lt;=15,"VENCE EM 15 DIAS","COM CLIENTE"))))))</f>
        <v/>
      </c>
      <c r="S1195" s="18">
        <f>IF(OR($E1195="",D1195=""),"",IF(D1195=$C$4,"5909","6909"))</f>
        <v/>
      </c>
      <c r="T1195" s="18" t="n"/>
    </row>
    <row r="1196">
      <c r="A1196" s="17" t="n"/>
      <c r="B1196" s="18" t="n"/>
      <c r="C1196" s="18" t="n"/>
      <c r="D1196" s="18" t="n"/>
      <c r="E1196" s="18" t="n"/>
      <c r="F1196" s="18">
        <f>IF($E1196="","",IFERROR(INDEX(Bens!$B$6:$B$305,MATCH($E1196,Bens!$A$6:$A$305,0)),"Código não cadastrado"))</f>
        <v/>
      </c>
      <c r="G1196" s="19" t="n"/>
      <c r="H1196" s="20">
        <f>IF(OR($E1196="",G1196=""),"",G1196*IFERROR(INDEX(Bens!$D$6:$D$305,MATCH($E1196,Bens!$A$6:$A$305,0)),0))</f>
        <v/>
      </c>
      <c r="I1196" s="18" t="n"/>
      <c r="J1196" s="18">
        <f>IF(OR($E1196="",D1196=""),"",IF(D1196=$C$4,"5908","6908"))</f>
        <v/>
      </c>
      <c r="K1196" s="17" t="n"/>
      <c r="L1196" s="17" t="n"/>
      <c r="M1196" s="19" t="n"/>
      <c r="N1196" s="18" t="n"/>
      <c r="O1196" s="19">
        <f>IF(OR($E1196="",G1196=""),"",G1196-N(M1196))</f>
        <v/>
      </c>
      <c r="P1196" s="20">
        <f>IF(O1196="","",O1196*IFERROR(INDEX(Bens!$D$6:$D$305,MATCH($E1196,Bens!$A$6:$A$305,0)),0))</f>
        <v/>
      </c>
      <c r="Q1196" s="21">
        <f>IF(A1196="","",IF(AND(O1196&lt;=0,L1196&lt;&gt;""),L1196-A1196,TODAY()-A1196))</f>
        <v/>
      </c>
      <c r="R1196" s="18">
        <f>IF(O1196="","",IF(O1196&lt;0,"CONFERIR",IF(O1196=0,"DEVOLVIDO",IF(K1196="","COM CLIENTE",IF(TODAY()&gt;K1196,"VENCIDO",IF(K1196-TODAY()&lt;=15,"VENCE EM 15 DIAS","COM CLIENTE"))))))</f>
        <v/>
      </c>
      <c r="S1196" s="18">
        <f>IF(OR($E1196="",D1196=""),"",IF(D1196=$C$4,"5909","6909"))</f>
        <v/>
      </c>
      <c r="T1196" s="18" t="n"/>
    </row>
    <row r="1197">
      <c r="A1197" s="17" t="n"/>
      <c r="B1197" s="18" t="n"/>
      <c r="C1197" s="18" t="n"/>
      <c r="D1197" s="18" t="n"/>
      <c r="E1197" s="18" t="n"/>
      <c r="F1197" s="18">
        <f>IF($E1197="","",IFERROR(INDEX(Bens!$B$6:$B$305,MATCH($E1197,Bens!$A$6:$A$305,0)),"Código não cadastrado"))</f>
        <v/>
      </c>
      <c r="G1197" s="19" t="n"/>
      <c r="H1197" s="20">
        <f>IF(OR($E1197="",G1197=""),"",G1197*IFERROR(INDEX(Bens!$D$6:$D$305,MATCH($E1197,Bens!$A$6:$A$305,0)),0))</f>
        <v/>
      </c>
      <c r="I1197" s="18" t="n"/>
      <c r="J1197" s="18">
        <f>IF(OR($E1197="",D1197=""),"",IF(D1197=$C$4,"5908","6908"))</f>
        <v/>
      </c>
      <c r="K1197" s="17" t="n"/>
      <c r="L1197" s="17" t="n"/>
      <c r="M1197" s="19" t="n"/>
      <c r="N1197" s="18" t="n"/>
      <c r="O1197" s="19">
        <f>IF(OR($E1197="",G1197=""),"",G1197-N(M1197))</f>
        <v/>
      </c>
      <c r="P1197" s="20">
        <f>IF(O1197="","",O1197*IFERROR(INDEX(Bens!$D$6:$D$305,MATCH($E1197,Bens!$A$6:$A$305,0)),0))</f>
        <v/>
      </c>
      <c r="Q1197" s="21">
        <f>IF(A1197="","",IF(AND(O1197&lt;=0,L1197&lt;&gt;""),L1197-A1197,TODAY()-A1197))</f>
        <v/>
      </c>
      <c r="R1197" s="18">
        <f>IF(O1197="","",IF(O1197&lt;0,"CONFERIR",IF(O1197=0,"DEVOLVIDO",IF(K1197="","COM CLIENTE",IF(TODAY()&gt;K1197,"VENCIDO",IF(K1197-TODAY()&lt;=15,"VENCE EM 15 DIAS","COM CLIENTE"))))))</f>
        <v/>
      </c>
      <c r="S1197" s="18">
        <f>IF(OR($E1197="",D1197=""),"",IF(D1197=$C$4,"5909","6909"))</f>
        <v/>
      </c>
      <c r="T1197" s="18" t="n"/>
    </row>
    <row r="1198">
      <c r="A1198" s="17" t="n"/>
      <c r="B1198" s="18" t="n"/>
      <c r="C1198" s="18" t="n"/>
      <c r="D1198" s="18" t="n"/>
      <c r="E1198" s="18" t="n"/>
      <c r="F1198" s="18">
        <f>IF($E1198="","",IFERROR(INDEX(Bens!$B$6:$B$305,MATCH($E1198,Bens!$A$6:$A$305,0)),"Código não cadastrado"))</f>
        <v/>
      </c>
      <c r="G1198" s="19" t="n"/>
      <c r="H1198" s="20">
        <f>IF(OR($E1198="",G1198=""),"",G1198*IFERROR(INDEX(Bens!$D$6:$D$305,MATCH($E1198,Bens!$A$6:$A$305,0)),0))</f>
        <v/>
      </c>
      <c r="I1198" s="18" t="n"/>
      <c r="J1198" s="18">
        <f>IF(OR($E1198="",D1198=""),"",IF(D1198=$C$4,"5908","6908"))</f>
        <v/>
      </c>
      <c r="K1198" s="17" t="n"/>
      <c r="L1198" s="17" t="n"/>
      <c r="M1198" s="19" t="n"/>
      <c r="N1198" s="18" t="n"/>
      <c r="O1198" s="19">
        <f>IF(OR($E1198="",G1198=""),"",G1198-N(M1198))</f>
        <v/>
      </c>
      <c r="P1198" s="20">
        <f>IF(O1198="","",O1198*IFERROR(INDEX(Bens!$D$6:$D$305,MATCH($E1198,Bens!$A$6:$A$305,0)),0))</f>
        <v/>
      </c>
      <c r="Q1198" s="21">
        <f>IF(A1198="","",IF(AND(O1198&lt;=0,L1198&lt;&gt;""),L1198-A1198,TODAY()-A1198))</f>
        <v/>
      </c>
      <c r="R1198" s="18">
        <f>IF(O1198="","",IF(O1198&lt;0,"CONFERIR",IF(O1198=0,"DEVOLVIDO",IF(K1198="","COM CLIENTE",IF(TODAY()&gt;K1198,"VENCIDO",IF(K1198-TODAY()&lt;=15,"VENCE EM 15 DIAS","COM CLIENTE"))))))</f>
        <v/>
      </c>
      <c r="S1198" s="18">
        <f>IF(OR($E1198="",D1198=""),"",IF(D1198=$C$4,"5909","6909"))</f>
        <v/>
      </c>
      <c r="T1198" s="18" t="n"/>
    </row>
    <row r="1199">
      <c r="A1199" s="17" t="n"/>
      <c r="B1199" s="18" t="n"/>
      <c r="C1199" s="18" t="n"/>
      <c r="D1199" s="18" t="n"/>
      <c r="E1199" s="18" t="n"/>
      <c r="F1199" s="18">
        <f>IF($E1199="","",IFERROR(INDEX(Bens!$B$6:$B$305,MATCH($E1199,Bens!$A$6:$A$305,0)),"Código não cadastrado"))</f>
        <v/>
      </c>
      <c r="G1199" s="19" t="n"/>
      <c r="H1199" s="20">
        <f>IF(OR($E1199="",G1199=""),"",G1199*IFERROR(INDEX(Bens!$D$6:$D$305,MATCH($E1199,Bens!$A$6:$A$305,0)),0))</f>
        <v/>
      </c>
      <c r="I1199" s="18" t="n"/>
      <c r="J1199" s="18">
        <f>IF(OR($E1199="",D1199=""),"",IF(D1199=$C$4,"5908","6908"))</f>
        <v/>
      </c>
      <c r="K1199" s="17" t="n"/>
      <c r="L1199" s="17" t="n"/>
      <c r="M1199" s="19" t="n"/>
      <c r="N1199" s="18" t="n"/>
      <c r="O1199" s="19">
        <f>IF(OR($E1199="",G1199=""),"",G1199-N(M1199))</f>
        <v/>
      </c>
      <c r="P1199" s="20">
        <f>IF(O1199="","",O1199*IFERROR(INDEX(Bens!$D$6:$D$305,MATCH($E1199,Bens!$A$6:$A$305,0)),0))</f>
        <v/>
      </c>
      <c r="Q1199" s="21">
        <f>IF(A1199="","",IF(AND(O1199&lt;=0,L1199&lt;&gt;""),L1199-A1199,TODAY()-A1199))</f>
        <v/>
      </c>
      <c r="R1199" s="18">
        <f>IF(O1199="","",IF(O1199&lt;0,"CONFERIR",IF(O1199=0,"DEVOLVIDO",IF(K1199="","COM CLIENTE",IF(TODAY()&gt;K1199,"VENCIDO",IF(K1199-TODAY()&lt;=15,"VENCE EM 15 DIAS","COM CLIENTE"))))))</f>
        <v/>
      </c>
      <c r="S1199" s="18">
        <f>IF(OR($E1199="",D1199=""),"",IF(D1199=$C$4,"5909","6909"))</f>
        <v/>
      </c>
      <c r="T1199" s="18" t="n"/>
    </row>
    <row r="1200">
      <c r="A1200" s="17" t="n"/>
      <c r="B1200" s="18" t="n"/>
      <c r="C1200" s="18" t="n"/>
      <c r="D1200" s="18" t="n"/>
      <c r="E1200" s="18" t="n"/>
      <c r="F1200" s="18">
        <f>IF($E1200="","",IFERROR(INDEX(Bens!$B$6:$B$305,MATCH($E1200,Bens!$A$6:$A$305,0)),"Código não cadastrado"))</f>
        <v/>
      </c>
      <c r="G1200" s="19" t="n"/>
      <c r="H1200" s="20">
        <f>IF(OR($E1200="",G1200=""),"",G1200*IFERROR(INDEX(Bens!$D$6:$D$305,MATCH($E1200,Bens!$A$6:$A$305,0)),0))</f>
        <v/>
      </c>
      <c r="I1200" s="18" t="n"/>
      <c r="J1200" s="18">
        <f>IF(OR($E1200="",D1200=""),"",IF(D1200=$C$4,"5908","6908"))</f>
        <v/>
      </c>
      <c r="K1200" s="17" t="n"/>
      <c r="L1200" s="17" t="n"/>
      <c r="M1200" s="19" t="n"/>
      <c r="N1200" s="18" t="n"/>
      <c r="O1200" s="19">
        <f>IF(OR($E1200="",G1200=""),"",G1200-N(M1200))</f>
        <v/>
      </c>
      <c r="P1200" s="20">
        <f>IF(O1200="","",O1200*IFERROR(INDEX(Bens!$D$6:$D$305,MATCH($E1200,Bens!$A$6:$A$305,0)),0))</f>
        <v/>
      </c>
      <c r="Q1200" s="21">
        <f>IF(A1200="","",IF(AND(O1200&lt;=0,L1200&lt;&gt;""),L1200-A1200,TODAY()-A1200))</f>
        <v/>
      </c>
      <c r="R1200" s="18">
        <f>IF(O1200="","",IF(O1200&lt;0,"CONFERIR",IF(O1200=0,"DEVOLVIDO",IF(K1200="","COM CLIENTE",IF(TODAY()&gt;K1200,"VENCIDO",IF(K1200-TODAY()&lt;=15,"VENCE EM 15 DIAS","COM CLIENTE"))))))</f>
        <v/>
      </c>
      <c r="S1200" s="18">
        <f>IF(OR($E1200="",D1200=""),"",IF(D1200=$C$4,"5909","6909"))</f>
        <v/>
      </c>
      <c r="T1200" s="18" t="n"/>
    </row>
    <row r="1201">
      <c r="A1201" s="17" t="n"/>
      <c r="B1201" s="18" t="n"/>
      <c r="C1201" s="18" t="n"/>
      <c r="D1201" s="18" t="n"/>
      <c r="E1201" s="18" t="n"/>
      <c r="F1201" s="18">
        <f>IF($E1201="","",IFERROR(INDEX(Bens!$B$6:$B$305,MATCH($E1201,Bens!$A$6:$A$305,0)),"Código não cadastrado"))</f>
        <v/>
      </c>
      <c r="G1201" s="19" t="n"/>
      <c r="H1201" s="20">
        <f>IF(OR($E1201="",G1201=""),"",G1201*IFERROR(INDEX(Bens!$D$6:$D$305,MATCH($E1201,Bens!$A$6:$A$305,0)),0))</f>
        <v/>
      </c>
      <c r="I1201" s="18" t="n"/>
      <c r="J1201" s="18">
        <f>IF(OR($E1201="",D1201=""),"",IF(D1201=$C$4,"5908","6908"))</f>
        <v/>
      </c>
      <c r="K1201" s="17" t="n"/>
      <c r="L1201" s="17" t="n"/>
      <c r="M1201" s="19" t="n"/>
      <c r="N1201" s="18" t="n"/>
      <c r="O1201" s="19">
        <f>IF(OR($E1201="",G1201=""),"",G1201-N(M1201))</f>
        <v/>
      </c>
      <c r="P1201" s="20">
        <f>IF(O1201="","",O1201*IFERROR(INDEX(Bens!$D$6:$D$305,MATCH($E1201,Bens!$A$6:$A$305,0)),0))</f>
        <v/>
      </c>
      <c r="Q1201" s="21">
        <f>IF(A1201="","",IF(AND(O1201&lt;=0,L1201&lt;&gt;""),L1201-A1201,TODAY()-A1201))</f>
        <v/>
      </c>
      <c r="R1201" s="18">
        <f>IF(O1201="","",IF(O1201&lt;0,"CONFERIR",IF(O1201=0,"DEVOLVIDO",IF(K1201="","COM CLIENTE",IF(TODAY()&gt;K1201,"VENCIDO",IF(K1201-TODAY()&lt;=15,"VENCE EM 15 DIAS","COM CLIENTE"))))))</f>
        <v/>
      </c>
      <c r="S1201" s="18">
        <f>IF(OR($E1201="",D1201=""),"",IF(D1201=$C$4,"5909","6909"))</f>
        <v/>
      </c>
      <c r="T1201" s="18" t="n"/>
    </row>
    <row r="1202">
      <c r="A1202" s="17" t="n"/>
      <c r="B1202" s="18" t="n"/>
      <c r="C1202" s="18" t="n"/>
      <c r="D1202" s="18" t="n"/>
      <c r="E1202" s="18" t="n"/>
      <c r="F1202" s="18">
        <f>IF($E1202="","",IFERROR(INDEX(Bens!$B$6:$B$305,MATCH($E1202,Bens!$A$6:$A$305,0)),"Código não cadastrado"))</f>
        <v/>
      </c>
      <c r="G1202" s="19" t="n"/>
      <c r="H1202" s="20">
        <f>IF(OR($E1202="",G1202=""),"",G1202*IFERROR(INDEX(Bens!$D$6:$D$305,MATCH($E1202,Bens!$A$6:$A$305,0)),0))</f>
        <v/>
      </c>
      <c r="I1202" s="18" t="n"/>
      <c r="J1202" s="18">
        <f>IF(OR($E1202="",D1202=""),"",IF(D1202=$C$4,"5908","6908"))</f>
        <v/>
      </c>
      <c r="K1202" s="17" t="n"/>
      <c r="L1202" s="17" t="n"/>
      <c r="M1202" s="19" t="n"/>
      <c r="N1202" s="18" t="n"/>
      <c r="O1202" s="19">
        <f>IF(OR($E1202="",G1202=""),"",G1202-N(M1202))</f>
        <v/>
      </c>
      <c r="P1202" s="20">
        <f>IF(O1202="","",O1202*IFERROR(INDEX(Bens!$D$6:$D$305,MATCH($E1202,Bens!$A$6:$A$305,0)),0))</f>
        <v/>
      </c>
      <c r="Q1202" s="21">
        <f>IF(A1202="","",IF(AND(O1202&lt;=0,L1202&lt;&gt;""),L1202-A1202,TODAY()-A1202))</f>
        <v/>
      </c>
      <c r="R1202" s="18">
        <f>IF(O1202="","",IF(O1202&lt;0,"CONFERIR",IF(O1202=0,"DEVOLVIDO",IF(K1202="","COM CLIENTE",IF(TODAY()&gt;K1202,"VENCIDO",IF(K1202-TODAY()&lt;=15,"VENCE EM 15 DIAS","COM CLIENTE"))))))</f>
        <v/>
      </c>
      <c r="S1202" s="18">
        <f>IF(OR($E1202="",D1202=""),"",IF(D1202=$C$4,"5909","6909"))</f>
        <v/>
      </c>
      <c r="T1202" s="18" t="n"/>
    </row>
    <row r="1203">
      <c r="A1203" s="17" t="n"/>
      <c r="B1203" s="18" t="n"/>
      <c r="C1203" s="18" t="n"/>
      <c r="D1203" s="18" t="n"/>
      <c r="E1203" s="18" t="n"/>
      <c r="F1203" s="18">
        <f>IF($E1203="","",IFERROR(INDEX(Bens!$B$6:$B$305,MATCH($E1203,Bens!$A$6:$A$305,0)),"Código não cadastrado"))</f>
        <v/>
      </c>
      <c r="G1203" s="19" t="n"/>
      <c r="H1203" s="20">
        <f>IF(OR($E1203="",G1203=""),"",G1203*IFERROR(INDEX(Bens!$D$6:$D$305,MATCH($E1203,Bens!$A$6:$A$305,0)),0))</f>
        <v/>
      </c>
      <c r="I1203" s="18" t="n"/>
      <c r="J1203" s="18">
        <f>IF(OR($E1203="",D1203=""),"",IF(D1203=$C$4,"5908","6908"))</f>
        <v/>
      </c>
      <c r="K1203" s="17" t="n"/>
      <c r="L1203" s="17" t="n"/>
      <c r="M1203" s="19" t="n"/>
      <c r="N1203" s="18" t="n"/>
      <c r="O1203" s="19">
        <f>IF(OR($E1203="",G1203=""),"",G1203-N(M1203))</f>
        <v/>
      </c>
      <c r="P1203" s="20">
        <f>IF(O1203="","",O1203*IFERROR(INDEX(Bens!$D$6:$D$305,MATCH($E1203,Bens!$A$6:$A$305,0)),0))</f>
        <v/>
      </c>
      <c r="Q1203" s="21">
        <f>IF(A1203="","",IF(AND(O1203&lt;=0,L1203&lt;&gt;""),L1203-A1203,TODAY()-A1203))</f>
        <v/>
      </c>
      <c r="R1203" s="18">
        <f>IF(O1203="","",IF(O1203&lt;0,"CONFERIR",IF(O1203=0,"DEVOLVIDO",IF(K1203="","COM CLIENTE",IF(TODAY()&gt;K1203,"VENCIDO",IF(K1203-TODAY()&lt;=15,"VENCE EM 15 DIAS","COM CLIENTE"))))))</f>
        <v/>
      </c>
      <c r="S1203" s="18">
        <f>IF(OR($E1203="",D1203=""),"",IF(D1203=$C$4,"5909","6909"))</f>
        <v/>
      </c>
      <c r="T1203" s="18" t="n"/>
    </row>
    <row r="1204">
      <c r="A1204" s="17" t="n"/>
      <c r="B1204" s="18" t="n"/>
      <c r="C1204" s="18" t="n"/>
      <c r="D1204" s="18" t="n"/>
      <c r="E1204" s="18" t="n"/>
      <c r="F1204" s="18">
        <f>IF($E1204="","",IFERROR(INDEX(Bens!$B$6:$B$305,MATCH($E1204,Bens!$A$6:$A$305,0)),"Código não cadastrado"))</f>
        <v/>
      </c>
      <c r="G1204" s="19" t="n"/>
      <c r="H1204" s="20">
        <f>IF(OR($E1204="",G1204=""),"",G1204*IFERROR(INDEX(Bens!$D$6:$D$305,MATCH($E1204,Bens!$A$6:$A$305,0)),0))</f>
        <v/>
      </c>
      <c r="I1204" s="18" t="n"/>
      <c r="J1204" s="18">
        <f>IF(OR($E1204="",D1204=""),"",IF(D1204=$C$4,"5908","6908"))</f>
        <v/>
      </c>
      <c r="K1204" s="17" t="n"/>
      <c r="L1204" s="17" t="n"/>
      <c r="M1204" s="19" t="n"/>
      <c r="N1204" s="18" t="n"/>
      <c r="O1204" s="19">
        <f>IF(OR($E1204="",G1204=""),"",G1204-N(M1204))</f>
        <v/>
      </c>
      <c r="P1204" s="20">
        <f>IF(O1204="","",O1204*IFERROR(INDEX(Bens!$D$6:$D$305,MATCH($E1204,Bens!$A$6:$A$305,0)),0))</f>
        <v/>
      </c>
      <c r="Q1204" s="21">
        <f>IF(A1204="","",IF(AND(O1204&lt;=0,L1204&lt;&gt;""),L1204-A1204,TODAY()-A1204))</f>
        <v/>
      </c>
      <c r="R1204" s="18">
        <f>IF(O1204="","",IF(O1204&lt;0,"CONFERIR",IF(O1204=0,"DEVOLVIDO",IF(K1204="","COM CLIENTE",IF(TODAY()&gt;K1204,"VENCIDO",IF(K1204-TODAY()&lt;=15,"VENCE EM 15 DIAS","COM CLIENTE"))))))</f>
        <v/>
      </c>
      <c r="S1204" s="18">
        <f>IF(OR($E1204="",D1204=""),"",IF(D1204=$C$4,"5909","6909"))</f>
        <v/>
      </c>
      <c r="T1204" s="18" t="n"/>
    </row>
    <row r="1205">
      <c r="A1205" s="17" t="n"/>
      <c r="B1205" s="18" t="n"/>
      <c r="C1205" s="18" t="n"/>
      <c r="D1205" s="18" t="n"/>
      <c r="E1205" s="18" t="n"/>
      <c r="F1205" s="18">
        <f>IF($E1205="","",IFERROR(INDEX(Bens!$B$6:$B$305,MATCH($E1205,Bens!$A$6:$A$305,0)),"Código não cadastrado"))</f>
        <v/>
      </c>
      <c r="G1205" s="19" t="n"/>
      <c r="H1205" s="20">
        <f>IF(OR($E1205="",G1205=""),"",G1205*IFERROR(INDEX(Bens!$D$6:$D$305,MATCH($E1205,Bens!$A$6:$A$305,0)),0))</f>
        <v/>
      </c>
      <c r="I1205" s="18" t="n"/>
      <c r="J1205" s="18">
        <f>IF(OR($E1205="",D1205=""),"",IF(D1205=$C$4,"5908","6908"))</f>
        <v/>
      </c>
      <c r="K1205" s="17" t="n"/>
      <c r="L1205" s="17" t="n"/>
      <c r="M1205" s="19" t="n"/>
      <c r="N1205" s="18" t="n"/>
      <c r="O1205" s="19">
        <f>IF(OR($E1205="",G1205=""),"",G1205-N(M1205))</f>
        <v/>
      </c>
      <c r="P1205" s="20">
        <f>IF(O1205="","",O1205*IFERROR(INDEX(Bens!$D$6:$D$305,MATCH($E1205,Bens!$A$6:$A$305,0)),0))</f>
        <v/>
      </c>
      <c r="Q1205" s="21">
        <f>IF(A1205="","",IF(AND(O1205&lt;=0,L1205&lt;&gt;""),L1205-A1205,TODAY()-A1205))</f>
        <v/>
      </c>
      <c r="R1205" s="18">
        <f>IF(O1205="","",IF(O1205&lt;0,"CONFERIR",IF(O1205=0,"DEVOLVIDO",IF(K1205="","COM CLIENTE",IF(TODAY()&gt;K1205,"VENCIDO",IF(K1205-TODAY()&lt;=15,"VENCE EM 15 DIAS","COM CLIENTE"))))))</f>
        <v/>
      </c>
      <c r="S1205" s="18">
        <f>IF(OR($E1205="",D1205=""),"",IF(D1205=$C$4,"5909","6909"))</f>
        <v/>
      </c>
      <c r="T1205" s="18" t="n"/>
    </row>
    <row r="1206">
      <c r="A1206" s="17" t="n"/>
      <c r="B1206" s="18" t="n"/>
      <c r="C1206" s="18" t="n"/>
      <c r="D1206" s="18" t="n"/>
      <c r="E1206" s="18" t="n"/>
      <c r="F1206" s="18">
        <f>IF($E1206="","",IFERROR(INDEX(Bens!$B$6:$B$305,MATCH($E1206,Bens!$A$6:$A$305,0)),"Código não cadastrado"))</f>
        <v/>
      </c>
      <c r="G1206" s="19" t="n"/>
      <c r="H1206" s="20">
        <f>IF(OR($E1206="",G1206=""),"",G1206*IFERROR(INDEX(Bens!$D$6:$D$305,MATCH($E1206,Bens!$A$6:$A$305,0)),0))</f>
        <v/>
      </c>
      <c r="I1206" s="18" t="n"/>
      <c r="J1206" s="18">
        <f>IF(OR($E1206="",D1206=""),"",IF(D1206=$C$4,"5908","6908"))</f>
        <v/>
      </c>
      <c r="K1206" s="17" t="n"/>
      <c r="L1206" s="17" t="n"/>
      <c r="M1206" s="19" t="n"/>
      <c r="N1206" s="18" t="n"/>
      <c r="O1206" s="19">
        <f>IF(OR($E1206="",G1206=""),"",G1206-N(M1206))</f>
        <v/>
      </c>
      <c r="P1206" s="20">
        <f>IF(O1206="","",O1206*IFERROR(INDEX(Bens!$D$6:$D$305,MATCH($E1206,Bens!$A$6:$A$305,0)),0))</f>
        <v/>
      </c>
      <c r="Q1206" s="21">
        <f>IF(A1206="","",IF(AND(O1206&lt;=0,L1206&lt;&gt;""),L1206-A1206,TODAY()-A1206))</f>
        <v/>
      </c>
      <c r="R1206" s="18">
        <f>IF(O1206="","",IF(O1206&lt;0,"CONFERIR",IF(O1206=0,"DEVOLVIDO",IF(K1206="","COM CLIENTE",IF(TODAY()&gt;K1206,"VENCIDO",IF(K1206-TODAY()&lt;=15,"VENCE EM 15 DIAS","COM CLIENTE"))))))</f>
        <v/>
      </c>
      <c r="S1206" s="18">
        <f>IF(OR($E1206="",D1206=""),"",IF(D1206=$C$4,"5909","6909"))</f>
        <v/>
      </c>
      <c r="T1206" s="18" t="n"/>
    </row>
    <row r="1207">
      <c r="A1207" s="17" t="n"/>
      <c r="B1207" s="18" t="n"/>
      <c r="C1207" s="18" t="n"/>
      <c r="D1207" s="18" t="n"/>
      <c r="E1207" s="18" t="n"/>
      <c r="F1207" s="18">
        <f>IF($E1207="","",IFERROR(INDEX(Bens!$B$6:$B$305,MATCH($E1207,Bens!$A$6:$A$305,0)),"Código não cadastrado"))</f>
        <v/>
      </c>
      <c r="G1207" s="19" t="n"/>
      <c r="H1207" s="20">
        <f>IF(OR($E1207="",G1207=""),"",G1207*IFERROR(INDEX(Bens!$D$6:$D$305,MATCH($E1207,Bens!$A$6:$A$305,0)),0))</f>
        <v/>
      </c>
      <c r="I1207" s="18" t="n"/>
      <c r="J1207" s="18">
        <f>IF(OR($E1207="",D1207=""),"",IF(D1207=$C$4,"5908","6908"))</f>
        <v/>
      </c>
      <c r="K1207" s="17" t="n"/>
      <c r="L1207" s="17" t="n"/>
      <c r="M1207" s="19" t="n"/>
      <c r="N1207" s="18" t="n"/>
      <c r="O1207" s="19">
        <f>IF(OR($E1207="",G1207=""),"",G1207-N(M1207))</f>
        <v/>
      </c>
      <c r="P1207" s="20">
        <f>IF(O1207="","",O1207*IFERROR(INDEX(Bens!$D$6:$D$305,MATCH($E1207,Bens!$A$6:$A$305,0)),0))</f>
        <v/>
      </c>
      <c r="Q1207" s="21">
        <f>IF(A1207="","",IF(AND(O1207&lt;=0,L1207&lt;&gt;""),L1207-A1207,TODAY()-A1207))</f>
        <v/>
      </c>
      <c r="R1207" s="18">
        <f>IF(O1207="","",IF(O1207&lt;0,"CONFERIR",IF(O1207=0,"DEVOLVIDO",IF(K1207="","COM CLIENTE",IF(TODAY()&gt;K1207,"VENCIDO",IF(K1207-TODAY()&lt;=15,"VENCE EM 15 DIAS","COM CLIENTE"))))))</f>
        <v/>
      </c>
      <c r="S1207" s="18">
        <f>IF(OR($E1207="",D1207=""),"",IF(D1207=$C$4,"5909","6909"))</f>
        <v/>
      </c>
      <c r="T1207" s="18" t="n"/>
    </row>
    <row r="1208">
      <c r="A1208" s="17" t="n"/>
      <c r="B1208" s="18" t="n"/>
      <c r="C1208" s="18" t="n"/>
      <c r="D1208" s="18" t="n"/>
      <c r="E1208" s="18" t="n"/>
      <c r="F1208" s="18">
        <f>IF($E1208="","",IFERROR(INDEX(Bens!$B$6:$B$305,MATCH($E1208,Bens!$A$6:$A$305,0)),"Código não cadastrado"))</f>
        <v/>
      </c>
      <c r="G1208" s="19" t="n"/>
      <c r="H1208" s="20">
        <f>IF(OR($E1208="",G1208=""),"",G1208*IFERROR(INDEX(Bens!$D$6:$D$305,MATCH($E1208,Bens!$A$6:$A$305,0)),0))</f>
        <v/>
      </c>
      <c r="I1208" s="18" t="n"/>
      <c r="J1208" s="18">
        <f>IF(OR($E1208="",D1208=""),"",IF(D1208=$C$4,"5908","6908"))</f>
        <v/>
      </c>
      <c r="K1208" s="17" t="n"/>
      <c r="L1208" s="17" t="n"/>
      <c r="M1208" s="19" t="n"/>
      <c r="N1208" s="18" t="n"/>
      <c r="O1208" s="19">
        <f>IF(OR($E1208="",G1208=""),"",G1208-N(M1208))</f>
        <v/>
      </c>
      <c r="P1208" s="20">
        <f>IF(O1208="","",O1208*IFERROR(INDEX(Bens!$D$6:$D$305,MATCH($E1208,Bens!$A$6:$A$305,0)),0))</f>
        <v/>
      </c>
      <c r="Q1208" s="21">
        <f>IF(A1208="","",IF(AND(O1208&lt;=0,L1208&lt;&gt;""),L1208-A1208,TODAY()-A1208))</f>
        <v/>
      </c>
      <c r="R1208" s="18">
        <f>IF(O1208="","",IF(O1208&lt;0,"CONFERIR",IF(O1208=0,"DEVOLVIDO",IF(K1208="","COM CLIENTE",IF(TODAY()&gt;K1208,"VENCIDO",IF(K1208-TODAY()&lt;=15,"VENCE EM 15 DIAS","COM CLIENTE"))))))</f>
        <v/>
      </c>
      <c r="S1208" s="18">
        <f>IF(OR($E1208="",D1208=""),"",IF(D1208=$C$4,"5909","6909"))</f>
        <v/>
      </c>
      <c r="T1208" s="18" t="n"/>
    </row>
    <row r="1209">
      <c r="A1209" s="17" t="n"/>
      <c r="B1209" s="18" t="n"/>
      <c r="C1209" s="18" t="n"/>
      <c r="D1209" s="18" t="n"/>
      <c r="E1209" s="18" t="n"/>
      <c r="F1209" s="18">
        <f>IF($E1209="","",IFERROR(INDEX(Bens!$B$6:$B$305,MATCH($E1209,Bens!$A$6:$A$305,0)),"Código não cadastrado"))</f>
        <v/>
      </c>
      <c r="G1209" s="19" t="n"/>
      <c r="H1209" s="20">
        <f>IF(OR($E1209="",G1209=""),"",G1209*IFERROR(INDEX(Bens!$D$6:$D$305,MATCH($E1209,Bens!$A$6:$A$305,0)),0))</f>
        <v/>
      </c>
      <c r="I1209" s="18" t="n"/>
      <c r="J1209" s="18">
        <f>IF(OR($E1209="",D1209=""),"",IF(D1209=$C$4,"5908","6908"))</f>
        <v/>
      </c>
      <c r="K1209" s="17" t="n"/>
      <c r="L1209" s="17" t="n"/>
      <c r="M1209" s="19" t="n"/>
      <c r="N1209" s="18" t="n"/>
      <c r="O1209" s="19">
        <f>IF(OR($E1209="",G1209=""),"",G1209-N(M1209))</f>
        <v/>
      </c>
      <c r="P1209" s="20">
        <f>IF(O1209="","",O1209*IFERROR(INDEX(Bens!$D$6:$D$305,MATCH($E1209,Bens!$A$6:$A$305,0)),0))</f>
        <v/>
      </c>
      <c r="Q1209" s="21">
        <f>IF(A1209="","",IF(AND(O1209&lt;=0,L1209&lt;&gt;""),L1209-A1209,TODAY()-A1209))</f>
        <v/>
      </c>
      <c r="R1209" s="18">
        <f>IF(O1209="","",IF(O1209&lt;0,"CONFERIR",IF(O1209=0,"DEVOLVIDO",IF(K1209="","COM CLIENTE",IF(TODAY()&gt;K1209,"VENCIDO",IF(K1209-TODAY()&lt;=15,"VENCE EM 15 DIAS","COM CLIENTE"))))))</f>
        <v/>
      </c>
      <c r="S1209" s="18">
        <f>IF(OR($E1209="",D1209=""),"",IF(D1209=$C$4,"5909","6909"))</f>
        <v/>
      </c>
      <c r="T1209" s="18" t="n"/>
    </row>
    <row r="1210">
      <c r="A1210" s="17" t="n"/>
      <c r="B1210" s="18" t="n"/>
      <c r="C1210" s="18" t="n"/>
      <c r="D1210" s="18" t="n"/>
      <c r="E1210" s="18" t="n"/>
      <c r="F1210" s="18">
        <f>IF($E1210="","",IFERROR(INDEX(Bens!$B$6:$B$305,MATCH($E1210,Bens!$A$6:$A$305,0)),"Código não cadastrado"))</f>
        <v/>
      </c>
      <c r="G1210" s="19" t="n"/>
      <c r="H1210" s="20">
        <f>IF(OR($E1210="",G1210=""),"",G1210*IFERROR(INDEX(Bens!$D$6:$D$305,MATCH($E1210,Bens!$A$6:$A$305,0)),0))</f>
        <v/>
      </c>
      <c r="I1210" s="18" t="n"/>
      <c r="J1210" s="18">
        <f>IF(OR($E1210="",D1210=""),"",IF(D1210=$C$4,"5908","6908"))</f>
        <v/>
      </c>
      <c r="K1210" s="17" t="n"/>
      <c r="L1210" s="17" t="n"/>
      <c r="M1210" s="19" t="n"/>
      <c r="N1210" s="18" t="n"/>
      <c r="O1210" s="19">
        <f>IF(OR($E1210="",G1210=""),"",G1210-N(M1210))</f>
        <v/>
      </c>
      <c r="P1210" s="20">
        <f>IF(O1210="","",O1210*IFERROR(INDEX(Bens!$D$6:$D$305,MATCH($E1210,Bens!$A$6:$A$305,0)),0))</f>
        <v/>
      </c>
      <c r="Q1210" s="21">
        <f>IF(A1210="","",IF(AND(O1210&lt;=0,L1210&lt;&gt;""),L1210-A1210,TODAY()-A1210))</f>
        <v/>
      </c>
      <c r="R1210" s="18">
        <f>IF(O1210="","",IF(O1210&lt;0,"CONFERIR",IF(O1210=0,"DEVOLVIDO",IF(K1210="","COM CLIENTE",IF(TODAY()&gt;K1210,"VENCIDO",IF(K1210-TODAY()&lt;=15,"VENCE EM 15 DIAS","COM CLIENTE"))))))</f>
        <v/>
      </c>
      <c r="S1210" s="18">
        <f>IF(OR($E1210="",D1210=""),"",IF(D1210=$C$4,"5909","6909"))</f>
        <v/>
      </c>
      <c r="T1210" s="18" t="n"/>
    </row>
    <row r="1211">
      <c r="A1211" s="17" t="n"/>
      <c r="B1211" s="18" t="n"/>
      <c r="C1211" s="18" t="n"/>
      <c r="D1211" s="18" t="n"/>
      <c r="E1211" s="18" t="n"/>
      <c r="F1211" s="18">
        <f>IF($E1211="","",IFERROR(INDEX(Bens!$B$6:$B$305,MATCH($E1211,Bens!$A$6:$A$305,0)),"Código não cadastrado"))</f>
        <v/>
      </c>
      <c r="G1211" s="19" t="n"/>
      <c r="H1211" s="20">
        <f>IF(OR($E1211="",G1211=""),"",G1211*IFERROR(INDEX(Bens!$D$6:$D$305,MATCH($E1211,Bens!$A$6:$A$305,0)),0))</f>
        <v/>
      </c>
      <c r="I1211" s="18" t="n"/>
      <c r="J1211" s="18">
        <f>IF(OR($E1211="",D1211=""),"",IF(D1211=$C$4,"5908","6908"))</f>
        <v/>
      </c>
      <c r="K1211" s="17" t="n"/>
      <c r="L1211" s="17" t="n"/>
      <c r="M1211" s="19" t="n"/>
      <c r="N1211" s="18" t="n"/>
      <c r="O1211" s="19">
        <f>IF(OR($E1211="",G1211=""),"",G1211-N(M1211))</f>
        <v/>
      </c>
      <c r="P1211" s="20">
        <f>IF(O1211="","",O1211*IFERROR(INDEX(Bens!$D$6:$D$305,MATCH($E1211,Bens!$A$6:$A$305,0)),0))</f>
        <v/>
      </c>
      <c r="Q1211" s="21">
        <f>IF(A1211="","",IF(AND(O1211&lt;=0,L1211&lt;&gt;""),L1211-A1211,TODAY()-A1211))</f>
        <v/>
      </c>
      <c r="R1211" s="18">
        <f>IF(O1211="","",IF(O1211&lt;0,"CONFERIR",IF(O1211=0,"DEVOLVIDO",IF(K1211="","COM CLIENTE",IF(TODAY()&gt;K1211,"VENCIDO",IF(K1211-TODAY()&lt;=15,"VENCE EM 15 DIAS","COM CLIENTE"))))))</f>
        <v/>
      </c>
      <c r="S1211" s="18">
        <f>IF(OR($E1211="",D1211=""),"",IF(D1211=$C$4,"5909","6909"))</f>
        <v/>
      </c>
      <c r="T1211" s="18" t="n"/>
    </row>
    <row r="1212">
      <c r="A1212" s="17" t="n"/>
      <c r="B1212" s="18" t="n"/>
      <c r="C1212" s="18" t="n"/>
      <c r="D1212" s="18" t="n"/>
      <c r="E1212" s="18" t="n"/>
      <c r="F1212" s="18">
        <f>IF($E1212="","",IFERROR(INDEX(Bens!$B$6:$B$305,MATCH($E1212,Bens!$A$6:$A$305,0)),"Código não cadastrado"))</f>
        <v/>
      </c>
      <c r="G1212" s="19" t="n"/>
      <c r="H1212" s="20">
        <f>IF(OR($E1212="",G1212=""),"",G1212*IFERROR(INDEX(Bens!$D$6:$D$305,MATCH($E1212,Bens!$A$6:$A$305,0)),0))</f>
        <v/>
      </c>
      <c r="I1212" s="18" t="n"/>
      <c r="J1212" s="18">
        <f>IF(OR($E1212="",D1212=""),"",IF(D1212=$C$4,"5908","6908"))</f>
        <v/>
      </c>
      <c r="K1212" s="17" t="n"/>
      <c r="L1212" s="17" t="n"/>
      <c r="M1212" s="19" t="n"/>
      <c r="N1212" s="18" t="n"/>
      <c r="O1212" s="19">
        <f>IF(OR($E1212="",G1212=""),"",G1212-N(M1212))</f>
        <v/>
      </c>
      <c r="P1212" s="20">
        <f>IF(O1212="","",O1212*IFERROR(INDEX(Bens!$D$6:$D$305,MATCH($E1212,Bens!$A$6:$A$305,0)),0))</f>
        <v/>
      </c>
      <c r="Q1212" s="21">
        <f>IF(A1212="","",IF(AND(O1212&lt;=0,L1212&lt;&gt;""),L1212-A1212,TODAY()-A1212))</f>
        <v/>
      </c>
      <c r="R1212" s="18">
        <f>IF(O1212="","",IF(O1212&lt;0,"CONFERIR",IF(O1212=0,"DEVOLVIDO",IF(K1212="","COM CLIENTE",IF(TODAY()&gt;K1212,"VENCIDO",IF(K1212-TODAY()&lt;=15,"VENCE EM 15 DIAS","COM CLIENTE"))))))</f>
        <v/>
      </c>
      <c r="S1212" s="18">
        <f>IF(OR($E1212="",D1212=""),"",IF(D1212=$C$4,"5909","6909"))</f>
        <v/>
      </c>
      <c r="T1212" s="18" t="n"/>
    </row>
    <row r="1213">
      <c r="A1213" s="17" t="n"/>
      <c r="B1213" s="18" t="n"/>
      <c r="C1213" s="18" t="n"/>
      <c r="D1213" s="18" t="n"/>
      <c r="E1213" s="18" t="n"/>
      <c r="F1213" s="18">
        <f>IF($E1213="","",IFERROR(INDEX(Bens!$B$6:$B$305,MATCH($E1213,Bens!$A$6:$A$305,0)),"Código não cadastrado"))</f>
        <v/>
      </c>
      <c r="G1213" s="19" t="n"/>
      <c r="H1213" s="20">
        <f>IF(OR($E1213="",G1213=""),"",G1213*IFERROR(INDEX(Bens!$D$6:$D$305,MATCH($E1213,Bens!$A$6:$A$305,0)),0))</f>
        <v/>
      </c>
      <c r="I1213" s="18" t="n"/>
      <c r="J1213" s="18">
        <f>IF(OR($E1213="",D1213=""),"",IF(D1213=$C$4,"5908","6908"))</f>
        <v/>
      </c>
      <c r="K1213" s="17" t="n"/>
      <c r="L1213" s="17" t="n"/>
      <c r="M1213" s="19" t="n"/>
      <c r="N1213" s="18" t="n"/>
      <c r="O1213" s="19">
        <f>IF(OR($E1213="",G1213=""),"",G1213-N(M1213))</f>
        <v/>
      </c>
      <c r="P1213" s="20">
        <f>IF(O1213="","",O1213*IFERROR(INDEX(Bens!$D$6:$D$305,MATCH($E1213,Bens!$A$6:$A$305,0)),0))</f>
        <v/>
      </c>
      <c r="Q1213" s="21">
        <f>IF(A1213="","",IF(AND(O1213&lt;=0,L1213&lt;&gt;""),L1213-A1213,TODAY()-A1213))</f>
        <v/>
      </c>
      <c r="R1213" s="18">
        <f>IF(O1213="","",IF(O1213&lt;0,"CONFERIR",IF(O1213=0,"DEVOLVIDO",IF(K1213="","COM CLIENTE",IF(TODAY()&gt;K1213,"VENCIDO",IF(K1213-TODAY()&lt;=15,"VENCE EM 15 DIAS","COM CLIENTE"))))))</f>
        <v/>
      </c>
      <c r="S1213" s="18">
        <f>IF(OR($E1213="",D1213=""),"",IF(D1213=$C$4,"5909","6909"))</f>
        <v/>
      </c>
      <c r="T1213" s="18" t="n"/>
    </row>
    <row r="1214">
      <c r="A1214" s="17" t="n"/>
      <c r="B1214" s="18" t="n"/>
      <c r="C1214" s="18" t="n"/>
      <c r="D1214" s="18" t="n"/>
      <c r="E1214" s="18" t="n"/>
      <c r="F1214" s="18">
        <f>IF($E1214="","",IFERROR(INDEX(Bens!$B$6:$B$305,MATCH($E1214,Bens!$A$6:$A$305,0)),"Código não cadastrado"))</f>
        <v/>
      </c>
      <c r="G1214" s="19" t="n"/>
      <c r="H1214" s="20">
        <f>IF(OR($E1214="",G1214=""),"",G1214*IFERROR(INDEX(Bens!$D$6:$D$305,MATCH($E1214,Bens!$A$6:$A$305,0)),0))</f>
        <v/>
      </c>
      <c r="I1214" s="18" t="n"/>
      <c r="J1214" s="18">
        <f>IF(OR($E1214="",D1214=""),"",IF(D1214=$C$4,"5908","6908"))</f>
        <v/>
      </c>
      <c r="K1214" s="17" t="n"/>
      <c r="L1214" s="17" t="n"/>
      <c r="M1214" s="19" t="n"/>
      <c r="N1214" s="18" t="n"/>
      <c r="O1214" s="19">
        <f>IF(OR($E1214="",G1214=""),"",G1214-N(M1214))</f>
        <v/>
      </c>
      <c r="P1214" s="20">
        <f>IF(O1214="","",O1214*IFERROR(INDEX(Bens!$D$6:$D$305,MATCH($E1214,Bens!$A$6:$A$305,0)),0))</f>
        <v/>
      </c>
      <c r="Q1214" s="21">
        <f>IF(A1214="","",IF(AND(O1214&lt;=0,L1214&lt;&gt;""),L1214-A1214,TODAY()-A1214))</f>
        <v/>
      </c>
      <c r="R1214" s="18">
        <f>IF(O1214="","",IF(O1214&lt;0,"CONFERIR",IF(O1214=0,"DEVOLVIDO",IF(K1214="","COM CLIENTE",IF(TODAY()&gt;K1214,"VENCIDO",IF(K1214-TODAY()&lt;=15,"VENCE EM 15 DIAS","COM CLIENTE"))))))</f>
        <v/>
      </c>
      <c r="S1214" s="18">
        <f>IF(OR($E1214="",D1214=""),"",IF(D1214=$C$4,"5909","6909"))</f>
        <v/>
      </c>
      <c r="T1214" s="18" t="n"/>
    </row>
    <row r="1215">
      <c r="A1215" s="17" t="n"/>
      <c r="B1215" s="18" t="n"/>
      <c r="C1215" s="18" t="n"/>
      <c r="D1215" s="18" t="n"/>
      <c r="E1215" s="18" t="n"/>
      <c r="F1215" s="18">
        <f>IF($E1215="","",IFERROR(INDEX(Bens!$B$6:$B$305,MATCH($E1215,Bens!$A$6:$A$305,0)),"Código não cadastrado"))</f>
        <v/>
      </c>
      <c r="G1215" s="19" t="n"/>
      <c r="H1215" s="20">
        <f>IF(OR($E1215="",G1215=""),"",G1215*IFERROR(INDEX(Bens!$D$6:$D$305,MATCH($E1215,Bens!$A$6:$A$305,0)),0))</f>
        <v/>
      </c>
      <c r="I1215" s="18" t="n"/>
      <c r="J1215" s="18">
        <f>IF(OR($E1215="",D1215=""),"",IF(D1215=$C$4,"5908","6908"))</f>
        <v/>
      </c>
      <c r="K1215" s="17" t="n"/>
      <c r="L1215" s="17" t="n"/>
      <c r="M1215" s="19" t="n"/>
      <c r="N1215" s="18" t="n"/>
      <c r="O1215" s="19">
        <f>IF(OR($E1215="",G1215=""),"",G1215-N(M1215))</f>
        <v/>
      </c>
      <c r="P1215" s="20">
        <f>IF(O1215="","",O1215*IFERROR(INDEX(Bens!$D$6:$D$305,MATCH($E1215,Bens!$A$6:$A$305,0)),0))</f>
        <v/>
      </c>
      <c r="Q1215" s="21">
        <f>IF(A1215="","",IF(AND(O1215&lt;=0,L1215&lt;&gt;""),L1215-A1215,TODAY()-A1215))</f>
        <v/>
      </c>
      <c r="R1215" s="18">
        <f>IF(O1215="","",IF(O1215&lt;0,"CONFERIR",IF(O1215=0,"DEVOLVIDO",IF(K1215="","COM CLIENTE",IF(TODAY()&gt;K1215,"VENCIDO",IF(K1215-TODAY()&lt;=15,"VENCE EM 15 DIAS","COM CLIENTE"))))))</f>
        <v/>
      </c>
      <c r="S1215" s="18">
        <f>IF(OR($E1215="",D1215=""),"",IF(D1215=$C$4,"5909","6909"))</f>
        <v/>
      </c>
      <c r="T1215" s="18" t="n"/>
    </row>
    <row r="1216">
      <c r="A1216" s="17" t="n"/>
      <c r="B1216" s="18" t="n"/>
      <c r="C1216" s="18" t="n"/>
      <c r="D1216" s="18" t="n"/>
      <c r="E1216" s="18" t="n"/>
      <c r="F1216" s="18">
        <f>IF($E1216="","",IFERROR(INDEX(Bens!$B$6:$B$305,MATCH($E1216,Bens!$A$6:$A$305,0)),"Código não cadastrado"))</f>
        <v/>
      </c>
      <c r="G1216" s="19" t="n"/>
      <c r="H1216" s="20">
        <f>IF(OR($E1216="",G1216=""),"",G1216*IFERROR(INDEX(Bens!$D$6:$D$305,MATCH($E1216,Bens!$A$6:$A$305,0)),0))</f>
        <v/>
      </c>
      <c r="I1216" s="18" t="n"/>
      <c r="J1216" s="18">
        <f>IF(OR($E1216="",D1216=""),"",IF(D1216=$C$4,"5908","6908"))</f>
        <v/>
      </c>
      <c r="K1216" s="17" t="n"/>
      <c r="L1216" s="17" t="n"/>
      <c r="M1216" s="19" t="n"/>
      <c r="N1216" s="18" t="n"/>
      <c r="O1216" s="19">
        <f>IF(OR($E1216="",G1216=""),"",G1216-N(M1216))</f>
        <v/>
      </c>
      <c r="P1216" s="20">
        <f>IF(O1216="","",O1216*IFERROR(INDEX(Bens!$D$6:$D$305,MATCH($E1216,Bens!$A$6:$A$305,0)),0))</f>
        <v/>
      </c>
      <c r="Q1216" s="21">
        <f>IF(A1216="","",IF(AND(O1216&lt;=0,L1216&lt;&gt;""),L1216-A1216,TODAY()-A1216))</f>
        <v/>
      </c>
      <c r="R1216" s="18">
        <f>IF(O1216="","",IF(O1216&lt;0,"CONFERIR",IF(O1216=0,"DEVOLVIDO",IF(K1216="","COM CLIENTE",IF(TODAY()&gt;K1216,"VENCIDO",IF(K1216-TODAY()&lt;=15,"VENCE EM 15 DIAS","COM CLIENTE"))))))</f>
        <v/>
      </c>
      <c r="S1216" s="18">
        <f>IF(OR($E1216="",D1216=""),"",IF(D1216=$C$4,"5909","6909"))</f>
        <v/>
      </c>
      <c r="T1216" s="18" t="n"/>
    </row>
    <row r="1217">
      <c r="A1217" s="17" t="n"/>
      <c r="B1217" s="18" t="n"/>
      <c r="C1217" s="18" t="n"/>
      <c r="D1217" s="18" t="n"/>
      <c r="E1217" s="18" t="n"/>
      <c r="F1217" s="18">
        <f>IF($E1217="","",IFERROR(INDEX(Bens!$B$6:$B$305,MATCH($E1217,Bens!$A$6:$A$305,0)),"Código não cadastrado"))</f>
        <v/>
      </c>
      <c r="G1217" s="19" t="n"/>
      <c r="H1217" s="20">
        <f>IF(OR($E1217="",G1217=""),"",G1217*IFERROR(INDEX(Bens!$D$6:$D$305,MATCH($E1217,Bens!$A$6:$A$305,0)),0))</f>
        <v/>
      </c>
      <c r="I1217" s="18" t="n"/>
      <c r="J1217" s="18">
        <f>IF(OR($E1217="",D1217=""),"",IF(D1217=$C$4,"5908","6908"))</f>
        <v/>
      </c>
      <c r="K1217" s="17" t="n"/>
      <c r="L1217" s="17" t="n"/>
      <c r="M1217" s="19" t="n"/>
      <c r="N1217" s="18" t="n"/>
      <c r="O1217" s="19">
        <f>IF(OR($E1217="",G1217=""),"",G1217-N(M1217))</f>
        <v/>
      </c>
      <c r="P1217" s="20">
        <f>IF(O1217="","",O1217*IFERROR(INDEX(Bens!$D$6:$D$305,MATCH($E1217,Bens!$A$6:$A$305,0)),0))</f>
        <v/>
      </c>
      <c r="Q1217" s="21">
        <f>IF(A1217="","",IF(AND(O1217&lt;=0,L1217&lt;&gt;""),L1217-A1217,TODAY()-A1217))</f>
        <v/>
      </c>
      <c r="R1217" s="18">
        <f>IF(O1217="","",IF(O1217&lt;0,"CONFERIR",IF(O1217=0,"DEVOLVIDO",IF(K1217="","COM CLIENTE",IF(TODAY()&gt;K1217,"VENCIDO",IF(K1217-TODAY()&lt;=15,"VENCE EM 15 DIAS","COM CLIENTE"))))))</f>
        <v/>
      </c>
      <c r="S1217" s="18">
        <f>IF(OR($E1217="",D1217=""),"",IF(D1217=$C$4,"5909","6909"))</f>
        <v/>
      </c>
      <c r="T1217" s="18" t="n"/>
    </row>
    <row r="1218">
      <c r="A1218" s="17" t="n"/>
      <c r="B1218" s="18" t="n"/>
      <c r="C1218" s="18" t="n"/>
      <c r="D1218" s="18" t="n"/>
      <c r="E1218" s="18" t="n"/>
      <c r="F1218" s="18">
        <f>IF($E1218="","",IFERROR(INDEX(Bens!$B$6:$B$305,MATCH($E1218,Bens!$A$6:$A$305,0)),"Código não cadastrado"))</f>
        <v/>
      </c>
      <c r="G1218" s="19" t="n"/>
      <c r="H1218" s="20">
        <f>IF(OR($E1218="",G1218=""),"",G1218*IFERROR(INDEX(Bens!$D$6:$D$305,MATCH($E1218,Bens!$A$6:$A$305,0)),0))</f>
        <v/>
      </c>
      <c r="I1218" s="18" t="n"/>
      <c r="J1218" s="18">
        <f>IF(OR($E1218="",D1218=""),"",IF(D1218=$C$4,"5908","6908"))</f>
        <v/>
      </c>
      <c r="K1218" s="17" t="n"/>
      <c r="L1218" s="17" t="n"/>
      <c r="M1218" s="19" t="n"/>
      <c r="N1218" s="18" t="n"/>
      <c r="O1218" s="19">
        <f>IF(OR($E1218="",G1218=""),"",G1218-N(M1218))</f>
        <v/>
      </c>
      <c r="P1218" s="20">
        <f>IF(O1218="","",O1218*IFERROR(INDEX(Bens!$D$6:$D$305,MATCH($E1218,Bens!$A$6:$A$305,0)),0))</f>
        <v/>
      </c>
      <c r="Q1218" s="21">
        <f>IF(A1218="","",IF(AND(O1218&lt;=0,L1218&lt;&gt;""),L1218-A1218,TODAY()-A1218))</f>
        <v/>
      </c>
      <c r="R1218" s="18">
        <f>IF(O1218="","",IF(O1218&lt;0,"CONFERIR",IF(O1218=0,"DEVOLVIDO",IF(K1218="","COM CLIENTE",IF(TODAY()&gt;K1218,"VENCIDO",IF(K1218-TODAY()&lt;=15,"VENCE EM 15 DIAS","COM CLIENTE"))))))</f>
        <v/>
      </c>
      <c r="S1218" s="18">
        <f>IF(OR($E1218="",D1218=""),"",IF(D1218=$C$4,"5909","6909"))</f>
        <v/>
      </c>
      <c r="T1218" s="18" t="n"/>
    </row>
    <row r="1219">
      <c r="A1219" s="17" t="n"/>
      <c r="B1219" s="18" t="n"/>
      <c r="C1219" s="18" t="n"/>
      <c r="D1219" s="18" t="n"/>
      <c r="E1219" s="18" t="n"/>
      <c r="F1219" s="18">
        <f>IF($E1219="","",IFERROR(INDEX(Bens!$B$6:$B$305,MATCH($E1219,Bens!$A$6:$A$305,0)),"Código não cadastrado"))</f>
        <v/>
      </c>
      <c r="G1219" s="19" t="n"/>
      <c r="H1219" s="20">
        <f>IF(OR($E1219="",G1219=""),"",G1219*IFERROR(INDEX(Bens!$D$6:$D$305,MATCH($E1219,Bens!$A$6:$A$305,0)),0))</f>
        <v/>
      </c>
      <c r="I1219" s="18" t="n"/>
      <c r="J1219" s="18">
        <f>IF(OR($E1219="",D1219=""),"",IF(D1219=$C$4,"5908","6908"))</f>
        <v/>
      </c>
      <c r="K1219" s="17" t="n"/>
      <c r="L1219" s="17" t="n"/>
      <c r="M1219" s="19" t="n"/>
      <c r="N1219" s="18" t="n"/>
      <c r="O1219" s="19">
        <f>IF(OR($E1219="",G1219=""),"",G1219-N(M1219))</f>
        <v/>
      </c>
      <c r="P1219" s="20">
        <f>IF(O1219="","",O1219*IFERROR(INDEX(Bens!$D$6:$D$305,MATCH($E1219,Bens!$A$6:$A$305,0)),0))</f>
        <v/>
      </c>
      <c r="Q1219" s="21">
        <f>IF(A1219="","",IF(AND(O1219&lt;=0,L1219&lt;&gt;""),L1219-A1219,TODAY()-A1219))</f>
        <v/>
      </c>
      <c r="R1219" s="18">
        <f>IF(O1219="","",IF(O1219&lt;0,"CONFERIR",IF(O1219=0,"DEVOLVIDO",IF(K1219="","COM CLIENTE",IF(TODAY()&gt;K1219,"VENCIDO",IF(K1219-TODAY()&lt;=15,"VENCE EM 15 DIAS","COM CLIENTE"))))))</f>
        <v/>
      </c>
      <c r="S1219" s="18">
        <f>IF(OR($E1219="",D1219=""),"",IF(D1219=$C$4,"5909","6909"))</f>
        <v/>
      </c>
      <c r="T1219" s="18" t="n"/>
    </row>
    <row r="1220">
      <c r="A1220" s="17" t="n"/>
      <c r="B1220" s="18" t="n"/>
      <c r="C1220" s="18" t="n"/>
      <c r="D1220" s="18" t="n"/>
      <c r="E1220" s="18" t="n"/>
      <c r="F1220" s="18">
        <f>IF($E1220="","",IFERROR(INDEX(Bens!$B$6:$B$305,MATCH($E1220,Bens!$A$6:$A$305,0)),"Código não cadastrado"))</f>
        <v/>
      </c>
      <c r="G1220" s="19" t="n"/>
      <c r="H1220" s="20">
        <f>IF(OR($E1220="",G1220=""),"",G1220*IFERROR(INDEX(Bens!$D$6:$D$305,MATCH($E1220,Bens!$A$6:$A$305,0)),0))</f>
        <v/>
      </c>
      <c r="I1220" s="18" t="n"/>
      <c r="J1220" s="18">
        <f>IF(OR($E1220="",D1220=""),"",IF(D1220=$C$4,"5908","6908"))</f>
        <v/>
      </c>
      <c r="K1220" s="17" t="n"/>
      <c r="L1220" s="17" t="n"/>
      <c r="M1220" s="19" t="n"/>
      <c r="N1220" s="18" t="n"/>
      <c r="O1220" s="19">
        <f>IF(OR($E1220="",G1220=""),"",G1220-N(M1220))</f>
        <v/>
      </c>
      <c r="P1220" s="20">
        <f>IF(O1220="","",O1220*IFERROR(INDEX(Bens!$D$6:$D$305,MATCH($E1220,Bens!$A$6:$A$305,0)),0))</f>
        <v/>
      </c>
      <c r="Q1220" s="21">
        <f>IF(A1220="","",IF(AND(O1220&lt;=0,L1220&lt;&gt;""),L1220-A1220,TODAY()-A1220))</f>
        <v/>
      </c>
      <c r="R1220" s="18">
        <f>IF(O1220="","",IF(O1220&lt;0,"CONFERIR",IF(O1220=0,"DEVOLVIDO",IF(K1220="","COM CLIENTE",IF(TODAY()&gt;K1220,"VENCIDO",IF(K1220-TODAY()&lt;=15,"VENCE EM 15 DIAS","COM CLIENTE"))))))</f>
        <v/>
      </c>
      <c r="S1220" s="18">
        <f>IF(OR($E1220="",D1220=""),"",IF(D1220=$C$4,"5909","6909"))</f>
        <v/>
      </c>
      <c r="T1220" s="18" t="n"/>
    </row>
    <row r="1221">
      <c r="A1221" s="17" t="n"/>
      <c r="B1221" s="18" t="n"/>
      <c r="C1221" s="18" t="n"/>
      <c r="D1221" s="18" t="n"/>
      <c r="E1221" s="18" t="n"/>
      <c r="F1221" s="18">
        <f>IF($E1221="","",IFERROR(INDEX(Bens!$B$6:$B$305,MATCH($E1221,Bens!$A$6:$A$305,0)),"Código não cadastrado"))</f>
        <v/>
      </c>
      <c r="G1221" s="19" t="n"/>
      <c r="H1221" s="20">
        <f>IF(OR($E1221="",G1221=""),"",G1221*IFERROR(INDEX(Bens!$D$6:$D$305,MATCH($E1221,Bens!$A$6:$A$305,0)),0))</f>
        <v/>
      </c>
      <c r="I1221" s="18" t="n"/>
      <c r="J1221" s="18">
        <f>IF(OR($E1221="",D1221=""),"",IF(D1221=$C$4,"5908","6908"))</f>
        <v/>
      </c>
      <c r="K1221" s="17" t="n"/>
      <c r="L1221" s="17" t="n"/>
      <c r="M1221" s="19" t="n"/>
      <c r="N1221" s="18" t="n"/>
      <c r="O1221" s="19">
        <f>IF(OR($E1221="",G1221=""),"",G1221-N(M1221))</f>
        <v/>
      </c>
      <c r="P1221" s="20">
        <f>IF(O1221="","",O1221*IFERROR(INDEX(Bens!$D$6:$D$305,MATCH($E1221,Bens!$A$6:$A$305,0)),0))</f>
        <v/>
      </c>
      <c r="Q1221" s="21">
        <f>IF(A1221="","",IF(AND(O1221&lt;=0,L1221&lt;&gt;""),L1221-A1221,TODAY()-A1221))</f>
        <v/>
      </c>
      <c r="R1221" s="18">
        <f>IF(O1221="","",IF(O1221&lt;0,"CONFERIR",IF(O1221=0,"DEVOLVIDO",IF(K1221="","COM CLIENTE",IF(TODAY()&gt;K1221,"VENCIDO",IF(K1221-TODAY()&lt;=15,"VENCE EM 15 DIAS","COM CLIENTE"))))))</f>
        <v/>
      </c>
      <c r="S1221" s="18">
        <f>IF(OR($E1221="",D1221=""),"",IF(D1221=$C$4,"5909","6909"))</f>
        <v/>
      </c>
      <c r="T1221" s="18" t="n"/>
    </row>
    <row r="1222">
      <c r="A1222" s="17" t="n"/>
      <c r="B1222" s="18" t="n"/>
      <c r="C1222" s="18" t="n"/>
      <c r="D1222" s="18" t="n"/>
      <c r="E1222" s="18" t="n"/>
      <c r="F1222" s="18">
        <f>IF($E1222="","",IFERROR(INDEX(Bens!$B$6:$B$305,MATCH($E1222,Bens!$A$6:$A$305,0)),"Código não cadastrado"))</f>
        <v/>
      </c>
      <c r="G1222" s="19" t="n"/>
      <c r="H1222" s="20">
        <f>IF(OR($E1222="",G1222=""),"",G1222*IFERROR(INDEX(Bens!$D$6:$D$305,MATCH($E1222,Bens!$A$6:$A$305,0)),0))</f>
        <v/>
      </c>
      <c r="I1222" s="18" t="n"/>
      <c r="J1222" s="18">
        <f>IF(OR($E1222="",D1222=""),"",IF(D1222=$C$4,"5908","6908"))</f>
        <v/>
      </c>
      <c r="K1222" s="17" t="n"/>
      <c r="L1222" s="17" t="n"/>
      <c r="M1222" s="19" t="n"/>
      <c r="N1222" s="18" t="n"/>
      <c r="O1222" s="19">
        <f>IF(OR($E1222="",G1222=""),"",G1222-N(M1222))</f>
        <v/>
      </c>
      <c r="P1222" s="20">
        <f>IF(O1222="","",O1222*IFERROR(INDEX(Bens!$D$6:$D$305,MATCH($E1222,Bens!$A$6:$A$305,0)),0))</f>
        <v/>
      </c>
      <c r="Q1222" s="21">
        <f>IF(A1222="","",IF(AND(O1222&lt;=0,L1222&lt;&gt;""),L1222-A1222,TODAY()-A1222))</f>
        <v/>
      </c>
      <c r="R1222" s="18">
        <f>IF(O1222="","",IF(O1222&lt;0,"CONFERIR",IF(O1222=0,"DEVOLVIDO",IF(K1222="","COM CLIENTE",IF(TODAY()&gt;K1222,"VENCIDO",IF(K1222-TODAY()&lt;=15,"VENCE EM 15 DIAS","COM CLIENTE"))))))</f>
        <v/>
      </c>
      <c r="S1222" s="18">
        <f>IF(OR($E1222="",D1222=""),"",IF(D1222=$C$4,"5909","6909"))</f>
        <v/>
      </c>
      <c r="T1222" s="18" t="n"/>
    </row>
    <row r="1223">
      <c r="A1223" s="17" t="n"/>
      <c r="B1223" s="18" t="n"/>
      <c r="C1223" s="18" t="n"/>
      <c r="D1223" s="18" t="n"/>
      <c r="E1223" s="18" t="n"/>
      <c r="F1223" s="18">
        <f>IF($E1223="","",IFERROR(INDEX(Bens!$B$6:$B$305,MATCH($E1223,Bens!$A$6:$A$305,0)),"Código não cadastrado"))</f>
        <v/>
      </c>
      <c r="G1223" s="19" t="n"/>
      <c r="H1223" s="20">
        <f>IF(OR($E1223="",G1223=""),"",G1223*IFERROR(INDEX(Bens!$D$6:$D$305,MATCH($E1223,Bens!$A$6:$A$305,0)),0))</f>
        <v/>
      </c>
      <c r="I1223" s="18" t="n"/>
      <c r="J1223" s="18">
        <f>IF(OR($E1223="",D1223=""),"",IF(D1223=$C$4,"5908","6908"))</f>
        <v/>
      </c>
      <c r="K1223" s="17" t="n"/>
      <c r="L1223" s="17" t="n"/>
      <c r="M1223" s="19" t="n"/>
      <c r="N1223" s="18" t="n"/>
      <c r="O1223" s="19">
        <f>IF(OR($E1223="",G1223=""),"",G1223-N(M1223))</f>
        <v/>
      </c>
      <c r="P1223" s="20">
        <f>IF(O1223="","",O1223*IFERROR(INDEX(Bens!$D$6:$D$305,MATCH($E1223,Bens!$A$6:$A$305,0)),0))</f>
        <v/>
      </c>
      <c r="Q1223" s="21">
        <f>IF(A1223="","",IF(AND(O1223&lt;=0,L1223&lt;&gt;""),L1223-A1223,TODAY()-A1223))</f>
        <v/>
      </c>
      <c r="R1223" s="18">
        <f>IF(O1223="","",IF(O1223&lt;0,"CONFERIR",IF(O1223=0,"DEVOLVIDO",IF(K1223="","COM CLIENTE",IF(TODAY()&gt;K1223,"VENCIDO",IF(K1223-TODAY()&lt;=15,"VENCE EM 15 DIAS","COM CLIENTE"))))))</f>
        <v/>
      </c>
      <c r="S1223" s="18">
        <f>IF(OR($E1223="",D1223=""),"",IF(D1223=$C$4,"5909","6909"))</f>
        <v/>
      </c>
      <c r="T1223" s="18" t="n"/>
    </row>
    <row r="1224">
      <c r="A1224" s="17" t="n"/>
      <c r="B1224" s="18" t="n"/>
      <c r="C1224" s="18" t="n"/>
      <c r="D1224" s="18" t="n"/>
      <c r="E1224" s="18" t="n"/>
      <c r="F1224" s="18">
        <f>IF($E1224="","",IFERROR(INDEX(Bens!$B$6:$B$305,MATCH($E1224,Bens!$A$6:$A$305,0)),"Código não cadastrado"))</f>
        <v/>
      </c>
      <c r="G1224" s="19" t="n"/>
      <c r="H1224" s="20">
        <f>IF(OR($E1224="",G1224=""),"",G1224*IFERROR(INDEX(Bens!$D$6:$D$305,MATCH($E1224,Bens!$A$6:$A$305,0)),0))</f>
        <v/>
      </c>
      <c r="I1224" s="18" t="n"/>
      <c r="J1224" s="18">
        <f>IF(OR($E1224="",D1224=""),"",IF(D1224=$C$4,"5908","6908"))</f>
        <v/>
      </c>
      <c r="K1224" s="17" t="n"/>
      <c r="L1224" s="17" t="n"/>
      <c r="M1224" s="19" t="n"/>
      <c r="N1224" s="18" t="n"/>
      <c r="O1224" s="19">
        <f>IF(OR($E1224="",G1224=""),"",G1224-N(M1224))</f>
        <v/>
      </c>
      <c r="P1224" s="20">
        <f>IF(O1224="","",O1224*IFERROR(INDEX(Bens!$D$6:$D$305,MATCH($E1224,Bens!$A$6:$A$305,0)),0))</f>
        <v/>
      </c>
      <c r="Q1224" s="21">
        <f>IF(A1224="","",IF(AND(O1224&lt;=0,L1224&lt;&gt;""),L1224-A1224,TODAY()-A1224))</f>
        <v/>
      </c>
      <c r="R1224" s="18">
        <f>IF(O1224="","",IF(O1224&lt;0,"CONFERIR",IF(O1224=0,"DEVOLVIDO",IF(K1224="","COM CLIENTE",IF(TODAY()&gt;K1224,"VENCIDO",IF(K1224-TODAY()&lt;=15,"VENCE EM 15 DIAS","COM CLIENTE"))))))</f>
        <v/>
      </c>
      <c r="S1224" s="18">
        <f>IF(OR($E1224="",D1224=""),"",IF(D1224=$C$4,"5909","6909"))</f>
        <v/>
      </c>
      <c r="T1224" s="18" t="n"/>
    </row>
    <row r="1225">
      <c r="A1225" s="17" t="n"/>
      <c r="B1225" s="18" t="n"/>
      <c r="C1225" s="18" t="n"/>
      <c r="D1225" s="18" t="n"/>
      <c r="E1225" s="18" t="n"/>
      <c r="F1225" s="18">
        <f>IF($E1225="","",IFERROR(INDEX(Bens!$B$6:$B$305,MATCH($E1225,Bens!$A$6:$A$305,0)),"Código não cadastrado"))</f>
        <v/>
      </c>
      <c r="G1225" s="19" t="n"/>
      <c r="H1225" s="20">
        <f>IF(OR($E1225="",G1225=""),"",G1225*IFERROR(INDEX(Bens!$D$6:$D$305,MATCH($E1225,Bens!$A$6:$A$305,0)),0))</f>
        <v/>
      </c>
      <c r="I1225" s="18" t="n"/>
      <c r="J1225" s="18">
        <f>IF(OR($E1225="",D1225=""),"",IF(D1225=$C$4,"5908","6908"))</f>
        <v/>
      </c>
      <c r="K1225" s="17" t="n"/>
      <c r="L1225" s="17" t="n"/>
      <c r="M1225" s="19" t="n"/>
      <c r="N1225" s="18" t="n"/>
      <c r="O1225" s="19">
        <f>IF(OR($E1225="",G1225=""),"",G1225-N(M1225))</f>
        <v/>
      </c>
      <c r="P1225" s="20">
        <f>IF(O1225="","",O1225*IFERROR(INDEX(Bens!$D$6:$D$305,MATCH($E1225,Bens!$A$6:$A$305,0)),0))</f>
        <v/>
      </c>
      <c r="Q1225" s="21">
        <f>IF(A1225="","",IF(AND(O1225&lt;=0,L1225&lt;&gt;""),L1225-A1225,TODAY()-A1225))</f>
        <v/>
      </c>
      <c r="R1225" s="18">
        <f>IF(O1225="","",IF(O1225&lt;0,"CONFERIR",IF(O1225=0,"DEVOLVIDO",IF(K1225="","COM CLIENTE",IF(TODAY()&gt;K1225,"VENCIDO",IF(K1225-TODAY()&lt;=15,"VENCE EM 15 DIAS","COM CLIENTE"))))))</f>
        <v/>
      </c>
      <c r="S1225" s="18">
        <f>IF(OR($E1225="",D1225=""),"",IF(D1225=$C$4,"5909","6909"))</f>
        <v/>
      </c>
      <c r="T1225" s="18" t="n"/>
    </row>
    <row r="1226">
      <c r="A1226" s="17" t="n"/>
      <c r="B1226" s="18" t="n"/>
      <c r="C1226" s="18" t="n"/>
      <c r="D1226" s="18" t="n"/>
      <c r="E1226" s="18" t="n"/>
      <c r="F1226" s="18">
        <f>IF($E1226="","",IFERROR(INDEX(Bens!$B$6:$B$305,MATCH($E1226,Bens!$A$6:$A$305,0)),"Código não cadastrado"))</f>
        <v/>
      </c>
      <c r="G1226" s="19" t="n"/>
      <c r="H1226" s="20">
        <f>IF(OR($E1226="",G1226=""),"",G1226*IFERROR(INDEX(Bens!$D$6:$D$305,MATCH($E1226,Bens!$A$6:$A$305,0)),0))</f>
        <v/>
      </c>
      <c r="I1226" s="18" t="n"/>
      <c r="J1226" s="18">
        <f>IF(OR($E1226="",D1226=""),"",IF(D1226=$C$4,"5908","6908"))</f>
        <v/>
      </c>
      <c r="K1226" s="17" t="n"/>
      <c r="L1226" s="17" t="n"/>
      <c r="M1226" s="19" t="n"/>
      <c r="N1226" s="18" t="n"/>
      <c r="O1226" s="19">
        <f>IF(OR($E1226="",G1226=""),"",G1226-N(M1226))</f>
        <v/>
      </c>
      <c r="P1226" s="20">
        <f>IF(O1226="","",O1226*IFERROR(INDEX(Bens!$D$6:$D$305,MATCH($E1226,Bens!$A$6:$A$305,0)),0))</f>
        <v/>
      </c>
      <c r="Q1226" s="21">
        <f>IF(A1226="","",IF(AND(O1226&lt;=0,L1226&lt;&gt;""),L1226-A1226,TODAY()-A1226))</f>
        <v/>
      </c>
      <c r="R1226" s="18">
        <f>IF(O1226="","",IF(O1226&lt;0,"CONFERIR",IF(O1226=0,"DEVOLVIDO",IF(K1226="","COM CLIENTE",IF(TODAY()&gt;K1226,"VENCIDO",IF(K1226-TODAY()&lt;=15,"VENCE EM 15 DIAS","COM CLIENTE"))))))</f>
        <v/>
      </c>
      <c r="S1226" s="18">
        <f>IF(OR($E1226="",D1226=""),"",IF(D1226=$C$4,"5909","6909"))</f>
        <v/>
      </c>
      <c r="T1226" s="18" t="n"/>
    </row>
    <row r="1227">
      <c r="A1227" s="17" t="n"/>
      <c r="B1227" s="18" t="n"/>
      <c r="C1227" s="18" t="n"/>
      <c r="D1227" s="18" t="n"/>
      <c r="E1227" s="18" t="n"/>
      <c r="F1227" s="18">
        <f>IF($E1227="","",IFERROR(INDEX(Bens!$B$6:$B$305,MATCH($E1227,Bens!$A$6:$A$305,0)),"Código não cadastrado"))</f>
        <v/>
      </c>
      <c r="G1227" s="19" t="n"/>
      <c r="H1227" s="20">
        <f>IF(OR($E1227="",G1227=""),"",G1227*IFERROR(INDEX(Bens!$D$6:$D$305,MATCH($E1227,Bens!$A$6:$A$305,0)),0))</f>
        <v/>
      </c>
      <c r="I1227" s="18" t="n"/>
      <c r="J1227" s="18">
        <f>IF(OR($E1227="",D1227=""),"",IF(D1227=$C$4,"5908","6908"))</f>
        <v/>
      </c>
      <c r="K1227" s="17" t="n"/>
      <c r="L1227" s="17" t="n"/>
      <c r="M1227" s="19" t="n"/>
      <c r="N1227" s="18" t="n"/>
      <c r="O1227" s="19">
        <f>IF(OR($E1227="",G1227=""),"",G1227-N(M1227))</f>
        <v/>
      </c>
      <c r="P1227" s="20">
        <f>IF(O1227="","",O1227*IFERROR(INDEX(Bens!$D$6:$D$305,MATCH($E1227,Bens!$A$6:$A$305,0)),0))</f>
        <v/>
      </c>
      <c r="Q1227" s="21">
        <f>IF(A1227="","",IF(AND(O1227&lt;=0,L1227&lt;&gt;""),L1227-A1227,TODAY()-A1227))</f>
        <v/>
      </c>
      <c r="R1227" s="18">
        <f>IF(O1227="","",IF(O1227&lt;0,"CONFERIR",IF(O1227=0,"DEVOLVIDO",IF(K1227="","COM CLIENTE",IF(TODAY()&gt;K1227,"VENCIDO",IF(K1227-TODAY()&lt;=15,"VENCE EM 15 DIAS","COM CLIENTE"))))))</f>
        <v/>
      </c>
      <c r="S1227" s="18">
        <f>IF(OR($E1227="",D1227=""),"",IF(D1227=$C$4,"5909","6909"))</f>
        <v/>
      </c>
      <c r="T1227" s="18" t="n"/>
    </row>
    <row r="1228">
      <c r="A1228" s="17" t="n"/>
      <c r="B1228" s="18" t="n"/>
      <c r="C1228" s="18" t="n"/>
      <c r="D1228" s="18" t="n"/>
      <c r="E1228" s="18" t="n"/>
      <c r="F1228" s="18">
        <f>IF($E1228="","",IFERROR(INDEX(Bens!$B$6:$B$305,MATCH($E1228,Bens!$A$6:$A$305,0)),"Código não cadastrado"))</f>
        <v/>
      </c>
      <c r="G1228" s="19" t="n"/>
      <c r="H1228" s="20">
        <f>IF(OR($E1228="",G1228=""),"",G1228*IFERROR(INDEX(Bens!$D$6:$D$305,MATCH($E1228,Bens!$A$6:$A$305,0)),0))</f>
        <v/>
      </c>
      <c r="I1228" s="18" t="n"/>
      <c r="J1228" s="18">
        <f>IF(OR($E1228="",D1228=""),"",IF(D1228=$C$4,"5908","6908"))</f>
        <v/>
      </c>
      <c r="K1228" s="17" t="n"/>
      <c r="L1228" s="17" t="n"/>
      <c r="M1228" s="19" t="n"/>
      <c r="N1228" s="18" t="n"/>
      <c r="O1228" s="19">
        <f>IF(OR($E1228="",G1228=""),"",G1228-N(M1228))</f>
        <v/>
      </c>
      <c r="P1228" s="20">
        <f>IF(O1228="","",O1228*IFERROR(INDEX(Bens!$D$6:$D$305,MATCH($E1228,Bens!$A$6:$A$305,0)),0))</f>
        <v/>
      </c>
      <c r="Q1228" s="21">
        <f>IF(A1228="","",IF(AND(O1228&lt;=0,L1228&lt;&gt;""),L1228-A1228,TODAY()-A1228))</f>
        <v/>
      </c>
      <c r="R1228" s="18">
        <f>IF(O1228="","",IF(O1228&lt;0,"CONFERIR",IF(O1228=0,"DEVOLVIDO",IF(K1228="","COM CLIENTE",IF(TODAY()&gt;K1228,"VENCIDO",IF(K1228-TODAY()&lt;=15,"VENCE EM 15 DIAS","COM CLIENTE"))))))</f>
        <v/>
      </c>
      <c r="S1228" s="18">
        <f>IF(OR($E1228="",D1228=""),"",IF(D1228=$C$4,"5909","6909"))</f>
        <v/>
      </c>
      <c r="T1228" s="18" t="n"/>
    </row>
    <row r="1229">
      <c r="A1229" s="17" t="n"/>
      <c r="B1229" s="18" t="n"/>
      <c r="C1229" s="18" t="n"/>
      <c r="D1229" s="18" t="n"/>
      <c r="E1229" s="18" t="n"/>
      <c r="F1229" s="18">
        <f>IF($E1229="","",IFERROR(INDEX(Bens!$B$6:$B$305,MATCH($E1229,Bens!$A$6:$A$305,0)),"Código não cadastrado"))</f>
        <v/>
      </c>
      <c r="G1229" s="19" t="n"/>
      <c r="H1229" s="20">
        <f>IF(OR($E1229="",G1229=""),"",G1229*IFERROR(INDEX(Bens!$D$6:$D$305,MATCH($E1229,Bens!$A$6:$A$305,0)),0))</f>
        <v/>
      </c>
      <c r="I1229" s="18" t="n"/>
      <c r="J1229" s="18">
        <f>IF(OR($E1229="",D1229=""),"",IF(D1229=$C$4,"5908","6908"))</f>
        <v/>
      </c>
      <c r="K1229" s="17" t="n"/>
      <c r="L1229" s="17" t="n"/>
      <c r="M1229" s="19" t="n"/>
      <c r="N1229" s="18" t="n"/>
      <c r="O1229" s="19">
        <f>IF(OR($E1229="",G1229=""),"",G1229-N(M1229))</f>
        <v/>
      </c>
      <c r="P1229" s="20">
        <f>IF(O1229="","",O1229*IFERROR(INDEX(Bens!$D$6:$D$305,MATCH($E1229,Bens!$A$6:$A$305,0)),0))</f>
        <v/>
      </c>
      <c r="Q1229" s="21">
        <f>IF(A1229="","",IF(AND(O1229&lt;=0,L1229&lt;&gt;""),L1229-A1229,TODAY()-A1229))</f>
        <v/>
      </c>
      <c r="R1229" s="18">
        <f>IF(O1229="","",IF(O1229&lt;0,"CONFERIR",IF(O1229=0,"DEVOLVIDO",IF(K1229="","COM CLIENTE",IF(TODAY()&gt;K1229,"VENCIDO",IF(K1229-TODAY()&lt;=15,"VENCE EM 15 DIAS","COM CLIENTE"))))))</f>
        <v/>
      </c>
      <c r="S1229" s="18">
        <f>IF(OR($E1229="",D1229=""),"",IF(D1229=$C$4,"5909","6909"))</f>
        <v/>
      </c>
      <c r="T1229" s="18" t="n"/>
    </row>
    <row r="1230">
      <c r="A1230" s="17" t="n"/>
      <c r="B1230" s="18" t="n"/>
      <c r="C1230" s="18" t="n"/>
      <c r="D1230" s="18" t="n"/>
      <c r="E1230" s="18" t="n"/>
      <c r="F1230" s="18">
        <f>IF($E1230="","",IFERROR(INDEX(Bens!$B$6:$B$305,MATCH($E1230,Bens!$A$6:$A$305,0)),"Código não cadastrado"))</f>
        <v/>
      </c>
      <c r="G1230" s="19" t="n"/>
      <c r="H1230" s="20">
        <f>IF(OR($E1230="",G1230=""),"",G1230*IFERROR(INDEX(Bens!$D$6:$D$305,MATCH($E1230,Bens!$A$6:$A$305,0)),0))</f>
        <v/>
      </c>
      <c r="I1230" s="18" t="n"/>
      <c r="J1230" s="18">
        <f>IF(OR($E1230="",D1230=""),"",IF(D1230=$C$4,"5908","6908"))</f>
        <v/>
      </c>
      <c r="K1230" s="17" t="n"/>
      <c r="L1230" s="17" t="n"/>
      <c r="M1230" s="19" t="n"/>
      <c r="N1230" s="18" t="n"/>
      <c r="O1230" s="19">
        <f>IF(OR($E1230="",G1230=""),"",G1230-N(M1230))</f>
        <v/>
      </c>
      <c r="P1230" s="20">
        <f>IF(O1230="","",O1230*IFERROR(INDEX(Bens!$D$6:$D$305,MATCH($E1230,Bens!$A$6:$A$305,0)),0))</f>
        <v/>
      </c>
      <c r="Q1230" s="21">
        <f>IF(A1230="","",IF(AND(O1230&lt;=0,L1230&lt;&gt;""),L1230-A1230,TODAY()-A1230))</f>
        <v/>
      </c>
      <c r="R1230" s="18">
        <f>IF(O1230="","",IF(O1230&lt;0,"CONFERIR",IF(O1230=0,"DEVOLVIDO",IF(K1230="","COM CLIENTE",IF(TODAY()&gt;K1230,"VENCIDO",IF(K1230-TODAY()&lt;=15,"VENCE EM 15 DIAS","COM CLIENTE"))))))</f>
        <v/>
      </c>
      <c r="S1230" s="18">
        <f>IF(OR($E1230="",D1230=""),"",IF(D1230=$C$4,"5909","6909"))</f>
        <v/>
      </c>
      <c r="T1230" s="18" t="n"/>
    </row>
    <row r="1231">
      <c r="A1231" s="17" t="n"/>
      <c r="B1231" s="18" t="n"/>
      <c r="C1231" s="18" t="n"/>
      <c r="D1231" s="18" t="n"/>
      <c r="E1231" s="18" t="n"/>
      <c r="F1231" s="18">
        <f>IF($E1231="","",IFERROR(INDEX(Bens!$B$6:$B$305,MATCH($E1231,Bens!$A$6:$A$305,0)),"Código não cadastrado"))</f>
        <v/>
      </c>
      <c r="G1231" s="19" t="n"/>
      <c r="H1231" s="20">
        <f>IF(OR($E1231="",G1231=""),"",G1231*IFERROR(INDEX(Bens!$D$6:$D$305,MATCH($E1231,Bens!$A$6:$A$305,0)),0))</f>
        <v/>
      </c>
      <c r="I1231" s="18" t="n"/>
      <c r="J1231" s="18">
        <f>IF(OR($E1231="",D1231=""),"",IF(D1231=$C$4,"5908","6908"))</f>
        <v/>
      </c>
      <c r="K1231" s="17" t="n"/>
      <c r="L1231" s="17" t="n"/>
      <c r="M1231" s="19" t="n"/>
      <c r="N1231" s="18" t="n"/>
      <c r="O1231" s="19">
        <f>IF(OR($E1231="",G1231=""),"",G1231-N(M1231))</f>
        <v/>
      </c>
      <c r="P1231" s="20">
        <f>IF(O1231="","",O1231*IFERROR(INDEX(Bens!$D$6:$D$305,MATCH($E1231,Bens!$A$6:$A$305,0)),0))</f>
        <v/>
      </c>
      <c r="Q1231" s="21">
        <f>IF(A1231="","",IF(AND(O1231&lt;=0,L1231&lt;&gt;""),L1231-A1231,TODAY()-A1231))</f>
        <v/>
      </c>
      <c r="R1231" s="18">
        <f>IF(O1231="","",IF(O1231&lt;0,"CONFERIR",IF(O1231=0,"DEVOLVIDO",IF(K1231="","COM CLIENTE",IF(TODAY()&gt;K1231,"VENCIDO",IF(K1231-TODAY()&lt;=15,"VENCE EM 15 DIAS","COM CLIENTE"))))))</f>
        <v/>
      </c>
      <c r="S1231" s="18">
        <f>IF(OR($E1231="",D1231=""),"",IF(D1231=$C$4,"5909","6909"))</f>
        <v/>
      </c>
      <c r="T1231" s="18" t="n"/>
    </row>
    <row r="1232">
      <c r="A1232" s="17" t="n"/>
      <c r="B1232" s="18" t="n"/>
      <c r="C1232" s="18" t="n"/>
      <c r="D1232" s="18" t="n"/>
      <c r="E1232" s="18" t="n"/>
      <c r="F1232" s="18">
        <f>IF($E1232="","",IFERROR(INDEX(Bens!$B$6:$B$305,MATCH($E1232,Bens!$A$6:$A$305,0)),"Código não cadastrado"))</f>
        <v/>
      </c>
      <c r="G1232" s="19" t="n"/>
      <c r="H1232" s="20">
        <f>IF(OR($E1232="",G1232=""),"",G1232*IFERROR(INDEX(Bens!$D$6:$D$305,MATCH($E1232,Bens!$A$6:$A$305,0)),0))</f>
        <v/>
      </c>
      <c r="I1232" s="18" t="n"/>
      <c r="J1232" s="18">
        <f>IF(OR($E1232="",D1232=""),"",IF(D1232=$C$4,"5908","6908"))</f>
        <v/>
      </c>
      <c r="K1232" s="17" t="n"/>
      <c r="L1232" s="17" t="n"/>
      <c r="M1232" s="19" t="n"/>
      <c r="N1232" s="18" t="n"/>
      <c r="O1232" s="19">
        <f>IF(OR($E1232="",G1232=""),"",G1232-N(M1232))</f>
        <v/>
      </c>
      <c r="P1232" s="20">
        <f>IF(O1232="","",O1232*IFERROR(INDEX(Bens!$D$6:$D$305,MATCH($E1232,Bens!$A$6:$A$305,0)),0))</f>
        <v/>
      </c>
      <c r="Q1232" s="21">
        <f>IF(A1232="","",IF(AND(O1232&lt;=0,L1232&lt;&gt;""),L1232-A1232,TODAY()-A1232))</f>
        <v/>
      </c>
      <c r="R1232" s="18">
        <f>IF(O1232="","",IF(O1232&lt;0,"CONFERIR",IF(O1232=0,"DEVOLVIDO",IF(K1232="","COM CLIENTE",IF(TODAY()&gt;K1232,"VENCIDO",IF(K1232-TODAY()&lt;=15,"VENCE EM 15 DIAS","COM CLIENTE"))))))</f>
        <v/>
      </c>
      <c r="S1232" s="18">
        <f>IF(OR($E1232="",D1232=""),"",IF(D1232=$C$4,"5909","6909"))</f>
        <v/>
      </c>
      <c r="T1232" s="18" t="n"/>
    </row>
    <row r="1233">
      <c r="A1233" s="17" t="n"/>
      <c r="B1233" s="18" t="n"/>
      <c r="C1233" s="18" t="n"/>
      <c r="D1233" s="18" t="n"/>
      <c r="E1233" s="18" t="n"/>
      <c r="F1233" s="18">
        <f>IF($E1233="","",IFERROR(INDEX(Bens!$B$6:$B$305,MATCH($E1233,Bens!$A$6:$A$305,0)),"Código não cadastrado"))</f>
        <v/>
      </c>
      <c r="G1233" s="19" t="n"/>
      <c r="H1233" s="20">
        <f>IF(OR($E1233="",G1233=""),"",G1233*IFERROR(INDEX(Bens!$D$6:$D$305,MATCH($E1233,Bens!$A$6:$A$305,0)),0))</f>
        <v/>
      </c>
      <c r="I1233" s="18" t="n"/>
      <c r="J1233" s="18">
        <f>IF(OR($E1233="",D1233=""),"",IF(D1233=$C$4,"5908","6908"))</f>
        <v/>
      </c>
      <c r="K1233" s="17" t="n"/>
      <c r="L1233" s="17" t="n"/>
      <c r="M1233" s="19" t="n"/>
      <c r="N1233" s="18" t="n"/>
      <c r="O1233" s="19">
        <f>IF(OR($E1233="",G1233=""),"",G1233-N(M1233))</f>
        <v/>
      </c>
      <c r="P1233" s="20">
        <f>IF(O1233="","",O1233*IFERROR(INDEX(Bens!$D$6:$D$305,MATCH($E1233,Bens!$A$6:$A$305,0)),0))</f>
        <v/>
      </c>
      <c r="Q1233" s="21">
        <f>IF(A1233="","",IF(AND(O1233&lt;=0,L1233&lt;&gt;""),L1233-A1233,TODAY()-A1233))</f>
        <v/>
      </c>
      <c r="R1233" s="18">
        <f>IF(O1233="","",IF(O1233&lt;0,"CONFERIR",IF(O1233=0,"DEVOLVIDO",IF(K1233="","COM CLIENTE",IF(TODAY()&gt;K1233,"VENCIDO",IF(K1233-TODAY()&lt;=15,"VENCE EM 15 DIAS","COM CLIENTE"))))))</f>
        <v/>
      </c>
      <c r="S1233" s="18">
        <f>IF(OR($E1233="",D1233=""),"",IF(D1233=$C$4,"5909","6909"))</f>
        <v/>
      </c>
      <c r="T1233" s="18" t="n"/>
    </row>
    <row r="1234">
      <c r="A1234" s="17" t="n"/>
      <c r="B1234" s="18" t="n"/>
      <c r="C1234" s="18" t="n"/>
      <c r="D1234" s="18" t="n"/>
      <c r="E1234" s="18" t="n"/>
      <c r="F1234" s="18">
        <f>IF($E1234="","",IFERROR(INDEX(Bens!$B$6:$B$305,MATCH($E1234,Bens!$A$6:$A$305,0)),"Código não cadastrado"))</f>
        <v/>
      </c>
      <c r="G1234" s="19" t="n"/>
      <c r="H1234" s="20">
        <f>IF(OR($E1234="",G1234=""),"",G1234*IFERROR(INDEX(Bens!$D$6:$D$305,MATCH($E1234,Bens!$A$6:$A$305,0)),0))</f>
        <v/>
      </c>
      <c r="I1234" s="18" t="n"/>
      <c r="J1234" s="18">
        <f>IF(OR($E1234="",D1234=""),"",IF(D1234=$C$4,"5908","6908"))</f>
        <v/>
      </c>
      <c r="K1234" s="17" t="n"/>
      <c r="L1234" s="17" t="n"/>
      <c r="M1234" s="19" t="n"/>
      <c r="N1234" s="18" t="n"/>
      <c r="O1234" s="19">
        <f>IF(OR($E1234="",G1234=""),"",G1234-N(M1234))</f>
        <v/>
      </c>
      <c r="P1234" s="20">
        <f>IF(O1234="","",O1234*IFERROR(INDEX(Bens!$D$6:$D$305,MATCH($E1234,Bens!$A$6:$A$305,0)),0))</f>
        <v/>
      </c>
      <c r="Q1234" s="21">
        <f>IF(A1234="","",IF(AND(O1234&lt;=0,L1234&lt;&gt;""),L1234-A1234,TODAY()-A1234))</f>
        <v/>
      </c>
      <c r="R1234" s="18">
        <f>IF(O1234="","",IF(O1234&lt;0,"CONFERIR",IF(O1234=0,"DEVOLVIDO",IF(K1234="","COM CLIENTE",IF(TODAY()&gt;K1234,"VENCIDO",IF(K1234-TODAY()&lt;=15,"VENCE EM 15 DIAS","COM CLIENTE"))))))</f>
        <v/>
      </c>
      <c r="S1234" s="18">
        <f>IF(OR($E1234="",D1234=""),"",IF(D1234=$C$4,"5909","6909"))</f>
        <v/>
      </c>
      <c r="T1234" s="18" t="n"/>
    </row>
    <row r="1235">
      <c r="A1235" s="17" t="n"/>
      <c r="B1235" s="18" t="n"/>
      <c r="C1235" s="18" t="n"/>
      <c r="D1235" s="18" t="n"/>
      <c r="E1235" s="18" t="n"/>
      <c r="F1235" s="18">
        <f>IF($E1235="","",IFERROR(INDEX(Bens!$B$6:$B$305,MATCH($E1235,Bens!$A$6:$A$305,0)),"Código não cadastrado"))</f>
        <v/>
      </c>
      <c r="G1235" s="19" t="n"/>
      <c r="H1235" s="20">
        <f>IF(OR($E1235="",G1235=""),"",G1235*IFERROR(INDEX(Bens!$D$6:$D$305,MATCH($E1235,Bens!$A$6:$A$305,0)),0))</f>
        <v/>
      </c>
      <c r="I1235" s="18" t="n"/>
      <c r="J1235" s="18">
        <f>IF(OR($E1235="",D1235=""),"",IF(D1235=$C$4,"5908","6908"))</f>
        <v/>
      </c>
      <c r="K1235" s="17" t="n"/>
      <c r="L1235" s="17" t="n"/>
      <c r="M1235" s="19" t="n"/>
      <c r="N1235" s="18" t="n"/>
      <c r="O1235" s="19">
        <f>IF(OR($E1235="",G1235=""),"",G1235-N(M1235))</f>
        <v/>
      </c>
      <c r="P1235" s="20">
        <f>IF(O1235="","",O1235*IFERROR(INDEX(Bens!$D$6:$D$305,MATCH($E1235,Bens!$A$6:$A$305,0)),0))</f>
        <v/>
      </c>
      <c r="Q1235" s="21">
        <f>IF(A1235="","",IF(AND(O1235&lt;=0,L1235&lt;&gt;""),L1235-A1235,TODAY()-A1235))</f>
        <v/>
      </c>
      <c r="R1235" s="18">
        <f>IF(O1235="","",IF(O1235&lt;0,"CONFERIR",IF(O1235=0,"DEVOLVIDO",IF(K1235="","COM CLIENTE",IF(TODAY()&gt;K1235,"VENCIDO",IF(K1235-TODAY()&lt;=15,"VENCE EM 15 DIAS","COM CLIENTE"))))))</f>
        <v/>
      </c>
      <c r="S1235" s="18">
        <f>IF(OR($E1235="",D1235=""),"",IF(D1235=$C$4,"5909","6909"))</f>
        <v/>
      </c>
      <c r="T1235" s="18" t="n"/>
    </row>
    <row r="1236">
      <c r="A1236" s="17" t="n"/>
      <c r="B1236" s="18" t="n"/>
      <c r="C1236" s="18" t="n"/>
      <c r="D1236" s="18" t="n"/>
      <c r="E1236" s="18" t="n"/>
      <c r="F1236" s="18">
        <f>IF($E1236="","",IFERROR(INDEX(Bens!$B$6:$B$305,MATCH($E1236,Bens!$A$6:$A$305,0)),"Código não cadastrado"))</f>
        <v/>
      </c>
      <c r="G1236" s="19" t="n"/>
      <c r="H1236" s="20">
        <f>IF(OR($E1236="",G1236=""),"",G1236*IFERROR(INDEX(Bens!$D$6:$D$305,MATCH($E1236,Bens!$A$6:$A$305,0)),0))</f>
        <v/>
      </c>
      <c r="I1236" s="18" t="n"/>
      <c r="J1236" s="18">
        <f>IF(OR($E1236="",D1236=""),"",IF(D1236=$C$4,"5908","6908"))</f>
        <v/>
      </c>
      <c r="K1236" s="17" t="n"/>
      <c r="L1236" s="17" t="n"/>
      <c r="M1236" s="19" t="n"/>
      <c r="N1236" s="18" t="n"/>
      <c r="O1236" s="19">
        <f>IF(OR($E1236="",G1236=""),"",G1236-N(M1236))</f>
        <v/>
      </c>
      <c r="P1236" s="20">
        <f>IF(O1236="","",O1236*IFERROR(INDEX(Bens!$D$6:$D$305,MATCH($E1236,Bens!$A$6:$A$305,0)),0))</f>
        <v/>
      </c>
      <c r="Q1236" s="21">
        <f>IF(A1236="","",IF(AND(O1236&lt;=0,L1236&lt;&gt;""),L1236-A1236,TODAY()-A1236))</f>
        <v/>
      </c>
      <c r="R1236" s="18">
        <f>IF(O1236="","",IF(O1236&lt;0,"CONFERIR",IF(O1236=0,"DEVOLVIDO",IF(K1236="","COM CLIENTE",IF(TODAY()&gt;K1236,"VENCIDO",IF(K1236-TODAY()&lt;=15,"VENCE EM 15 DIAS","COM CLIENTE"))))))</f>
        <v/>
      </c>
      <c r="S1236" s="18">
        <f>IF(OR($E1236="",D1236=""),"",IF(D1236=$C$4,"5909","6909"))</f>
        <v/>
      </c>
      <c r="T1236" s="18" t="n"/>
    </row>
    <row r="1237">
      <c r="A1237" s="17" t="n"/>
      <c r="B1237" s="18" t="n"/>
      <c r="C1237" s="18" t="n"/>
      <c r="D1237" s="18" t="n"/>
      <c r="E1237" s="18" t="n"/>
      <c r="F1237" s="18">
        <f>IF($E1237="","",IFERROR(INDEX(Bens!$B$6:$B$305,MATCH($E1237,Bens!$A$6:$A$305,0)),"Código não cadastrado"))</f>
        <v/>
      </c>
      <c r="G1237" s="19" t="n"/>
      <c r="H1237" s="20">
        <f>IF(OR($E1237="",G1237=""),"",G1237*IFERROR(INDEX(Bens!$D$6:$D$305,MATCH($E1237,Bens!$A$6:$A$305,0)),0))</f>
        <v/>
      </c>
      <c r="I1237" s="18" t="n"/>
      <c r="J1237" s="18">
        <f>IF(OR($E1237="",D1237=""),"",IF(D1237=$C$4,"5908","6908"))</f>
        <v/>
      </c>
      <c r="K1237" s="17" t="n"/>
      <c r="L1237" s="17" t="n"/>
      <c r="M1237" s="19" t="n"/>
      <c r="N1237" s="18" t="n"/>
      <c r="O1237" s="19">
        <f>IF(OR($E1237="",G1237=""),"",G1237-N(M1237))</f>
        <v/>
      </c>
      <c r="P1237" s="20">
        <f>IF(O1237="","",O1237*IFERROR(INDEX(Bens!$D$6:$D$305,MATCH($E1237,Bens!$A$6:$A$305,0)),0))</f>
        <v/>
      </c>
      <c r="Q1237" s="21">
        <f>IF(A1237="","",IF(AND(O1237&lt;=0,L1237&lt;&gt;""),L1237-A1237,TODAY()-A1237))</f>
        <v/>
      </c>
      <c r="R1237" s="18">
        <f>IF(O1237="","",IF(O1237&lt;0,"CONFERIR",IF(O1237=0,"DEVOLVIDO",IF(K1237="","COM CLIENTE",IF(TODAY()&gt;K1237,"VENCIDO",IF(K1237-TODAY()&lt;=15,"VENCE EM 15 DIAS","COM CLIENTE"))))))</f>
        <v/>
      </c>
      <c r="S1237" s="18">
        <f>IF(OR($E1237="",D1237=""),"",IF(D1237=$C$4,"5909","6909"))</f>
        <v/>
      </c>
      <c r="T1237" s="18" t="n"/>
    </row>
    <row r="1238">
      <c r="A1238" s="17" t="n"/>
      <c r="B1238" s="18" t="n"/>
      <c r="C1238" s="18" t="n"/>
      <c r="D1238" s="18" t="n"/>
      <c r="E1238" s="18" t="n"/>
      <c r="F1238" s="18">
        <f>IF($E1238="","",IFERROR(INDEX(Bens!$B$6:$B$305,MATCH($E1238,Bens!$A$6:$A$305,0)),"Código não cadastrado"))</f>
        <v/>
      </c>
      <c r="G1238" s="19" t="n"/>
      <c r="H1238" s="20">
        <f>IF(OR($E1238="",G1238=""),"",G1238*IFERROR(INDEX(Bens!$D$6:$D$305,MATCH($E1238,Bens!$A$6:$A$305,0)),0))</f>
        <v/>
      </c>
      <c r="I1238" s="18" t="n"/>
      <c r="J1238" s="18">
        <f>IF(OR($E1238="",D1238=""),"",IF(D1238=$C$4,"5908","6908"))</f>
        <v/>
      </c>
      <c r="K1238" s="17" t="n"/>
      <c r="L1238" s="17" t="n"/>
      <c r="M1238" s="19" t="n"/>
      <c r="N1238" s="18" t="n"/>
      <c r="O1238" s="19">
        <f>IF(OR($E1238="",G1238=""),"",G1238-N(M1238))</f>
        <v/>
      </c>
      <c r="P1238" s="20">
        <f>IF(O1238="","",O1238*IFERROR(INDEX(Bens!$D$6:$D$305,MATCH($E1238,Bens!$A$6:$A$305,0)),0))</f>
        <v/>
      </c>
      <c r="Q1238" s="21">
        <f>IF(A1238="","",IF(AND(O1238&lt;=0,L1238&lt;&gt;""),L1238-A1238,TODAY()-A1238))</f>
        <v/>
      </c>
      <c r="R1238" s="18">
        <f>IF(O1238="","",IF(O1238&lt;0,"CONFERIR",IF(O1238=0,"DEVOLVIDO",IF(K1238="","COM CLIENTE",IF(TODAY()&gt;K1238,"VENCIDO",IF(K1238-TODAY()&lt;=15,"VENCE EM 15 DIAS","COM CLIENTE"))))))</f>
        <v/>
      </c>
      <c r="S1238" s="18">
        <f>IF(OR($E1238="",D1238=""),"",IF(D1238=$C$4,"5909","6909"))</f>
        <v/>
      </c>
      <c r="T1238" s="18" t="n"/>
    </row>
    <row r="1239">
      <c r="A1239" s="17" t="n"/>
      <c r="B1239" s="18" t="n"/>
      <c r="C1239" s="18" t="n"/>
      <c r="D1239" s="18" t="n"/>
      <c r="E1239" s="18" t="n"/>
      <c r="F1239" s="18">
        <f>IF($E1239="","",IFERROR(INDEX(Bens!$B$6:$B$305,MATCH($E1239,Bens!$A$6:$A$305,0)),"Código não cadastrado"))</f>
        <v/>
      </c>
      <c r="G1239" s="19" t="n"/>
      <c r="H1239" s="20">
        <f>IF(OR($E1239="",G1239=""),"",G1239*IFERROR(INDEX(Bens!$D$6:$D$305,MATCH($E1239,Bens!$A$6:$A$305,0)),0))</f>
        <v/>
      </c>
      <c r="I1239" s="18" t="n"/>
      <c r="J1239" s="18">
        <f>IF(OR($E1239="",D1239=""),"",IF(D1239=$C$4,"5908","6908"))</f>
        <v/>
      </c>
      <c r="K1239" s="17" t="n"/>
      <c r="L1239" s="17" t="n"/>
      <c r="M1239" s="19" t="n"/>
      <c r="N1239" s="18" t="n"/>
      <c r="O1239" s="19">
        <f>IF(OR($E1239="",G1239=""),"",G1239-N(M1239))</f>
        <v/>
      </c>
      <c r="P1239" s="20">
        <f>IF(O1239="","",O1239*IFERROR(INDEX(Bens!$D$6:$D$305,MATCH($E1239,Bens!$A$6:$A$305,0)),0))</f>
        <v/>
      </c>
      <c r="Q1239" s="21">
        <f>IF(A1239="","",IF(AND(O1239&lt;=0,L1239&lt;&gt;""),L1239-A1239,TODAY()-A1239))</f>
        <v/>
      </c>
      <c r="R1239" s="18">
        <f>IF(O1239="","",IF(O1239&lt;0,"CONFERIR",IF(O1239=0,"DEVOLVIDO",IF(K1239="","COM CLIENTE",IF(TODAY()&gt;K1239,"VENCIDO",IF(K1239-TODAY()&lt;=15,"VENCE EM 15 DIAS","COM CLIENTE"))))))</f>
        <v/>
      </c>
      <c r="S1239" s="18">
        <f>IF(OR($E1239="",D1239=""),"",IF(D1239=$C$4,"5909","6909"))</f>
        <v/>
      </c>
      <c r="T1239" s="18" t="n"/>
    </row>
    <row r="1240">
      <c r="A1240" s="17" t="n"/>
      <c r="B1240" s="18" t="n"/>
      <c r="C1240" s="18" t="n"/>
      <c r="D1240" s="18" t="n"/>
      <c r="E1240" s="18" t="n"/>
      <c r="F1240" s="18">
        <f>IF($E1240="","",IFERROR(INDEX(Bens!$B$6:$B$305,MATCH($E1240,Bens!$A$6:$A$305,0)),"Código não cadastrado"))</f>
        <v/>
      </c>
      <c r="G1240" s="19" t="n"/>
      <c r="H1240" s="20">
        <f>IF(OR($E1240="",G1240=""),"",G1240*IFERROR(INDEX(Bens!$D$6:$D$305,MATCH($E1240,Bens!$A$6:$A$305,0)),0))</f>
        <v/>
      </c>
      <c r="I1240" s="18" t="n"/>
      <c r="J1240" s="18">
        <f>IF(OR($E1240="",D1240=""),"",IF(D1240=$C$4,"5908","6908"))</f>
        <v/>
      </c>
      <c r="K1240" s="17" t="n"/>
      <c r="L1240" s="17" t="n"/>
      <c r="M1240" s="19" t="n"/>
      <c r="N1240" s="18" t="n"/>
      <c r="O1240" s="19">
        <f>IF(OR($E1240="",G1240=""),"",G1240-N(M1240))</f>
        <v/>
      </c>
      <c r="P1240" s="20">
        <f>IF(O1240="","",O1240*IFERROR(INDEX(Bens!$D$6:$D$305,MATCH($E1240,Bens!$A$6:$A$305,0)),0))</f>
        <v/>
      </c>
      <c r="Q1240" s="21">
        <f>IF(A1240="","",IF(AND(O1240&lt;=0,L1240&lt;&gt;""),L1240-A1240,TODAY()-A1240))</f>
        <v/>
      </c>
      <c r="R1240" s="18">
        <f>IF(O1240="","",IF(O1240&lt;0,"CONFERIR",IF(O1240=0,"DEVOLVIDO",IF(K1240="","COM CLIENTE",IF(TODAY()&gt;K1240,"VENCIDO",IF(K1240-TODAY()&lt;=15,"VENCE EM 15 DIAS","COM CLIENTE"))))))</f>
        <v/>
      </c>
      <c r="S1240" s="18">
        <f>IF(OR($E1240="",D1240=""),"",IF(D1240=$C$4,"5909","6909"))</f>
        <v/>
      </c>
      <c r="T1240" s="18" t="n"/>
    </row>
    <row r="1241">
      <c r="A1241" s="17" t="n"/>
      <c r="B1241" s="18" t="n"/>
      <c r="C1241" s="18" t="n"/>
      <c r="D1241" s="18" t="n"/>
      <c r="E1241" s="18" t="n"/>
      <c r="F1241" s="18">
        <f>IF($E1241="","",IFERROR(INDEX(Bens!$B$6:$B$305,MATCH($E1241,Bens!$A$6:$A$305,0)),"Código não cadastrado"))</f>
        <v/>
      </c>
      <c r="G1241" s="19" t="n"/>
      <c r="H1241" s="20">
        <f>IF(OR($E1241="",G1241=""),"",G1241*IFERROR(INDEX(Bens!$D$6:$D$305,MATCH($E1241,Bens!$A$6:$A$305,0)),0))</f>
        <v/>
      </c>
      <c r="I1241" s="18" t="n"/>
      <c r="J1241" s="18">
        <f>IF(OR($E1241="",D1241=""),"",IF(D1241=$C$4,"5908","6908"))</f>
        <v/>
      </c>
      <c r="K1241" s="17" t="n"/>
      <c r="L1241" s="17" t="n"/>
      <c r="M1241" s="19" t="n"/>
      <c r="N1241" s="18" t="n"/>
      <c r="O1241" s="19">
        <f>IF(OR($E1241="",G1241=""),"",G1241-N(M1241))</f>
        <v/>
      </c>
      <c r="P1241" s="20">
        <f>IF(O1241="","",O1241*IFERROR(INDEX(Bens!$D$6:$D$305,MATCH($E1241,Bens!$A$6:$A$305,0)),0))</f>
        <v/>
      </c>
      <c r="Q1241" s="21">
        <f>IF(A1241="","",IF(AND(O1241&lt;=0,L1241&lt;&gt;""),L1241-A1241,TODAY()-A1241))</f>
        <v/>
      </c>
      <c r="R1241" s="18">
        <f>IF(O1241="","",IF(O1241&lt;0,"CONFERIR",IF(O1241=0,"DEVOLVIDO",IF(K1241="","COM CLIENTE",IF(TODAY()&gt;K1241,"VENCIDO",IF(K1241-TODAY()&lt;=15,"VENCE EM 15 DIAS","COM CLIENTE"))))))</f>
        <v/>
      </c>
      <c r="S1241" s="18">
        <f>IF(OR($E1241="",D1241=""),"",IF(D1241=$C$4,"5909","6909"))</f>
        <v/>
      </c>
      <c r="T1241" s="18" t="n"/>
    </row>
    <row r="1242">
      <c r="A1242" s="17" t="n"/>
      <c r="B1242" s="18" t="n"/>
      <c r="C1242" s="18" t="n"/>
      <c r="D1242" s="18" t="n"/>
      <c r="E1242" s="18" t="n"/>
      <c r="F1242" s="18">
        <f>IF($E1242="","",IFERROR(INDEX(Bens!$B$6:$B$305,MATCH($E1242,Bens!$A$6:$A$305,0)),"Código não cadastrado"))</f>
        <v/>
      </c>
      <c r="G1242" s="19" t="n"/>
      <c r="H1242" s="20">
        <f>IF(OR($E1242="",G1242=""),"",G1242*IFERROR(INDEX(Bens!$D$6:$D$305,MATCH($E1242,Bens!$A$6:$A$305,0)),0))</f>
        <v/>
      </c>
      <c r="I1242" s="18" t="n"/>
      <c r="J1242" s="18">
        <f>IF(OR($E1242="",D1242=""),"",IF(D1242=$C$4,"5908","6908"))</f>
        <v/>
      </c>
      <c r="K1242" s="17" t="n"/>
      <c r="L1242" s="17" t="n"/>
      <c r="M1242" s="19" t="n"/>
      <c r="N1242" s="18" t="n"/>
      <c r="O1242" s="19">
        <f>IF(OR($E1242="",G1242=""),"",G1242-N(M1242))</f>
        <v/>
      </c>
      <c r="P1242" s="20">
        <f>IF(O1242="","",O1242*IFERROR(INDEX(Bens!$D$6:$D$305,MATCH($E1242,Bens!$A$6:$A$305,0)),0))</f>
        <v/>
      </c>
      <c r="Q1242" s="21">
        <f>IF(A1242="","",IF(AND(O1242&lt;=0,L1242&lt;&gt;""),L1242-A1242,TODAY()-A1242))</f>
        <v/>
      </c>
      <c r="R1242" s="18">
        <f>IF(O1242="","",IF(O1242&lt;0,"CONFERIR",IF(O1242=0,"DEVOLVIDO",IF(K1242="","COM CLIENTE",IF(TODAY()&gt;K1242,"VENCIDO",IF(K1242-TODAY()&lt;=15,"VENCE EM 15 DIAS","COM CLIENTE"))))))</f>
        <v/>
      </c>
      <c r="S1242" s="18">
        <f>IF(OR($E1242="",D1242=""),"",IF(D1242=$C$4,"5909","6909"))</f>
        <v/>
      </c>
      <c r="T1242" s="18" t="n"/>
    </row>
    <row r="1243">
      <c r="A1243" s="17" t="n"/>
      <c r="B1243" s="18" t="n"/>
      <c r="C1243" s="18" t="n"/>
      <c r="D1243" s="18" t="n"/>
      <c r="E1243" s="18" t="n"/>
      <c r="F1243" s="18">
        <f>IF($E1243="","",IFERROR(INDEX(Bens!$B$6:$B$305,MATCH($E1243,Bens!$A$6:$A$305,0)),"Código não cadastrado"))</f>
        <v/>
      </c>
      <c r="G1243" s="19" t="n"/>
      <c r="H1243" s="20">
        <f>IF(OR($E1243="",G1243=""),"",G1243*IFERROR(INDEX(Bens!$D$6:$D$305,MATCH($E1243,Bens!$A$6:$A$305,0)),0))</f>
        <v/>
      </c>
      <c r="I1243" s="18" t="n"/>
      <c r="J1243" s="18">
        <f>IF(OR($E1243="",D1243=""),"",IF(D1243=$C$4,"5908","6908"))</f>
        <v/>
      </c>
      <c r="K1243" s="17" t="n"/>
      <c r="L1243" s="17" t="n"/>
      <c r="M1243" s="19" t="n"/>
      <c r="N1243" s="18" t="n"/>
      <c r="O1243" s="19">
        <f>IF(OR($E1243="",G1243=""),"",G1243-N(M1243))</f>
        <v/>
      </c>
      <c r="P1243" s="20">
        <f>IF(O1243="","",O1243*IFERROR(INDEX(Bens!$D$6:$D$305,MATCH($E1243,Bens!$A$6:$A$305,0)),0))</f>
        <v/>
      </c>
      <c r="Q1243" s="21">
        <f>IF(A1243="","",IF(AND(O1243&lt;=0,L1243&lt;&gt;""),L1243-A1243,TODAY()-A1243))</f>
        <v/>
      </c>
      <c r="R1243" s="18">
        <f>IF(O1243="","",IF(O1243&lt;0,"CONFERIR",IF(O1243=0,"DEVOLVIDO",IF(K1243="","COM CLIENTE",IF(TODAY()&gt;K1243,"VENCIDO",IF(K1243-TODAY()&lt;=15,"VENCE EM 15 DIAS","COM CLIENTE"))))))</f>
        <v/>
      </c>
      <c r="S1243" s="18">
        <f>IF(OR($E1243="",D1243=""),"",IF(D1243=$C$4,"5909","6909"))</f>
        <v/>
      </c>
      <c r="T1243" s="18" t="n"/>
    </row>
    <row r="1244">
      <c r="A1244" s="17" t="n"/>
      <c r="B1244" s="18" t="n"/>
      <c r="C1244" s="18" t="n"/>
      <c r="D1244" s="18" t="n"/>
      <c r="E1244" s="18" t="n"/>
      <c r="F1244" s="18">
        <f>IF($E1244="","",IFERROR(INDEX(Bens!$B$6:$B$305,MATCH($E1244,Bens!$A$6:$A$305,0)),"Código não cadastrado"))</f>
        <v/>
      </c>
      <c r="G1244" s="19" t="n"/>
      <c r="H1244" s="20">
        <f>IF(OR($E1244="",G1244=""),"",G1244*IFERROR(INDEX(Bens!$D$6:$D$305,MATCH($E1244,Bens!$A$6:$A$305,0)),0))</f>
        <v/>
      </c>
      <c r="I1244" s="18" t="n"/>
      <c r="J1244" s="18">
        <f>IF(OR($E1244="",D1244=""),"",IF(D1244=$C$4,"5908","6908"))</f>
        <v/>
      </c>
      <c r="K1244" s="17" t="n"/>
      <c r="L1244" s="17" t="n"/>
      <c r="M1244" s="19" t="n"/>
      <c r="N1244" s="18" t="n"/>
      <c r="O1244" s="19">
        <f>IF(OR($E1244="",G1244=""),"",G1244-N(M1244))</f>
        <v/>
      </c>
      <c r="P1244" s="20">
        <f>IF(O1244="","",O1244*IFERROR(INDEX(Bens!$D$6:$D$305,MATCH($E1244,Bens!$A$6:$A$305,0)),0))</f>
        <v/>
      </c>
      <c r="Q1244" s="21">
        <f>IF(A1244="","",IF(AND(O1244&lt;=0,L1244&lt;&gt;""),L1244-A1244,TODAY()-A1244))</f>
        <v/>
      </c>
      <c r="R1244" s="18">
        <f>IF(O1244="","",IF(O1244&lt;0,"CONFERIR",IF(O1244=0,"DEVOLVIDO",IF(K1244="","COM CLIENTE",IF(TODAY()&gt;K1244,"VENCIDO",IF(K1244-TODAY()&lt;=15,"VENCE EM 15 DIAS","COM CLIENTE"))))))</f>
        <v/>
      </c>
      <c r="S1244" s="18">
        <f>IF(OR($E1244="",D1244=""),"",IF(D1244=$C$4,"5909","6909"))</f>
        <v/>
      </c>
      <c r="T1244" s="18" t="n"/>
    </row>
    <row r="1245">
      <c r="A1245" s="17" t="n"/>
      <c r="B1245" s="18" t="n"/>
      <c r="C1245" s="18" t="n"/>
      <c r="D1245" s="18" t="n"/>
      <c r="E1245" s="18" t="n"/>
      <c r="F1245" s="18">
        <f>IF($E1245="","",IFERROR(INDEX(Bens!$B$6:$B$305,MATCH($E1245,Bens!$A$6:$A$305,0)),"Código não cadastrado"))</f>
        <v/>
      </c>
      <c r="G1245" s="19" t="n"/>
      <c r="H1245" s="20">
        <f>IF(OR($E1245="",G1245=""),"",G1245*IFERROR(INDEX(Bens!$D$6:$D$305,MATCH($E1245,Bens!$A$6:$A$305,0)),0))</f>
        <v/>
      </c>
      <c r="I1245" s="18" t="n"/>
      <c r="J1245" s="18">
        <f>IF(OR($E1245="",D1245=""),"",IF(D1245=$C$4,"5908","6908"))</f>
        <v/>
      </c>
      <c r="K1245" s="17" t="n"/>
      <c r="L1245" s="17" t="n"/>
      <c r="M1245" s="19" t="n"/>
      <c r="N1245" s="18" t="n"/>
      <c r="O1245" s="19">
        <f>IF(OR($E1245="",G1245=""),"",G1245-N(M1245))</f>
        <v/>
      </c>
      <c r="P1245" s="20">
        <f>IF(O1245="","",O1245*IFERROR(INDEX(Bens!$D$6:$D$305,MATCH($E1245,Bens!$A$6:$A$305,0)),0))</f>
        <v/>
      </c>
      <c r="Q1245" s="21">
        <f>IF(A1245="","",IF(AND(O1245&lt;=0,L1245&lt;&gt;""),L1245-A1245,TODAY()-A1245))</f>
        <v/>
      </c>
      <c r="R1245" s="18">
        <f>IF(O1245="","",IF(O1245&lt;0,"CONFERIR",IF(O1245=0,"DEVOLVIDO",IF(K1245="","COM CLIENTE",IF(TODAY()&gt;K1245,"VENCIDO",IF(K1245-TODAY()&lt;=15,"VENCE EM 15 DIAS","COM CLIENTE"))))))</f>
        <v/>
      </c>
      <c r="S1245" s="18">
        <f>IF(OR($E1245="",D1245=""),"",IF(D1245=$C$4,"5909","6909"))</f>
        <v/>
      </c>
      <c r="T1245" s="18" t="n"/>
    </row>
    <row r="1246">
      <c r="A1246" s="17" t="n"/>
      <c r="B1246" s="18" t="n"/>
      <c r="C1246" s="18" t="n"/>
      <c r="D1246" s="18" t="n"/>
      <c r="E1246" s="18" t="n"/>
      <c r="F1246" s="18">
        <f>IF($E1246="","",IFERROR(INDEX(Bens!$B$6:$B$305,MATCH($E1246,Bens!$A$6:$A$305,0)),"Código não cadastrado"))</f>
        <v/>
      </c>
      <c r="G1246" s="19" t="n"/>
      <c r="H1246" s="20">
        <f>IF(OR($E1246="",G1246=""),"",G1246*IFERROR(INDEX(Bens!$D$6:$D$305,MATCH($E1246,Bens!$A$6:$A$305,0)),0))</f>
        <v/>
      </c>
      <c r="I1246" s="18" t="n"/>
      <c r="J1246" s="18">
        <f>IF(OR($E1246="",D1246=""),"",IF(D1246=$C$4,"5908","6908"))</f>
        <v/>
      </c>
      <c r="K1246" s="17" t="n"/>
      <c r="L1246" s="17" t="n"/>
      <c r="M1246" s="19" t="n"/>
      <c r="N1246" s="18" t="n"/>
      <c r="O1246" s="19">
        <f>IF(OR($E1246="",G1246=""),"",G1246-N(M1246))</f>
        <v/>
      </c>
      <c r="P1246" s="20">
        <f>IF(O1246="","",O1246*IFERROR(INDEX(Bens!$D$6:$D$305,MATCH($E1246,Bens!$A$6:$A$305,0)),0))</f>
        <v/>
      </c>
      <c r="Q1246" s="21">
        <f>IF(A1246="","",IF(AND(O1246&lt;=0,L1246&lt;&gt;""),L1246-A1246,TODAY()-A1246))</f>
        <v/>
      </c>
      <c r="R1246" s="18">
        <f>IF(O1246="","",IF(O1246&lt;0,"CONFERIR",IF(O1246=0,"DEVOLVIDO",IF(K1246="","COM CLIENTE",IF(TODAY()&gt;K1246,"VENCIDO",IF(K1246-TODAY()&lt;=15,"VENCE EM 15 DIAS","COM CLIENTE"))))))</f>
        <v/>
      </c>
      <c r="S1246" s="18">
        <f>IF(OR($E1246="",D1246=""),"",IF(D1246=$C$4,"5909","6909"))</f>
        <v/>
      </c>
      <c r="T1246" s="18" t="n"/>
    </row>
    <row r="1247">
      <c r="A1247" s="17" t="n"/>
      <c r="B1247" s="18" t="n"/>
      <c r="C1247" s="18" t="n"/>
      <c r="D1247" s="18" t="n"/>
      <c r="E1247" s="18" t="n"/>
      <c r="F1247" s="18">
        <f>IF($E1247="","",IFERROR(INDEX(Bens!$B$6:$B$305,MATCH($E1247,Bens!$A$6:$A$305,0)),"Código não cadastrado"))</f>
        <v/>
      </c>
      <c r="G1247" s="19" t="n"/>
      <c r="H1247" s="20">
        <f>IF(OR($E1247="",G1247=""),"",G1247*IFERROR(INDEX(Bens!$D$6:$D$305,MATCH($E1247,Bens!$A$6:$A$305,0)),0))</f>
        <v/>
      </c>
      <c r="I1247" s="18" t="n"/>
      <c r="J1247" s="18">
        <f>IF(OR($E1247="",D1247=""),"",IF(D1247=$C$4,"5908","6908"))</f>
        <v/>
      </c>
      <c r="K1247" s="17" t="n"/>
      <c r="L1247" s="17" t="n"/>
      <c r="M1247" s="19" t="n"/>
      <c r="N1247" s="18" t="n"/>
      <c r="O1247" s="19">
        <f>IF(OR($E1247="",G1247=""),"",G1247-N(M1247))</f>
        <v/>
      </c>
      <c r="P1247" s="20">
        <f>IF(O1247="","",O1247*IFERROR(INDEX(Bens!$D$6:$D$305,MATCH($E1247,Bens!$A$6:$A$305,0)),0))</f>
        <v/>
      </c>
      <c r="Q1247" s="21">
        <f>IF(A1247="","",IF(AND(O1247&lt;=0,L1247&lt;&gt;""),L1247-A1247,TODAY()-A1247))</f>
        <v/>
      </c>
      <c r="R1247" s="18">
        <f>IF(O1247="","",IF(O1247&lt;0,"CONFERIR",IF(O1247=0,"DEVOLVIDO",IF(K1247="","COM CLIENTE",IF(TODAY()&gt;K1247,"VENCIDO",IF(K1247-TODAY()&lt;=15,"VENCE EM 15 DIAS","COM CLIENTE"))))))</f>
        <v/>
      </c>
      <c r="S1247" s="18">
        <f>IF(OR($E1247="",D1247=""),"",IF(D1247=$C$4,"5909","6909"))</f>
        <v/>
      </c>
      <c r="T1247" s="18" t="n"/>
    </row>
    <row r="1248">
      <c r="A1248" s="17" t="n"/>
      <c r="B1248" s="18" t="n"/>
      <c r="C1248" s="18" t="n"/>
      <c r="D1248" s="18" t="n"/>
      <c r="E1248" s="18" t="n"/>
      <c r="F1248" s="18">
        <f>IF($E1248="","",IFERROR(INDEX(Bens!$B$6:$B$305,MATCH($E1248,Bens!$A$6:$A$305,0)),"Código não cadastrado"))</f>
        <v/>
      </c>
      <c r="G1248" s="19" t="n"/>
      <c r="H1248" s="20">
        <f>IF(OR($E1248="",G1248=""),"",G1248*IFERROR(INDEX(Bens!$D$6:$D$305,MATCH($E1248,Bens!$A$6:$A$305,0)),0))</f>
        <v/>
      </c>
      <c r="I1248" s="18" t="n"/>
      <c r="J1248" s="18">
        <f>IF(OR($E1248="",D1248=""),"",IF(D1248=$C$4,"5908","6908"))</f>
        <v/>
      </c>
      <c r="K1248" s="17" t="n"/>
      <c r="L1248" s="17" t="n"/>
      <c r="M1248" s="19" t="n"/>
      <c r="N1248" s="18" t="n"/>
      <c r="O1248" s="19">
        <f>IF(OR($E1248="",G1248=""),"",G1248-N(M1248))</f>
        <v/>
      </c>
      <c r="P1248" s="20">
        <f>IF(O1248="","",O1248*IFERROR(INDEX(Bens!$D$6:$D$305,MATCH($E1248,Bens!$A$6:$A$305,0)),0))</f>
        <v/>
      </c>
      <c r="Q1248" s="21">
        <f>IF(A1248="","",IF(AND(O1248&lt;=0,L1248&lt;&gt;""),L1248-A1248,TODAY()-A1248))</f>
        <v/>
      </c>
      <c r="R1248" s="18">
        <f>IF(O1248="","",IF(O1248&lt;0,"CONFERIR",IF(O1248=0,"DEVOLVIDO",IF(K1248="","COM CLIENTE",IF(TODAY()&gt;K1248,"VENCIDO",IF(K1248-TODAY()&lt;=15,"VENCE EM 15 DIAS","COM CLIENTE"))))))</f>
        <v/>
      </c>
      <c r="S1248" s="18">
        <f>IF(OR($E1248="",D1248=""),"",IF(D1248=$C$4,"5909","6909"))</f>
        <v/>
      </c>
      <c r="T1248" s="18" t="n"/>
    </row>
    <row r="1249">
      <c r="A1249" s="17" t="n"/>
      <c r="B1249" s="18" t="n"/>
      <c r="C1249" s="18" t="n"/>
      <c r="D1249" s="18" t="n"/>
      <c r="E1249" s="18" t="n"/>
      <c r="F1249" s="18">
        <f>IF($E1249="","",IFERROR(INDEX(Bens!$B$6:$B$305,MATCH($E1249,Bens!$A$6:$A$305,0)),"Código não cadastrado"))</f>
        <v/>
      </c>
      <c r="G1249" s="19" t="n"/>
      <c r="H1249" s="20">
        <f>IF(OR($E1249="",G1249=""),"",G1249*IFERROR(INDEX(Bens!$D$6:$D$305,MATCH($E1249,Bens!$A$6:$A$305,0)),0))</f>
        <v/>
      </c>
      <c r="I1249" s="18" t="n"/>
      <c r="J1249" s="18">
        <f>IF(OR($E1249="",D1249=""),"",IF(D1249=$C$4,"5908","6908"))</f>
        <v/>
      </c>
      <c r="K1249" s="17" t="n"/>
      <c r="L1249" s="17" t="n"/>
      <c r="M1249" s="19" t="n"/>
      <c r="N1249" s="18" t="n"/>
      <c r="O1249" s="19">
        <f>IF(OR($E1249="",G1249=""),"",G1249-N(M1249))</f>
        <v/>
      </c>
      <c r="P1249" s="20">
        <f>IF(O1249="","",O1249*IFERROR(INDEX(Bens!$D$6:$D$305,MATCH($E1249,Bens!$A$6:$A$305,0)),0))</f>
        <v/>
      </c>
      <c r="Q1249" s="21">
        <f>IF(A1249="","",IF(AND(O1249&lt;=0,L1249&lt;&gt;""),L1249-A1249,TODAY()-A1249))</f>
        <v/>
      </c>
      <c r="R1249" s="18">
        <f>IF(O1249="","",IF(O1249&lt;0,"CONFERIR",IF(O1249=0,"DEVOLVIDO",IF(K1249="","COM CLIENTE",IF(TODAY()&gt;K1249,"VENCIDO",IF(K1249-TODAY()&lt;=15,"VENCE EM 15 DIAS","COM CLIENTE"))))))</f>
        <v/>
      </c>
      <c r="S1249" s="18">
        <f>IF(OR($E1249="",D1249=""),"",IF(D1249=$C$4,"5909","6909"))</f>
        <v/>
      </c>
      <c r="T1249" s="18" t="n"/>
    </row>
    <row r="1250">
      <c r="A1250" s="17" t="n"/>
      <c r="B1250" s="18" t="n"/>
      <c r="C1250" s="18" t="n"/>
      <c r="D1250" s="18" t="n"/>
      <c r="E1250" s="18" t="n"/>
      <c r="F1250" s="18">
        <f>IF($E1250="","",IFERROR(INDEX(Bens!$B$6:$B$305,MATCH($E1250,Bens!$A$6:$A$305,0)),"Código não cadastrado"))</f>
        <v/>
      </c>
      <c r="G1250" s="19" t="n"/>
      <c r="H1250" s="20">
        <f>IF(OR($E1250="",G1250=""),"",G1250*IFERROR(INDEX(Bens!$D$6:$D$305,MATCH($E1250,Bens!$A$6:$A$305,0)),0))</f>
        <v/>
      </c>
      <c r="I1250" s="18" t="n"/>
      <c r="J1250" s="18">
        <f>IF(OR($E1250="",D1250=""),"",IF(D1250=$C$4,"5908","6908"))</f>
        <v/>
      </c>
      <c r="K1250" s="17" t="n"/>
      <c r="L1250" s="17" t="n"/>
      <c r="M1250" s="19" t="n"/>
      <c r="N1250" s="18" t="n"/>
      <c r="O1250" s="19">
        <f>IF(OR($E1250="",G1250=""),"",G1250-N(M1250))</f>
        <v/>
      </c>
      <c r="P1250" s="20">
        <f>IF(O1250="","",O1250*IFERROR(INDEX(Bens!$D$6:$D$305,MATCH($E1250,Bens!$A$6:$A$305,0)),0))</f>
        <v/>
      </c>
      <c r="Q1250" s="21">
        <f>IF(A1250="","",IF(AND(O1250&lt;=0,L1250&lt;&gt;""),L1250-A1250,TODAY()-A1250))</f>
        <v/>
      </c>
      <c r="R1250" s="18">
        <f>IF(O1250="","",IF(O1250&lt;0,"CONFERIR",IF(O1250=0,"DEVOLVIDO",IF(K1250="","COM CLIENTE",IF(TODAY()&gt;K1250,"VENCIDO",IF(K1250-TODAY()&lt;=15,"VENCE EM 15 DIAS","COM CLIENTE"))))))</f>
        <v/>
      </c>
      <c r="S1250" s="18">
        <f>IF(OR($E1250="",D1250=""),"",IF(D1250=$C$4,"5909","6909"))</f>
        <v/>
      </c>
      <c r="T1250" s="18" t="n"/>
    </row>
    <row r="1251">
      <c r="A1251" s="17" t="n"/>
      <c r="B1251" s="18" t="n"/>
      <c r="C1251" s="18" t="n"/>
      <c r="D1251" s="18" t="n"/>
      <c r="E1251" s="18" t="n"/>
      <c r="F1251" s="18">
        <f>IF($E1251="","",IFERROR(INDEX(Bens!$B$6:$B$305,MATCH($E1251,Bens!$A$6:$A$305,0)),"Código não cadastrado"))</f>
        <v/>
      </c>
      <c r="G1251" s="19" t="n"/>
      <c r="H1251" s="20">
        <f>IF(OR($E1251="",G1251=""),"",G1251*IFERROR(INDEX(Bens!$D$6:$D$305,MATCH($E1251,Bens!$A$6:$A$305,0)),0))</f>
        <v/>
      </c>
      <c r="I1251" s="18" t="n"/>
      <c r="J1251" s="18">
        <f>IF(OR($E1251="",D1251=""),"",IF(D1251=$C$4,"5908","6908"))</f>
        <v/>
      </c>
      <c r="K1251" s="17" t="n"/>
      <c r="L1251" s="17" t="n"/>
      <c r="M1251" s="19" t="n"/>
      <c r="N1251" s="18" t="n"/>
      <c r="O1251" s="19">
        <f>IF(OR($E1251="",G1251=""),"",G1251-N(M1251))</f>
        <v/>
      </c>
      <c r="P1251" s="20">
        <f>IF(O1251="","",O1251*IFERROR(INDEX(Bens!$D$6:$D$305,MATCH($E1251,Bens!$A$6:$A$305,0)),0))</f>
        <v/>
      </c>
      <c r="Q1251" s="21">
        <f>IF(A1251="","",IF(AND(O1251&lt;=0,L1251&lt;&gt;""),L1251-A1251,TODAY()-A1251))</f>
        <v/>
      </c>
      <c r="R1251" s="18">
        <f>IF(O1251="","",IF(O1251&lt;0,"CONFERIR",IF(O1251=0,"DEVOLVIDO",IF(K1251="","COM CLIENTE",IF(TODAY()&gt;K1251,"VENCIDO",IF(K1251-TODAY()&lt;=15,"VENCE EM 15 DIAS","COM CLIENTE"))))))</f>
        <v/>
      </c>
      <c r="S1251" s="18">
        <f>IF(OR($E1251="",D1251=""),"",IF(D1251=$C$4,"5909","6909"))</f>
        <v/>
      </c>
      <c r="T1251" s="18" t="n"/>
    </row>
    <row r="1252">
      <c r="A1252" s="17" t="n"/>
      <c r="B1252" s="18" t="n"/>
      <c r="C1252" s="18" t="n"/>
      <c r="D1252" s="18" t="n"/>
      <c r="E1252" s="18" t="n"/>
      <c r="F1252" s="18">
        <f>IF($E1252="","",IFERROR(INDEX(Bens!$B$6:$B$305,MATCH($E1252,Bens!$A$6:$A$305,0)),"Código não cadastrado"))</f>
        <v/>
      </c>
      <c r="G1252" s="19" t="n"/>
      <c r="H1252" s="20">
        <f>IF(OR($E1252="",G1252=""),"",G1252*IFERROR(INDEX(Bens!$D$6:$D$305,MATCH($E1252,Bens!$A$6:$A$305,0)),0))</f>
        <v/>
      </c>
      <c r="I1252" s="18" t="n"/>
      <c r="J1252" s="18">
        <f>IF(OR($E1252="",D1252=""),"",IF(D1252=$C$4,"5908","6908"))</f>
        <v/>
      </c>
      <c r="K1252" s="17" t="n"/>
      <c r="L1252" s="17" t="n"/>
      <c r="M1252" s="19" t="n"/>
      <c r="N1252" s="18" t="n"/>
      <c r="O1252" s="19">
        <f>IF(OR($E1252="",G1252=""),"",G1252-N(M1252))</f>
        <v/>
      </c>
      <c r="P1252" s="20">
        <f>IF(O1252="","",O1252*IFERROR(INDEX(Bens!$D$6:$D$305,MATCH($E1252,Bens!$A$6:$A$305,0)),0))</f>
        <v/>
      </c>
      <c r="Q1252" s="21">
        <f>IF(A1252="","",IF(AND(O1252&lt;=0,L1252&lt;&gt;""),L1252-A1252,TODAY()-A1252))</f>
        <v/>
      </c>
      <c r="R1252" s="18">
        <f>IF(O1252="","",IF(O1252&lt;0,"CONFERIR",IF(O1252=0,"DEVOLVIDO",IF(K1252="","COM CLIENTE",IF(TODAY()&gt;K1252,"VENCIDO",IF(K1252-TODAY()&lt;=15,"VENCE EM 15 DIAS","COM CLIENTE"))))))</f>
        <v/>
      </c>
      <c r="S1252" s="18">
        <f>IF(OR($E1252="",D1252=""),"",IF(D1252=$C$4,"5909","6909"))</f>
        <v/>
      </c>
      <c r="T1252" s="18" t="n"/>
    </row>
    <row r="1253">
      <c r="A1253" s="17" t="n"/>
      <c r="B1253" s="18" t="n"/>
      <c r="C1253" s="18" t="n"/>
      <c r="D1253" s="18" t="n"/>
      <c r="E1253" s="18" t="n"/>
      <c r="F1253" s="18">
        <f>IF($E1253="","",IFERROR(INDEX(Bens!$B$6:$B$305,MATCH($E1253,Bens!$A$6:$A$305,0)),"Código não cadastrado"))</f>
        <v/>
      </c>
      <c r="G1253" s="19" t="n"/>
      <c r="H1253" s="20">
        <f>IF(OR($E1253="",G1253=""),"",G1253*IFERROR(INDEX(Bens!$D$6:$D$305,MATCH($E1253,Bens!$A$6:$A$305,0)),0))</f>
        <v/>
      </c>
      <c r="I1253" s="18" t="n"/>
      <c r="J1253" s="18">
        <f>IF(OR($E1253="",D1253=""),"",IF(D1253=$C$4,"5908","6908"))</f>
        <v/>
      </c>
      <c r="K1253" s="17" t="n"/>
      <c r="L1253" s="17" t="n"/>
      <c r="M1253" s="19" t="n"/>
      <c r="N1253" s="18" t="n"/>
      <c r="O1253" s="19">
        <f>IF(OR($E1253="",G1253=""),"",G1253-N(M1253))</f>
        <v/>
      </c>
      <c r="P1253" s="20">
        <f>IF(O1253="","",O1253*IFERROR(INDEX(Bens!$D$6:$D$305,MATCH($E1253,Bens!$A$6:$A$305,0)),0))</f>
        <v/>
      </c>
      <c r="Q1253" s="21">
        <f>IF(A1253="","",IF(AND(O1253&lt;=0,L1253&lt;&gt;""),L1253-A1253,TODAY()-A1253))</f>
        <v/>
      </c>
      <c r="R1253" s="18">
        <f>IF(O1253="","",IF(O1253&lt;0,"CONFERIR",IF(O1253=0,"DEVOLVIDO",IF(K1253="","COM CLIENTE",IF(TODAY()&gt;K1253,"VENCIDO",IF(K1253-TODAY()&lt;=15,"VENCE EM 15 DIAS","COM CLIENTE"))))))</f>
        <v/>
      </c>
      <c r="S1253" s="18">
        <f>IF(OR($E1253="",D1253=""),"",IF(D1253=$C$4,"5909","6909"))</f>
        <v/>
      </c>
      <c r="T1253" s="18" t="n"/>
    </row>
    <row r="1254">
      <c r="A1254" s="17" t="n"/>
      <c r="B1254" s="18" t="n"/>
      <c r="C1254" s="18" t="n"/>
      <c r="D1254" s="18" t="n"/>
      <c r="E1254" s="18" t="n"/>
      <c r="F1254" s="18">
        <f>IF($E1254="","",IFERROR(INDEX(Bens!$B$6:$B$305,MATCH($E1254,Bens!$A$6:$A$305,0)),"Código não cadastrado"))</f>
        <v/>
      </c>
      <c r="G1254" s="19" t="n"/>
      <c r="H1254" s="20">
        <f>IF(OR($E1254="",G1254=""),"",G1254*IFERROR(INDEX(Bens!$D$6:$D$305,MATCH($E1254,Bens!$A$6:$A$305,0)),0))</f>
        <v/>
      </c>
      <c r="I1254" s="18" t="n"/>
      <c r="J1254" s="18">
        <f>IF(OR($E1254="",D1254=""),"",IF(D1254=$C$4,"5908","6908"))</f>
        <v/>
      </c>
      <c r="K1254" s="17" t="n"/>
      <c r="L1254" s="17" t="n"/>
      <c r="M1254" s="19" t="n"/>
      <c r="N1254" s="18" t="n"/>
      <c r="O1254" s="19">
        <f>IF(OR($E1254="",G1254=""),"",G1254-N(M1254))</f>
        <v/>
      </c>
      <c r="P1254" s="20">
        <f>IF(O1254="","",O1254*IFERROR(INDEX(Bens!$D$6:$D$305,MATCH($E1254,Bens!$A$6:$A$305,0)),0))</f>
        <v/>
      </c>
      <c r="Q1254" s="21">
        <f>IF(A1254="","",IF(AND(O1254&lt;=0,L1254&lt;&gt;""),L1254-A1254,TODAY()-A1254))</f>
        <v/>
      </c>
      <c r="R1254" s="18">
        <f>IF(O1254="","",IF(O1254&lt;0,"CONFERIR",IF(O1254=0,"DEVOLVIDO",IF(K1254="","COM CLIENTE",IF(TODAY()&gt;K1254,"VENCIDO",IF(K1254-TODAY()&lt;=15,"VENCE EM 15 DIAS","COM CLIENTE"))))))</f>
        <v/>
      </c>
      <c r="S1254" s="18">
        <f>IF(OR($E1254="",D1254=""),"",IF(D1254=$C$4,"5909","6909"))</f>
        <v/>
      </c>
      <c r="T1254" s="18" t="n"/>
    </row>
    <row r="1255">
      <c r="A1255" s="17" t="n"/>
      <c r="B1255" s="18" t="n"/>
      <c r="C1255" s="18" t="n"/>
      <c r="D1255" s="18" t="n"/>
      <c r="E1255" s="18" t="n"/>
      <c r="F1255" s="18">
        <f>IF($E1255="","",IFERROR(INDEX(Bens!$B$6:$B$305,MATCH($E1255,Bens!$A$6:$A$305,0)),"Código não cadastrado"))</f>
        <v/>
      </c>
      <c r="G1255" s="19" t="n"/>
      <c r="H1255" s="20">
        <f>IF(OR($E1255="",G1255=""),"",G1255*IFERROR(INDEX(Bens!$D$6:$D$305,MATCH($E1255,Bens!$A$6:$A$305,0)),0))</f>
        <v/>
      </c>
      <c r="I1255" s="18" t="n"/>
      <c r="J1255" s="18">
        <f>IF(OR($E1255="",D1255=""),"",IF(D1255=$C$4,"5908","6908"))</f>
        <v/>
      </c>
      <c r="K1255" s="17" t="n"/>
      <c r="L1255" s="17" t="n"/>
      <c r="M1255" s="19" t="n"/>
      <c r="N1255" s="18" t="n"/>
      <c r="O1255" s="19">
        <f>IF(OR($E1255="",G1255=""),"",G1255-N(M1255))</f>
        <v/>
      </c>
      <c r="P1255" s="20">
        <f>IF(O1255="","",O1255*IFERROR(INDEX(Bens!$D$6:$D$305,MATCH($E1255,Bens!$A$6:$A$305,0)),0))</f>
        <v/>
      </c>
      <c r="Q1255" s="21">
        <f>IF(A1255="","",IF(AND(O1255&lt;=0,L1255&lt;&gt;""),L1255-A1255,TODAY()-A1255))</f>
        <v/>
      </c>
      <c r="R1255" s="18">
        <f>IF(O1255="","",IF(O1255&lt;0,"CONFERIR",IF(O1255=0,"DEVOLVIDO",IF(K1255="","COM CLIENTE",IF(TODAY()&gt;K1255,"VENCIDO",IF(K1255-TODAY()&lt;=15,"VENCE EM 15 DIAS","COM CLIENTE"))))))</f>
        <v/>
      </c>
      <c r="S1255" s="18">
        <f>IF(OR($E1255="",D1255=""),"",IF(D1255=$C$4,"5909","6909"))</f>
        <v/>
      </c>
      <c r="T1255" s="18" t="n"/>
    </row>
    <row r="1256">
      <c r="A1256" s="17" t="n"/>
      <c r="B1256" s="18" t="n"/>
      <c r="C1256" s="18" t="n"/>
      <c r="D1256" s="18" t="n"/>
      <c r="E1256" s="18" t="n"/>
      <c r="F1256" s="18">
        <f>IF($E1256="","",IFERROR(INDEX(Bens!$B$6:$B$305,MATCH($E1256,Bens!$A$6:$A$305,0)),"Código não cadastrado"))</f>
        <v/>
      </c>
      <c r="G1256" s="19" t="n"/>
      <c r="H1256" s="20">
        <f>IF(OR($E1256="",G1256=""),"",G1256*IFERROR(INDEX(Bens!$D$6:$D$305,MATCH($E1256,Bens!$A$6:$A$305,0)),0))</f>
        <v/>
      </c>
      <c r="I1256" s="18" t="n"/>
      <c r="J1256" s="18">
        <f>IF(OR($E1256="",D1256=""),"",IF(D1256=$C$4,"5908","6908"))</f>
        <v/>
      </c>
      <c r="K1256" s="17" t="n"/>
      <c r="L1256" s="17" t="n"/>
      <c r="M1256" s="19" t="n"/>
      <c r="N1256" s="18" t="n"/>
      <c r="O1256" s="19">
        <f>IF(OR($E1256="",G1256=""),"",G1256-N(M1256))</f>
        <v/>
      </c>
      <c r="P1256" s="20">
        <f>IF(O1256="","",O1256*IFERROR(INDEX(Bens!$D$6:$D$305,MATCH($E1256,Bens!$A$6:$A$305,0)),0))</f>
        <v/>
      </c>
      <c r="Q1256" s="21">
        <f>IF(A1256="","",IF(AND(O1256&lt;=0,L1256&lt;&gt;""),L1256-A1256,TODAY()-A1256))</f>
        <v/>
      </c>
      <c r="R1256" s="18">
        <f>IF(O1256="","",IF(O1256&lt;0,"CONFERIR",IF(O1256=0,"DEVOLVIDO",IF(K1256="","COM CLIENTE",IF(TODAY()&gt;K1256,"VENCIDO",IF(K1256-TODAY()&lt;=15,"VENCE EM 15 DIAS","COM CLIENTE"))))))</f>
        <v/>
      </c>
      <c r="S1256" s="18">
        <f>IF(OR($E1256="",D1256=""),"",IF(D1256=$C$4,"5909","6909"))</f>
        <v/>
      </c>
      <c r="T1256" s="18" t="n"/>
    </row>
    <row r="1257">
      <c r="A1257" s="17" t="n"/>
      <c r="B1257" s="18" t="n"/>
      <c r="C1257" s="18" t="n"/>
      <c r="D1257" s="18" t="n"/>
      <c r="E1257" s="18" t="n"/>
      <c r="F1257" s="18">
        <f>IF($E1257="","",IFERROR(INDEX(Bens!$B$6:$B$305,MATCH($E1257,Bens!$A$6:$A$305,0)),"Código não cadastrado"))</f>
        <v/>
      </c>
      <c r="G1257" s="19" t="n"/>
      <c r="H1257" s="20">
        <f>IF(OR($E1257="",G1257=""),"",G1257*IFERROR(INDEX(Bens!$D$6:$D$305,MATCH($E1257,Bens!$A$6:$A$305,0)),0))</f>
        <v/>
      </c>
      <c r="I1257" s="18" t="n"/>
      <c r="J1257" s="18">
        <f>IF(OR($E1257="",D1257=""),"",IF(D1257=$C$4,"5908","6908"))</f>
        <v/>
      </c>
      <c r="K1257" s="17" t="n"/>
      <c r="L1257" s="17" t="n"/>
      <c r="M1257" s="19" t="n"/>
      <c r="N1257" s="18" t="n"/>
      <c r="O1257" s="19">
        <f>IF(OR($E1257="",G1257=""),"",G1257-N(M1257))</f>
        <v/>
      </c>
      <c r="P1257" s="20">
        <f>IF(O1257="","",O1257*IFERROR(INDEX(Bens!$D$6:$D$305,MATCH($E1257,Bens!$A$6:$A$305,0)),0))</f>
        <v/>
      </c>
      <c r="Q1257" s="21">
        <f>IF(A1257="","",IF(AND(O1257&lt;=0,L1257&lt;&gt;""),L1257-A1257,TODAY()-A1257))</f>
        <v/>
      </c>
      <c r="R1257" s="18">
        <f>IF(O1257="","",IF(O1257&lt;0,"CONFERIR",IF(O1257=0,"DEVOLVIDO",IF(K1257="","COM CLIENTE",IF(TODAY()&gt;K1257,"VENCIDO",IF(K1257-TODAY()&lt;=15,"VENCE EM 15 DIAS","COM CLIENTE"))))))</f>
        <v/>
      </c>
      <c r="S1257" s="18">
        <f>IF(OR($E1257="",D1257=""),"",IF(D1257=$C$4,"5909","6909"))</f>
        <v/>
      </c>
      <c r="T1257" s="18" t="n"/>
    </row>
    <row r="1258">
      <c r="A1258" s="17" t="n"/>
      <c r="B1258" s="18" t="n"/>
      <c r="C1258" s="18" t="n"/>
      <c r="D1258" s="18" t="n"/>
      <c r="E1258" s="18" t="n"/>
      <c r="F1258" s="18">
        <f>IF($E1258="","",IFERROR(INDEX(Bens!$B$6:$B$305,MATCH($E1258,Bens!$A$6:$A$305,0)),"Código não cadastrado"))</f>
        <v/>
      </c>
      <c r="G1258" s="19" t="n"/>
      <c r="H1258" s="20">
        <f>IF(OR($E1258="",G1258=""),"",G1258*IFERROR(INDEX(Bens!$D$6:$D$305,MATCH($E1258,Bens!$A$6:$A$305,0)),0))</f>
        <v/>
      </c>
      <c r="I1258" s="18" t="n"/>
      <c r="J1258" s="18">
        <f>IF(OR($E1258="",D1258=""),"",IF(D1258=$C$4,"5908","6908"))</f>
        <v/>
      </c>
      <c r="K1258" s="17" t="n"/>
      <c r="L1258" s="17" t="n"/>
      <c r="M1258" s="19" t="n"/>
      <c r="N1258" s="18" t="n"/>
      <c r="O1258" s="19">
        <f>IF(OR($E1258="",G1258=""),"",G1258-N(M1258))</f>
        <v/>
      </c>
      <c r="P1258" s="20">
        <f>IF(O1258="","",O1258*IFERROR(INDEX(Bens!$D$6:$D$305,MATCH($E1258,Bens!$A$6:$A$305,0)),0))</f>
        <v/>
      </c>
      <c r="Q1258" s="21">
        <f>IF(A1258="","",IF(AND(O1258&lt;=0,L1258&lt;&gt;""),L1258-A1258,TODAY()-A1258))</f>
        <v/>
      </c>
      <c r="R1258" s="18">
        <f>IF(O1258="","",IF(O1258&lt;0,"CONFERIR",IF(O1258=0,"DEVOLVIDO",IF(K1258="","COM CLIENTE",IF(TODAY()&gt;K1258,"VENCIDO",IF(K1258-TODAY()&lt;=15,"VENCE EM 15 DIAS","COM CLIENTE"))))))</f>
        <v/>
      </c>
      <c r="S1258" s="18">
        <f>IF(OR($E1258="",D1258=""),"",IF(D1258=$C$4,"5909","6909"))</f>
        <v/>
      </c>
      <c r="T1258" s="18" t="n"/>
    </row>
    <row r="1259">
      <c r="A1259" s="17" t="n"/>
      <c r="B1259" s="18" t="n"/>
      <c r="C1259" s="18" t="n"/>
      <c r="D1259" s="18" t="n"/>
      <c r="E1259" s="18" t="n"/>
      <c r="F1259" s="18">
        <f>IF($E1259="","",IFERROR(INDEX(Bens!$B$6:$B$305,MATCH($E1259,Bens!$A$6:$A$305,0)),"Código não cadastrado"))</f>
        <v/>
      </c>
      <c r="G1259" s="19" t="n"/>
      <c r="H1259" s="20">
        <f>IF(OR($E1259="",G1259=""),"",G1259*IFERROR(INDEX(Bens!$D$6:$D$305,MATCH($E1259,Bens!$A$6:$A$305,0)),0))</f>
        <v/>
      </c>
      <c r="I1259" s="18" t="n"/>
      <c r="J1259" s="18">
        <f>IF(OR($E1259="",D1259=""),"",IF(D1259=$C$4,"5908","6908"))</f>
        <v/>
      </c>
      <c r="K1259" s="17" t="n"/>
      <c r="L1259" s="17" t="n"/>
      <c r="M1259" s="19" t="n"/>
      <c r="N1259" s="18" t="n"/>
      <c r="O1259" s="19">
        <f>IF(OR($E1259="",G1259=""),"",G1259-N(M1259))</f>
        <v/>
      </c>
      <c r="P1259" s="20">
        <f>IF(O1259="","",O1259*IFERROR(INDEX(Bens!$D$6:$D$305,MATCH($E1259,Bens!$A$6:$A$305,0)),0))</f>
        <v/>
      </c>
      <c r="Q1259" s="21">
        <f>IF(A1259="","",IF(AND(O1259&lt;=0,L1259&lt;&gt;""),L1259-A1259,TODAY()-A1259))</f>
        <v/>
      </c>
      <c r="R1259" s="18">
        <f>IF(O1259="","",IF(O1259&lt;0,"CONFERIR",IF(O1259=0,"DEVOLVIDO",IF(K1259="","COM CLIENTE",IF(TODAY()&gt;K1259,"VENCIDO",IF(K1259-TODAY()&lt;=15,"VENCE EM 15 DIAS","COM CLIENTE"))))))</f>
        <v/>
      </c>
      <c r="S1259" s="18">
        <f>IF(OR($E1259="",D1259=""),"",IF(D1259=$C$4,"5909","6909"))</f>
        <v/>
      </c>
      <c r="T1259" s="18" t="n"/>
    </row>
    <row r="1260">
      <c r="A1260" s="17" t="n"/>
      <c r="B1260" s="18" t="n"/>
      <c r="C1260" s="18" t="n"/>
      <c r="D1260" s="18" t="n"/>
      <c r="E1260" s="18" t="n"/>
      <c r="F1260" s="18">
        <f>IF($E1260="","",IFERROR(INDEX(Bens!$B$6:$B$305,MATCH($E1260,Bens!$A$6:$A$305,0)),"Código não cadastrado"))</f>
        <v/>
      </c>
      <c r="G1260" s="19" t="n"/>
      <c r="H1260" s="20">
        <f>IF(OR($E1260="",G1260=""),"",G1260*IFERROR(INDEX(Bens!$D$6:$D$305,MATCH($E1260,Bens!$A$6:$A$305,0)),0))</f>
        <v/>
      </c>
      <c r="I1260" s="18" t="n"/>
      <c r="J1260" s="18">
        <f>IF(OR($E1260="",D1260=""),"",IF(D1260=$C$4,"5908","6908"))</f>
        <v/>
      </c>
      <c r="K1260" s="17" t="n"/>
      <c r="L1260" s="17" t="n"/>
      <c r="M1260" s="19" t="n"/>
      <c r="N1260" s="18" t="n"/>
      <c r="O1260" s="19">
        <f>IF(OR($E1260="",G1260=""),"",G1260-N(M1260))</f>
        <v/>
      </c>
      <c r="P1260" s="20">
        <f>IF(O1260="","",O1260*IFERROR(INDEX(Bens!$D$6:$D$305,MATCH($E1260,Bens!$A$6:$A$305,0)),0))</f>
        <v/>
      </c>
      <c r="Q1260" s="21">
        <f>IF(A1260="","",IF(AND(O1260&lt;=0,L1260&lt;&gt;""),L1260-A1260,TODAY()-A1260))</f>
        <v/>
      </c>
      <c r="R1260" s="18">
        <f>IF(O1260="","",IF(O1260&lt;0,"CONFERIR",IF(O1260=0,"DEVOLVIDO",IF(K1260="","COM CLIENTE",IF(TODAY()&gt;K1260,"VENCIDO",IF(K1260-TODAY()&lt;=15,"VENCE EM 15 DIAS","COM CLIENTE"))))))</f>
        <v/>
      </c>
      <c r="S1260" s="18">
        <f>IF(OR($E1260="",D1260=""),"",IF(D1260=$C$4,"5909","6909"))</f>
        <v/>
      </c>
      <c r="T1260" s="18" t="n"/>
    </row>
    <row r="1261">
      <c r="A1261" s="17" t="n"/>
      <c r="B1261" s="18" t="n"/>
      <c r="C1261" s="18" t="n"/>
      <c r="D1261" s="18" t="n"/>
      <c r="E1261" s="18" t="n"/>
      <c r="F1261" s="18">
        <f>IF($E1261="","",IFERROR(INDEX(Bens!$B$6:$B$305,MATCH($E1261,Bens!$A$6:$A$305,0)),"Código não cadastrado"))</f>
        <v/>
      </c>
      <c r="G1261" s="19" t="n"/>
      <c r="H1261" s="20">
        <f>IF(OR($E1261="",G1261=""),"",G1261*IFERROR(INDEX(Bens!$D$6:$D$305,MATCH($E1261,Bens!$A$6:$A$305,0)),0))</f>
        <v/>
      </c>
      <c r="I1261" s="18" t="n"/>
      <c r="J1261" s="18">
        <f>IF(OR($E1261="",D1261=""),"",IF(D1261=$C$4,"5908","6908"))</f>
        <v/>
      </c>
      <c r="K1261" s="17" t="n"/>
      <c r="L1261" s="17" t="n"/>
      <c r="M1261" s="19" t="n"/>
      <c r="N1261" s="18" t="n"/>
      <c r="O1261" s="19">
        <f>IF(OR($E1261="",G1261=""),"",G1261-N(M1261))</f>
        <v/>
      </c>
      <c r="P1261" s="20">
        <f>IF(O1261="","",O1261*IFERROR(INDEX(Bens!$D$6:$D$305,MATCH($E1261,Bens!$A$6:$A$305,0)),0))</f>
        <v/>
      </c>
      <c r="Q1261" s="21">
        <f>IF(A1261="","",IF(AND(O1261&lt;=0,L1261&lt;&gt;""),L1261-A1261,TODAY()-A1261))</f>
        <v/>
      </c>
      <c r="R1261" s="18">
        <f>IF(O1261="","",IF(O1261&lt;0,"CONFERIR",IF(O1261=0,"DEVOLVIDO",IF(K1261="","COM CLIENTE",IF(TODAY()&gt;K1261,"VENCIDO",IF(K1261-TODAY()&lt;=15,"VENCE EM 15 DIAS","COM CLIENTE"))))))</f>
        <v/>
      </c>
      <c r="S1261" s="18">
        <f>IF(OR($E1261="",D1261=""),"",IF(D1261=$C$4,"5909","6909"))</f>
        <v/>
      </c>
      <c r="T1261" s="18" t="n"/>
    </row>
    <row r="1262">
      <c r="A1262" s="17" t="n"/>
      <c r="B1262" s="18" t="n"/>
      <c r="C1262" s="18" t="n"/>
      <c r="D1262" s="18" t="n"/>
      <c r="E1262" s="18" t="n"/>
      <c r="F1262" s="18">
        <f>IF($E1262="","",IFERROR(INDEX(Bens!$B$6:$B$305,MATCH($E1262,Bens!$A$6:$A$305,0)),"Código não cadastrado"))</f>
        <v/>
      </c>
      <c r="G1262" s="19" t="n"/>
      <c r="H1262" s="20">
        <f>IF(OR($E1262="",G1262=""),"",G1262*IFERROR(INDEX(Bens!$D$6:$D$305,MATCH($E1262,Bens!$A$6:$A$305,0)),0))</f>
        <v/>
      </c>
      <c r="I1262" s="18" t="n"/>
      <c r="J1262" s="18">
        <f>IF(OR($E1262="",D1262=""),"",IF(D1262=$C$4,"5908","6908"))</f>
        <v/>
      </c>
      <c r="K1262" s="17" t="n"/>
      <c r="L1262" s="17" t="n"/>
      <c r="M1262" s="19" t="n"/>
      <c r="N1262" s="18" t="n"/>
      <c r="O1262" s="19">
        <f>IF(OR($E1262="",G1262=""),"",G1262-N(M1262))</f>
        <v/>
      </c>
      <c r="P1262" s="20">
        <f>IF(O1262="","",O1262*IFERROR(INDEX(Bens!$D$6:$D$305,MATCH($E1262,Bens!$A$6:$A$305,0)),0))</f>
        <v/>
      </c>
      <c r="Q1262" s="21">
        <f>IF(A1262="","",IF(AND(O1262&lt;=0,L1262&lt;&gt;""),L1262-A1262,TODAY()-A1262))</f>
        <v/>
      </c>
      <c r="R1262" s="18">
        <f>IF(O1262="","",IF(O1262&lt;0,"CONFERIR",IF(O1262=0,"DEVOLVIDO",IF(K1262="","COM CLIENTE",IF(TODAY()&gt;K1262,"VENCIDO",IF(K1262-TODAY()&lt;=15,"VENCE EM 15 DIAS","COM CLIENTE"))))))</f>
        <v/>
      </c>
      <c r="S1262" s="18">
        <f>IF(OR($E1262="",D1262=""),"",IF(D1262=$C$4,"5909","6909"))</f>
        <v/>
      </c>
      <c r="T1262" s="18" t="n"/>
    </row>
    <row r="1263">
      <c r="A1263" s="17" t="n"/>
      <c r="B1263" s="18" t="n"/>
      <c r="C1263" s="18" t="n"/>
      <c r="D1263" s="18" t="n"/>
      <c r="E1263" s="18" t="n"/>
      <c r="F1263" s="18">
        <f>IF($E1263="","",IFERROR(INDEX(Bens!$B$6:$B$305,MATCH($E1263,Bens!$A$6:$A$305,0)),"Código não cadastrado"))</f>
        <v/>
      </c>
      <c r="G1263" s="19" t="n"/>
      <c r="H1263" s="20">
        <f>IF(OR($E1263="",G1263=""),"",G1263*IFERROR(INDEX(Bens!$D$6:$D$305,MATCH($E1263,Bens!$A$6:$A$305,0)),0))</f>
        <v/>
      </c>
      <c r="I1263" s="18" t="n"/>
      <c r="J1263" s="18">
        <f>IF(OR($E1263="",D1263=""),"",IF(D1263=$C$4,"5908","6908"))</f>
        <v/>
      </c>
      <c r="K1263" s="17" t="n"/>
      <c r="L1263" s="17" t="n"/>
      <c r="M1263" s="19" t="n"/>
      <c r="N1263" s="18" t="n"/>
      <c r="O1263" s="19">
        <f>IF(OR($E1263="",G1263=""),"",G1263-N(M1263))</f>
        <v/>
      </c>
      <c r="P1263" s="20">
        <f>IF(O1263="","",O1263*IFERROR(INDEX(Bens!$D$6:$D$305,MATCH($E1263,Bens!$A$6:$A$305,0)),0))</f>
        <v/>
      </c>
      <c r="Q1263" s="21">
        <f>IF(A1263="","",IF(AND(O1263&lt;=0,L1263&lt;&gt;""),L1263-A1263,TODAY()-A1263))</f>
        <v/>
      </c>
      <c r="R1263" s="18">
        <f>IF(O1263="","",IF(O1263&lt;0,"CONFERIR",IF(O1263=0,"DEVOLVIDO",IF(K1263="","COM CLIENTE",IF(TODAY()&gt;K1263,"VENCIDO",IF(K1263-TODAY()&lt;=15,"VENCE EM 15 DIAS","COM CLIENTE"))))))</f>
        <v/>
      </c>
      <c r="S1263" s="18">
        <f>IF(OR($E1263="",D1263=""),"",IF(D1263=$C$4,"5909","6909"))</f>
        <v/>
      </c>
      <c r="T1263" s="18" t="n"/>
    </row>
    <row r="1264">
      <c r="A1264" s="17" t="n"/>
      <c r="B1264" s="18" t="n"/>
      <c r="C1264" s="18" t="n"/>
      <c r="D1264" s="18" t="n"/>
      <c r="E1264" s="18" t="n"/>
      <c r="F1264" s="18">
        <f>IF($E1264="","",IFERROR(INDEX(Bens!$B$6:$B$305,MATCH($E1264,Bens!$A$6:$A$305,0)),"Código não cadastrado"))</f>
        <v/>
      </c>
      <c r="G1264" s="19" t="n"/>
      <c r="H1264" s="20">
        <f>IF(OR($E1264="",G1264=""),"",G1264*IFERROR(INDEX(Bens!$D$6:$D$305,MATCH($E1264,Bens!$A$6:$A$305,0)),0))</f>
        <v/>
      </c>
      <c r="I1264" s="18" t="n"/>
      <c r="J1264" s="18">
        <f>IF(OR($E1264="",D1264=""),"",IF(D1264=$C$4,"5908","6908"))</f>
        <v/>
      </c>
      <c r="K1264" s="17" t="n"/>
      <c r="L1264" s="17" t="n"/>
      <c r="M1264" s="19" t="n"/>
      <c r="N1264" s="18" t="n"/>
      <c r="O1264" s="19">
        <f>IF(OR($E1264="",G1264=""),"",G1264-N(M1264))</f>
        <v/>
      </c>
      <c r="P1264" s="20">
        <f>IF(O1264="","",O1264*IFERROR(INDEX(Bens!$D$6:$D$305,MATCH($E1264,Bens!$A$6:$A$305,0)),0))</f>
        <v/>
      </c>
      <c r="Q1264" s="21">
        <f>IF(A1264="","",IF(AND(O1264&lt;=0,L1264&lt;&gt;""),L1264-A1264,TODAY()-A1264))</f>
        <v/>
      </c>
      <c r="R1264" s="18">
        <f>IF(O1264="","",IF(O1264&lt;0,"CONFERIR",IF(O1264=0,"DEVOLVIDO",IF(K1264="","COM CLIENTE",IF(TODAY()&gt;K1264,"VENCIDO",IF(K1264-TODAY()&lt;=15,"VENCE EM 15 DIAS","COM CLIENTE"))))))</f>
        <v/>
      </c>
      <c r="S1264" s="18">
        <f>IF(OR($E1264="",D1264=""),"",IF(D1264=$C$4,"5909","6909"))</f>
        <v/>
      </c>
      <c r="T1264" s="18" t="n"/>
    </row>
    <row r="1265">
      <c r="A1265" s="17" t="n"/>
      <c r="B1265" s="18" t="n"/>
      <c r="C1265" s="18" t="n"/>
      <c r="D1265" s="18" t="n"/>
      <c r="E1265" s="18" t="n"/>
      <c r="F1265" s="18">
        <f>IF($E1265="","",IFERROR(INDEX(Bens!$B$6:$B$305,MATCH($E1265,Bens!$A$6:$A$305,0)),"Código não cadastrado"))</f>
        <v/>
      </c>
      <c r="G1265" s="19" t="n"/>
      <c r="H1265" s="20">
        <f>IF(OR($E1265="",G1265=""),"",G1265*IFERROR(INDEX(Bens!$D$6:$D$305,MATCH($E1265,Bens!$A$6:$A$305,0)),0))</f>
        <v/>
      </c>
      <c r="I1265" s="18" t="n"/>
      <c r="J1265" s="18">
        <f>IF(OR($E1265="",D1265=""),"",IF(D1265=$C$4,"5908","6908"))</f>
        <v/>
      </c>
      <c r="K1265" s="17" t="n"/>
      <c r="L1265" s="17" t="n"/>
      <c r="M1265" s="19" t="n"/>
      <c r="N1265" s="18" t="n"/>
      <c r="O1265" s="19">
        <f>IF(OR($E1265="",G1265=""),"",G1265-N(M1265))</f>
        <v/>
      </c>
      <c r="P1265" s="20">
        <f>IF(O1265="","",O1265*IFERROR(INDEX(Bens!$D$6:$D$305,MATCH($E1265,Bens!$A$6:$A$305,0)),0))</f>
        <v/>
      </c>
      <c r="Q1265" s="21">
        <f>IF(A1265="","",IF(AND(O1265&lt;=0,L1265&lt;&gt;""),L1265-A1265,TODAY()-A1265))</f>
        <v/>
      </c>
      <c r="R1265" s="18">
        <f>IF(O1265="","",IF(O1265&lt;0,"CONFERIR",IF(O1265=0,"DEVOLVIDO",IF(K1265="","COM CLIENTE",IF(TODAY()&gt;K1265,"VENCIDO",IF(K1265-TODAY()&lt;=15,"VENCE EM 15 DIAS","COM CLIENTE"))))))</f>
        <v/>
      </c>
      <c r="S1265" s="18">
        <f>IF(OR($E1265="",D1265=""),"",IF(D1265=$C$4,"5909","6909"))</f>
        <v/>
      </c>
      <c r="T1265" s="18" t="n"/>
    </row>
    <row r="1266">
      <c r="A1266" s="17" t="n"/>
      <c r="B1266" s="18" t="n"/>
      <c r="C1266" s="18" t="n"/>
      <c r="D1266" s="18" t="n"/>
      <c r="E1266" s="18" t="n"/>
      <c r="F1266" s="18">
        <f>IF($E1266="","",IFERROR(INDEX(Bens!$B$6:$B$305,MATCH($E1266,Bens!$A$6:$A$305,0)),"Código não cadastrado"))</f>
        <v/>
      </c>
      <c r="G1266" s="19" t="n"/>
      <c r="H1266" s="20">
        <f>IF(OR($E1266="",G1266=""),"",G1266*IFERROR(INDEX(Bens!$D$6:$D$305,MATCH($E1266,Bens!$A$6:$A$305,0)),0))</f>
        <v/>
      </c>
      <c r="I1266" s="18" t="n"/>
      <c r="J1266" s="18">
        <f>IF(OR($E1266="",D1266=""),"",IF(D1266=$C$4,"5908","6908"))</f>
        <v/>
      </c>
      <c r="K1266" s="17" t="n"/>
      <c r="L1266" s="17" t="n"/>
      <c r="M1266" s="19" t="n"/>
      <c r="N1266" s="18" t="n"/>
      <c r="O1266" s="19">
        <f>IF(OR($E1266="",G1266=""),"",G1266-N(M1266))</f>
        <v/>
      </c>
      <c r="P1266" s="20">
        <f>IF(O1266="","",O1266*IFERROR(INDEX(Bens!$D$6:$D$305,MATCH($E1266,Bens!$A$6:$A$305,0)),0))</f>
        <v/>
      </c>
      <c r="Q1266" s="21">
        <f>IF(A1266="","",IF(AND(O1266&lt;=0,L1266&lt;&gt;""),L1266-A1266,TODAY()-A1266))</f>
        <v/>
      </c>
      <c r="R1266" s="18">
        <f>IF(O1266="","",IF(O1266&lt;0,"CONFERIR",IF(O1266=0,"DEVOLVIDO",IF(K1266="","COM CLIENTE",IF(TODAY()&gt;K1266,"VENCIDO",IF(K1266-TODAY()&lt;=15,"VENCE EM 15 DIAS","COM CLIENTE"))))))</f>
        <v/>
      </c>
      <c r="S1266" s="18">
        <f>IF(OR($E1266="",D1266=""),"",IF(D1266=$C$4,"5909","6909"))</f>
        <v/>
      </c>
      <c r="T1266" s="18" t="n"/>
    </row>
    <row r="1267">
      <c r="A1267" s="17" t="n"/>
      <c r="B1267" s="18" t="n"/>
      <c r="C1267" s="18" t="n"/>
      <c r="D1267" s="18" t="n"/>
      <c r="E1267" s="18" t="n"/>
      <c r="F1267" s="18">
        <f>IF($E1267="","",IFERROR(INDEX(Bens!$B$6:$B$305,MATCH($E1267,Bens!$A$6:$A$305,0)),"Código não cadastrado"))</f>
        <v/>
      </c>
      <c r="G1267" s="19" t="n"/>
      <c r="H1267" s="20">
        <f>IF(OR($E1267="",G1267=""),"",G1267*IFERROR(INDEX(Bens!$D$6:$D$305,MATCH($E1267,Bens!$A$6:$A$305,0)),0))</f>
        <v/>
      </c>
      <c r="I1267" s="18" t="n"/>
      <c r="J1267" s="18">
        <f>IF(OR($E1267="",D1267=""),"",IF(D1267=$C$4,"5908","6908"))</f>
        <v/>
      </c>
      <c r="K1267" s="17" t="n"/>
      <c r="L1267" s="17" t="n"/>
      <c r="M1267" s="19" t="n"/>
      <c r="N1267" s="18" t="n"/>
      <c r="O1267" s="19">
        <f>IF(OR($E1267="",G1267=""),"",G1267-N(M1267))</f>
        <v/>
      </c>
      <c r="P1267" s="20">
        <f>IF(O1267="","",O1267*IFERROR(INDEX(Bens!$D$6:$D$305,MATCH($E1267,Bens!$A$6:$A$305,0)),0))</f>
        <v/>
      </c>
      <c r="Q1267" s="21">
        <f>IF(A1267="","",IF(AND(O1267&lt;=0,L1267&lt;&gt;""),L1267-A1267,TODAY()-A1267))</f>
        <v/>
      </c>
      <c r="R1267" s="18">
        <f>IF(O1267="","",IF(O1267&lt;0,"CONFERIR",IF(O1267=0,"DEVOLVIDO",IF(K1267="","COM CLIENTE",IF(TODAY()&gt;K1267,"VENCIDO",IF(K1267-TODAY()&lt;=15,"VENCE EM 15 DIAS","COM CLIENTE"))))))</f>
        <v/>
      </c>
      <c r="S1267" s="18">
        <f>IF(OR($E1267="",D1267=""),"",IF(D1267=$C$4,"5909","6909"))</f>
        <v/>
      </c>
      <c r="T1267" s="18" t="n"/>
    </row>
    <row r="1268">
      <c r="A1268" s="17" t="n"/>
      <c r="B1268" s="18" t="n"/>
      <c r="C1268" s="18" t="n"/>
      <c r="D1268" s="18" t="n"/>
      <c r="E1268" s="18" t="n"/>
      <c r="F1268" s="18">
        <f>IF($E1268="","",IFERROR(INDEX(Bens!$B$6:$B$305,MATCH($E1268,Bens!$A$6:$A$305,0)),"Código não cadastrado"))</f>
        <v/>
      </c>
      <c r="G1268" s="19" t="n"/>
      <c r="H1268" s="20">
        <f>IF(OR($E1268="",G1268=""),"",G1268*IFERROR(INDEX(Bens!$D$6:$D$305,MATCH($E1268,Bens!$A$6:$A$305,0)),0))</f>
        <v/>
      </c>
      <c r="I1268" s="18" t="n"/>
      <c r="J1268" s="18">
        <f>IF(OR($E1268="",D1268=""),"",IF(D1268=$C$4,"5908","6908"))</f>
        <v/>
      </c>
      <c r="K1268" s="17" t="n"/>
      <c r="L1268" s="17" t="n"/>
      <c r="M1268" s="19" t="n"/>
      <c r="N1268" s="18" t="n"/>
      <c r="O1268" s="19">
        <f>IF(OR($E1268="",G1268=""),"",G1268-N(M1268))</f>
        <v/>
      </c>
      <c r="P1268" s="20">
        <f>IF(O1268="","",O1268*IFERROR(INDEX(Bens!$D$6:$D$305,MATCH($E1268,Bens!$A$6:$A$305,0)),0))</f>
        <v/>
      </c>
      <c r="Q1268" s="21">
        <f>IF(A1268="","",IF(AND(O1268&lt;=0,L1268&lt;&gt;""),L1268-A1268,TODAY()-A1268))</f>
        <v/>
      </c>
      <c r="R1268" s="18">
        <f>IF(O1268="","",IF(O1268&lt;0,"CONFERIR",IF(O1268=0,"DEVOLVIDO",IF(K1268="","COM CLIENTE",IF(TODAY()&gt;K1268,"VENCIDO",IF(K1268-TODAY()&lt;=15,"VENCE EM 15 DIAS","COM CLIENTE"))))))</f>
        <v/>
      </c>
      <c r="S1268" s="18">
        <f>IF(OR($E1268="",D1268=""),"",IF(D1268=$C$4,"5909","6909"))</f>
        <v/>
      </c>
      <c r="T1268" s="18" t="n"/>
    </row>
    <row r="1269">
      <c r="A1269" s="17" t="n"/>
      <c r="B1269" s="18" t="n"/>
      <c r="C1269" s="18" t="n"/>
      <c r="D1269" s="18" t="n"/>
      <c r="E1269" s="18" t="n"/>
      <c r="F1269" s="18">
        <f>IF($E1269="","",IFERROR(INDEX(Bens!$B$6:$B$305,MATCH($E1269,Bens!$A$6:$A$305,0)),"Código não cadastrado"))</f>
        <v/>
      </c>
      <c r="G1269" s="19" t="n"/>
      <c r="H1269" s="20">
        <f>IF(OR($E1269="",G1269=""),"",G1269*IFERROR(INDEX(Bens!$D$6:$D$305,MATCH($E1269,Bens!$A$6:$A$305,0)),0))</f>
        <v/>
      </c>
      <c r="I1269" s="18" t="n"/>
      <c r="J1269" s="18">
        <f>IF(OR($E1269="",D1269=""),"",IF(D1269=$C$4,"5908","6908"))</f>
        <v/>
      </c>
      <c r="K1269" s="17" t="n"/>
      <c r="L1269" s="17" t="n"/>
      <c r="M1269" s="19" t="n"/>
      <c r="N1269" s="18" t="n"/>
      <c r="O1269" s="19">
        <f>IF(OR($E1269="",G1269=""),"",G1269-N(M1269))</f>
        <v/>
      </c>
      <c r="P1269" s="20">
        <f>IF(O1269="","",O1269*IFERROR(INDEX(Bens!$D$6:$D$305,MATCH($E1269,Bens!$A$6:$A$305,0)),0))</f>
        <v/>
      </c>
      <c r="Q1269" s="21">
        <f>IF(A1269="","",IF(AND(O1269&lt;=0,L1269&lt;&gt;""),L1269-A1269,TODAY()-A1269))</f>
        <v/>
      </c>
      <c r="R1269" s="18">
        <f>IF(O1269="","",IF(O1269&lt;0,"CONFERIR",IF(O1269=0,"DEVOLVIDO",IF(K1269="","COM CLIENTE",IF(TODAY()&gt;K1269,"VENCIDO",IF(K1269-TODAY()&lt;=15,"VENCE EM 15 DIAS","COM CLIENTE"))))))</f>
        <v/>
      </c>
      <c r="S1269" s="18">
        <f>IF(OR($E1269="",D1269=""),"",IF(D1269=$C$4,"5909","6909"))</f>
        <v/>
      </c>
      <c r="T1269" s="18" t="n"/>
    </row>
    <row r="1270">
      <c r="A1270" s="17" t="n"/>
      <c r="B1270" s="18" t="n"/>
      <c r="C1270" s="18" t="n"/>
      <c r="D1270" s="18" t="n"/>
      <c r="E1270" s="18" t="n"/>
      <c r="F1270" s="18">
        <f>IF($E1270="","",IFERROR(INDEX(Bens!$B$6:$B$305,MATCH($E1270,Bens!$A$6:$A$305,0)),"Código não cadastrado"))</f>
        <v/>
      </c>
      <c r="G1270" s="19" t="n"/>
      <c r="H1270" s="20">
        <f>IF(OR($E1270="",G1270=""),"",G1270*IFERROR(INDEX(Bens!$D$6:$D$305,MATCH($E1270,Bens!$A$6:$A$305,0)),0))</f>
        <v/>
      </c>
      <c r="I1270" s="18" t="n"/>
      <c r="J1270" s="18">
        <f>IF(OR($E1270="",D1270=""),"",IF(D1270=$C$4,"5908","6908"))</f>
        <v/>
      </c>
      <c r="K1270" s="17" t="n"/>
      <c r="L1270" s="17" t="n"/>
      <c r="M1270" s="19" t="n"/>
      <c r="N1270" s="18" t="n"/>
      <c r="O1270" s="19">
        <f>IF(OR($E1270="",G1270=""),"",G1270-N(M1270))</f>
        <v/>
      </c>
      <c r="P1270" s="20">
        <f>IF(O1270="","",O1270*IFERROR(INDEX(Bens!$D$6:$D$305,MATCH($E1270,Bens!$A$6:$A$305,0)),0))</f>
        <v/>
      </c>
      <c r="Q1270" s="21">
        <f>IF(A1270="","",IF(AND(O1270&lt;=0,L1270&lt;&gt;""),L1270-A1270,TODAY()-A1270))</f>
        <v/>
      </c>
      <c r="R1270" s="18">
        <f>IF(O1270="","",IF(O1270&lt;0,"CONFERIR",IF(O1270=0,"DEVOLVIDO",IF(K1270="","COM CLIENTE",IF(TODAY()&gt;K1270,"VENCIDO",IF(K1270-TODAY()&lt;=15,"VENCE EM 15 DIAS","COM CLIENTE"))))))</f>
        <v/>
      </c>
      <c r="S1270" s="18">
        <f>IF(OR($E1270="",D1270=""),"",IF(D1270=$C$4,"5909","6909"))</f>
        <v/>
      </c>
      <c r="T1270" s="18" t="n"/>
    </row>
    <row r="1271">
      <c r="A1271" s="17" t="n"/>
      <c r="B1271" s="18" t="n"/>
      <c r="C1271" s="18" t="n"/>
      <c r="D1271" s="18" t="n"/>
      <c r="E1271" s="18" t="n"/>
      <c r="F1271" s="18">
        <f>IF($E1271="","",IFERROR(INDEX(Bens!$B$6:$B$305,MATCH($E1271,Bens!$A$6:$A$305,0)),"Código não cadastrado"))</f>
        <v/>
      </c>
      <c r="G1271" s="19" t="n"/>
      <c r="H1271" s="20">
        <f>IF(OR($E1271="",G1271=""),"",G1271*IFERROR(INDEX(Bens!$D$6:$D$305,MATCH($E1271,Bens!$A$6:$A$305,0)),0))</f>
        <v/>
      </c>
      <c r="I1271" s="18" t="n"/>
      <c r="J1271" s="18">
        <f>IF(OR($E1271="",D1271=""),"",IF(D1271=$C$4,"5908","6908"))</f>
        <v/>
      </c>
      <c r="K1271" s="17" t="n"/>
      <c r="L1271" s="17" t="n"/>
      <c r="M1271" s="19" t="n"/>
      <c r="N1271" s="18" t="n"/>
      <c r="O1271" s="19">
        <f>IF(OR($E1271="",G1271=""),"",G1271-N(M1271))</f>
        <v/>
      </c>
      <c r="P1271" s="20">
        <f>IF(O1271="","",O1271*IFERROR(INDEX(Bens!$D$6:$D$305,MATCH($E1271,Bens!$A$6:$A$305,0)),0))</f>
        <v/>
      </c>
      <c r="Q1271" s="21">
        <f>IF(A1271="","",IF(AND(O1271&lt;=0,L1271&lt;&gt;""),L1271-A1271,TODAY()-A1271))</f>
        <v/>
      </c>
      <c r="R1271" s="18">
        <f>IF(O1271="","",IF(O1271&lt;0,"CONFERIR",IF(O1271=0,"DEVOLVIDO",IF(K1271="","COM CLIENTE",IF(TODAY()&gt;K1271,"VENCIDO",IF(K1271-TODAY()&lt;=15,"VENCE EM 15 DIAS","COM CLIENTE"))))))</f>
        <v/>
      </c>
      <c r="S1271" s="18">
        <f>IF(OR($E1271="",D1271=""),"",IF(D1271=$C$4,"5909","6909"))</f>
        <v/>
      </c>
      <c r="T1271" s="18" t="n"/>
    </row>
    <row r="1272">
      <c r="A1272" s="17" t="n"/>
      <c r="B1272" s="18" t="n"/>
      <c r="C1272" s="18" t="n"/>
      <c r="D1272" s="18" t="n"/>
      <c r="E1272" s="18" t="n"/>
      <c r="F1272" s="18">
        <f>IF($E1272="","",IFERROR(INDEX(Bens!$B$6:$B$305,MATCH($E1272,Bens!$A$6:$A$305,0)),"Código não cadastrado"))</f>
        <v/>
      </c>
      <c r="G1272" s="19" t="n"/>
      <c r="H1272" s="20">
        <f>IF(OR($E1272="",G1272=""),"",G1272*IFERROR(INDEX(Bens!$D$6:$D$305,MATCH($E1272,Bens!$A$6:$A$305,0)),0))</f>
        <v/>
      </c>
      <c r="I1272" s="18" t="n"/>
      <c r="J1272" s="18">
        <f>IF(OR($E1272="",D1272=""),"",IF(D1272=$C$4,"5908","6908"))</f>
        <v/>
      </c>
      <c r="K1272" s="17" t="n"/>
      <c r="L1272" s="17" t="n"/>
      <c r="M1272" s="19" t="n"/>
      <c r="N1272" s="18" t="n"/>
      <c r="O1272" s="19">
        <f>IF(OR($E1272="",G1272=""),"",G1272-N(M1272))</f>
        <v/>
      </c>
      <c r="P1272" s="20">
        <f>IF(O1272="","",O1272*IFERROR(INDEX(Bens!$D$6:$D$305,MATCH($E1272,Bens!$A$6:$A$305,0)),0))</f>
        <v/>
      </c>
      <c r="Q1272" s="21">
        <f>IF(A1272="","",IF(AND(O1272&lt;=0,L1272&lt;&gt;""),L1272-A1272,TODAY()-A1272))</f>
        <v/>
      </c>
      <c r="R1272" s="18">
        <f>IF(O1272="","",IF(O1272&lt;0,"CONFERIR",IF(O1272=0,"DEVOLVIDO",IF(K1272="","COM CLIENTE",IF(TODAY()&gt;K1272,"VENCIDO",IF(K1272-TODAY()&lt;=15,"VENCE EM 15 DIAS","COM CLIENTE"))))))</f>
        <v/>
      </c>
      <c r="S1272" s="18">
        <f>IF(OR($E1272="",D1272=""),"",IF(D1272=$C$4,"5909","6909"))</f>
        <v/>
      </c>
      <c r="T1272" s="18" t="n"/>
    </row>
    <row r="1273">
      <c r="A1273" s="17" t="n"/>
      <c r="B1273" s="18" t="n"/>
      <c r="C1273" s="18" t="n"/>
      <c r="D1273" s="18" t="n"/>
      <c r="E1273" s="18" t="n"/>
      <c r="F1273" s="18">
        <f>IF($E1273="","",IFERROR(INDEX(Bens!$B$6:$B$305,MATCH($E1273,Bens!$A$6:$A$305,0)),"Código não cadastrado"))</f>
        <v/>
      </c>
      <c r="G1273" s="19" t="n"/>
      <c r="H1273" s="20">
        <f>IF(OR($E1273="",G1273=""),"",G1273*IFERROR(INDEX(Bens!$D$6:$D$305,MATCH($E1273,Bens!$A$6:$A$305,0)),0))</f>
        <v/>
      </c>
      <c r="I1273" s="18" t="n"/>
      <c r="J1273" s="18">
        <f>IF(OR($E1273="",D1273=""),"",IF(D1273=$C$4,"5908","6908"))</f>
        <v/>
      </c>
      <c r="K1273" s="17" t="n"/>
      <c r="L1273" s="17" t="n"/>
      <c r="M1273" s="19" t="n"/>
      <c r="N1273" s="18" t="n"/>
      <c r="O1273" s="19">
        <f>IF(OR($E1273="",G1273=""),"",G1273-N(M1273))</f>
        <v/>
      </c>
      <c r="P1273" s="20">
        <f>IF(O1273="","",O1273*IFERROR(INDEX(Bens!$D$6:$D$305,MATCH($E1273,Bens!$A$6:$A$305,0)),0))</f>
        <v/>
      </c>
      <c r="Q1273" s="21">
        <f>IF(A1273="","",IF(AND(O1273&lt;=0,L1273&lt;&gt;""),L1273-A1273,TODAY()-A1273))</f>
        <v/>
      </c>
      <c r="R1273" s="18">
        <f>IF(O1273="","",IF(O1273&lt;0,"CONFERIR",IF(O1273=0,"DEVOLVIDO",IF(K1273="","COM CLIENTE",IF(TODAY()&gt;K1273,"VENCIDO",IF(K1273-TODAY()&lt;=15,"VENCE EM 15 DIAS","COM CLIENTE"))))))</f>
        <v/>
      </c>
      <c r="S1273" s="18">
        <f>IF(OR($E1273="",D1273=""),"",IF(D1273=$C$4,"5909","6909"))</f>
        <v/>
      </c>
      <c r="T1273" s="18" t="n"/>
    </row>
    <row r="1274">
      <c r="A1274" s="17" t="n"/>
      <c r="B1274" s="18" t="n"/>
      <c r="C1274" s="18" t="n"/>
      <c r="D1274" s="18" t="n"/>
      <c r="E1274" s="18" t="n"/>
      <c r="F1274" s="18">
        <f>IF($E1274="","",IFERROR(INDEX(Bens!$B$6:$B$305,MATCH($E1274,Bens!$A$6:$A$305,0)),"Código não cadastrado"))</f>
        <v/>
      </c>
      <c r="G1274" s="19" t="n"/>
      <c r="H1274" s="20">
        <f>IF(OR($E1274="",G1274=""),"",G1274*IFERROR(INDEX(Bens!$D$6:$D$305,MATCH($E1274,Bens!$A$6:$A$305,0)),0))</f>
        <v/>
      </c>
      <c r="I1274" s="18" t="n"/>
      <c r="J1274" s="18">
        <f>IF(OR($E1274="",D1274=""),"",IF(D1274=$C$4,"5908","6908"))</f>
        <v/>
      </c>
      <c r="K1274" s="17" t="n"/>
      <c r="L1274" s="17" t="n"/>
      <c r="M1274" s="19" t="n"/>
      <c r="N1274" s="18" t="n"/>
      <c r="O1274" s="19">
        <f>IF(OR($E1274="",G1274=""),"",G1274-N(M1274))</f>
        <v/>
      </c>
      <c r="P1274" s="20">
        <f>IF(O1274="","",O1274*IFERROR(INDEX(Bens!$D$6:$D$305,MATCH($E1274,Bens!$A$6:$A$305,0)),0))</f>
        <v/>
      </c>
      <c r="Q1274" s="21">
        <f>IF(A1274="","",IF(AND(O1274&lt;=0,L1274&lt;&gt;""),L1274-A1274,TODAY()-A1274))</f>
        <v/>
      </c>
      <c r="R1274" s="18">
        <f>IF(O1274="","",IF(O1274&lt;0,"CONFERIR",IF(O1274=0,"DEVOLVIDO",IF(K1274="","COM CLIENTE",IF(TODAY()&gt;K1274,"VENCIDO",IF(K1274-TODAY()&lt;=15,"VENCE EM 15 DIAS","COM CLIENTE"))))))</f>
        <v/>
      </c>
      <c r="S1274" s="18">
        <f>IF(OR($E1274="",D1274=""),"",IF(D1274=$C$4,"5909","6909"))</f>
        <v/>
      </c>
      <c r="T1274" s="18" t="n"/>
    </row>
    <row r="1275">
      <c r="A1275" s="17" t="n"/>
      <c r="B1275" s="18" t="n"/>
      <c r="C1275" s="18" t="n"/>
      <c r="D1275" s="18" t="n"/>
      <c r="E1275" s="18" t="n"/>
      <c r="F1275" s="18">
        <f>IF($E1275="","",IFERROR(INDEX(Bens!$B$6:$B$305,MATCH($E1275,Bens!$A$6:$A$305,0)),"Código não cadastrado"))</f>
        <v/>
      </c>
      <c r="G1275" s="19" t="n"/>
      <c r="H1275" s="20">
        <f>IF(OR($E1275="",G1275=""),"",G1275*IFERROR(INDEX(Bens!$D$6:$D$305,MATCH($E1275,Bens!$A$6:$A$305,0)),0))</f>
        <v/>
      </c>
      <c r="I1275" s="18" t="n"/>
      <c r="J1275" s="18">
        <f>IF(OR($E1275="",D1275=""),"",IF(D1275=$C$4,"5908","6908"))</f>
        <v/>
      </c>
      <c r="K1275" s="17" t="n"/>
      <c r="L1275" s="17" t="n"/>
      <c r="M1275" s="19" t="n"/>
      <c r="N1275" s="18" t="n"/>
      <c r="O1275" s="19">
        <f>IF(OR($E1275="",G1275=""),"",G1275-N(M1275))</f>
        <v/>
      </c>
      <c r="P1275" s="20">
        <f>IF(O1275="","",O1275*IFERROR(INDEX(Bens!$D$6:$D$305,MATCH($E1275,Bens!$A$6:$A$305,0)),0))</f>
        <v/>
      </c>
      <c r="Q1275" s="21">
        <f>IF(A1275="","",IF(AND(O1275&lt;=0,L1275&lt;&gt;""),L1275-A1275,TODAY()-A1275))</f>
        <v/>
      </c>
      <c r="R1275" s="18">
        <f>IF(O1275="","",IF(O1275&lt;0,"CONFERIR",IF(O1275=0,"DEVOLVIDO",IF(K1275="","COM CLIENTE",IF(TODAY()&gt;K1275,"VENCIDO",IF(K1275-TODAY()&lt;=15,"VENCE EM 15 DIAS","COM CLIENTE"))))))</f>
        <v/>
      </c>
      <c r="S1275" s="18">
        <f>IF(OR($E1275="",D1275=""),"",IF(D1275=$C$4,"5909","6909"))</f>
        <v/>
      </c>
      <c r="T1275" s="18" t="n"/>
    </row>
    <row r="1276">
      <c r="A1276" s="17" t="n"/>
      <c r="B1276" s="18" t="n"/>
      <c r="C1276" s="18" t="n"/>
      <c r="D1276" s="18" t="n"/>
      <c r="E1276" s="18" t="n"/>
      <c r="F1276" s="18">
        <f>IF($E1276="","",IFERROR(INDEX(Bens!$B$6:$B$305,MATCH($E1276,Bens!$A$6:$A$305,0)),"Código não cadastrado"))</f>
        <v/>
      </c>
      <c r="G1276" s="19" t="n"/>
      <c r="H1276" s="20">
        <f>IF(OR($E1276="",G1276=""),"",G1276*IFERROR(INDEX(Bens!$D$6:$D$305,MATCH($E1276,Bens!$A$6:$A$305,0)),0))</f>
        <v/>
      </c>
      <c r="I1276" s="18" t="n"/>
      <c r="J1276" s="18">
        <f>IF(OR($E1276="",D1276=""),"",IF(D1276=$C$4,"5908","6908"))</f>
        <v/>
      </c>
      <c r="K1276" s="17" t="n"/>
      <c r="L1276" s="17" t="n"/>
      <c r="M1276" s="19" t="n"/>
      <c r="N1276" s="18" t="n"/>
      <c r="O1276" s="19">
        <f>IF(OR($E1276="",G1276=""),"",G1276-N(M1276))</f>
        <v/>
      </c>
      <c r="P1276" s="20">
        <f>IF(O1276="","",O1276*IFERROR(INDEX(Bens!$D$6:$D$305,MATCH($E1276,Bens!$A$6:$A$305,0)),0))</f>
        <v/>
      </c>
      <c r="Q1276" s="21">
        <f>IF(A1276="","",IF(AND(O1276&lt;=0,L1276&lt;&gt;""),L1276-A1276,TODAY()-A1276))</f>
        <v/>
      </c>
      <c r="R1276" s="18">
        <f>IF(O1276="","",IF(O1276&lt;0,"CONFERIR",IF(O1276=0,"DEVOLVIDO",IF(K1276="","COM CLIENTE",IF(TODAY()&gt;K1276,"VENCIDO",IF(K1276-TODAY()&lt;=15,"VENCE EM 15 DIAS","COM CLIENTE"))))))</f>
        <v/>
      </c>
      <c r="S1276" s="18">
        <f>IF(OR($E1276="",D1276=""),"",IF(D1276=$C$4,"5909","6909"))</f>
        <v/>
      </c>
      <c r="T1276" s="18" t="n"/>
    </row>
    <row r="1277">
      <c r="A1277" s="17" t="n"/>
      <c r="B1277" s="18" t="n"/>
      <c r="C1277" s="18" t="n"/>
      <c r="D1277" s="18" t="n"/>
      <c r="E1277" s="18" t="n"/>
      <c r="F1277" s="18">
        <f>IF($E1277="","",IFERROR(INDEX(Bens!$B$6:$B$305,MATCH($E1277,Bens!$A$6:$A$305,0)),"Código não cadastrado"))</f>
        <v/>
      </c>
      <c r="G1277" s="19" t="n"/>
      <c r="H1277" s="20">
        <f>IF(OR($E1277="",G1277=""),"",G1277*IFERROR(INDEX(Bens!$D$6:$D$305,MATCH($E1277,Bens!$A$6:$A$305,0)),0))</f>
        <v/>
      </c>
      <c r="I1277" s="18" t="n"/>
      <c r="J1277" s="18">
        <f>IF(OR($E1277="",D1277=""),"",IF(D1277=$C$4,"5908","6908"))</f>
        <v/>
      </c>
      <c r="K1277" s="17" t="n"/>
      <c r="L1277" s="17" t="n"/>
      <c r="M1277" s="19" t="n"/>
      <c r="N1277" s="18" t="n"/>
      <c r="O1277" s="19">
        <f>IF(OR($E1277="",G1277=""),"",G1277-N(M1277))</f>
        <v/>
      </c>
      <c r="P1277" s="20">
        <f>IF(O1277="","",O1277*IFERROR(INDEX(Bens!$D$6:$D$305,MATCH($E1277,Bens!$A$6:$A$305,0)),0))</f>
        <v/>
      </c>
      <c r="Q1277" s="21">
        <f>IF(A1277="","",IF(AND(O1277&lt;=0,L1277&lt;&gt;""),L1277-A1277,TODAY()-A1277))</f>
        <v/>
      </c>
      <c r="R1277" s="18">
        <f>IF(O1277="","",IF(O1277&lt;0,"CONFERIR",IF(O1277=0,"DEVOLVIDO",IF(K1277="","COM CLIENTE",IF(TODAY()&gt;K1277,"VENCIDO",IF(K1277-TODAY()&lt;=15,"VENCE EM 15 DIAS","COM CLIENTE"))))))</f>
        <v/>
      </c>
      <c r="S1277" s="18">
        <f>IF(OR($E1277="",D1277=""),"",IF(D1277=$C$4,"5909","6909"))</f>
        <v/>
      </c>
      <c r="T1277" s="18" t="n"/>
    </row>
    <row r="1278">
      <c r="A1278" s="17" t="n"/>
      <c r="B1278" s="18" t="n"/>
      <c r="C1278" s="18" t="n"/>
      <c r="D1278" s="18" t="n"/>
      <c r="E1278" s="18" t="n"/>
      <c r="F1278" s="18">
        <f>IF($E1278="","",IFERROR(INDEX(Bens!$B$6:$B$305,MATCH($E1278,Bens!$A$6:$A$305,0)),"Código não cadastrado"))</f>
        <v/>
      </c>
      <c r="G1278" s="19" t="n"/>
      <c r="H1278" s="20">
        <f>IF(OR($E1278="",G1278=""),"",G1278*IFERROR(INDEX(Bens!$D$6:$D$305,MATCH($E1278,Bens!$A$6:$A$305,0)),0))</f>
        <v/>
      </c>
      <c r="I1278" s="18" t="n"/>
      <c r="J1278" s="18">
        <f>IF(OR($E1278="",D1278=""),"",IF(D1278=$C$4,"5908","6908"))</f>
        <v/>
      </c>
      <c r="K1278" s="17" t="n"/>
      <c r="L1278" s="17" t="n"/>
      <c r="M1278" s="19" t="n"/>
      <c r="N1278" s="18" t="n"/>
      <c r="O1278" s="19">
        <f>IF(OR($E1278="",G1278=""),"",G1278-N(M1278))</f>
        <v/>
      </c>
      <c r="P1278" s="20">
        <f>IF(O1278="","",O1278*IFERROR(INDEX(Bens!$D$6:$D$305,MATCH($E1278,Bens!$A$6:$A$305,0)),0))</f>
        <v/>
      </c>
      <c r="Q1278" s="21">
        <f>IF(A1278="","",IF(AND(O1278&lt;=0,L1278&lt;&gt;""),L1278-A1278,TODAY()-A1278))</f>
        <v/>
      </c>
      <c r="R1278" s="18">
        <f>IF(O1278="","",IF(O1278&lt;0,"CONFERIR",IF(O1278=0,"DEVOLVIDO",IF(K1278="","COM CLIENTE",IF(TODAY()&gt;K1278,"VENCIDO",IF(K1278-TODAY()&lt;=15,"VENCE EM 15 DIAS","COM CLIENTE"))))))</f>
        <v/>
      </c>
      <c r="S1278" s="18">
        <f>IF(OR($E1278="",D1278=""),"",IF(D1278=$C$4,"5909","6909"))</f>
        <v/>
      </c>
      <c r="T1278" s="18" t="n"/>
    </row>
    <row r="1279">
      <c r="A1279" s="17" t="n"/>
      <c r="B1279" s="18" t="n"/>
      <c r="C1279" s="18" t="n"/>
      <c r="D1279" s="18" t="n"/>
      <c r="E1279" s="18" t="n"/>
      <c r="F1279" s="18">
        <f>IF($E1279="","",IFERROR(INDEX(Bens!$B$6:$B$305,MATCH($E1279,Bens!$A$6:$A$305,0)),"Código não cadastrado"))</f>
        <v/>
      </c>
      <c r="G1279" s="19" t="n"/>
      <c r="H1279" s="20">
        <f>IF(OR($E1279="",G1279=""),"",G1279*IFERROR(INDEX(Bens!$D$6:$D$305,MATCH($E1279,Bens!$A$6:$A$305,0)),0))</f>
        <v/>
      </c>
      <c r="I1279" s="18" t="n"/>
      <c r="J1279" s="18">
        <f>IF(OR($E1279="",D1279=""),"",IF(D1279=$C$4,"5908","6908"))</f>
        <v/>
      </c>
      <c r="K1279" s="17" t="n"/>
      <c r="L1279" s="17" t="n"/>
      <c r="M1279" s="19" t="n"/>
      <c r="N1279" s="18" t="n"/>
      <c r="O1279" s="19">
        <f>IF(OR($E1279="",G1279=""),"",G1279-N(M1279))</f>
        <v/>
      </c>
      <c r="P1279" s="20">
        <f>IF(O1279="","",O1279*IFERROR(INDEX(Bens!$D$6:$D$305,MATCH($E1279,Bens!$A$6:$A$305,0)),0))</f>
        <v/>
      </c>
      <c r="Q1279" s="21">
        <f>IF(A1279="","",IF(AND(O1279&lt;=0,L1279&lt;&gt;""),L1279-A1279,TODAY()-A1279))</f>
        <v/>
      </c>
      <c r="R1279" s="18">
        <f>IF(O1279="","",IF(O1279&lt;0,"CONFERIR",IF(O1279=0,"DEVOLVIDO",IF(K1279="","COM CLIENTE",IF(TODAY()&gt;K1279,"VENCIDO",IF(K1279-TODAY()&lt;=15,"VENCE EM 15 DIAS","COM CLIENTE"))))))</f>
        <v/>
      </c>
      <c r="S1279" s="18">
        <f>IF(OR($E1279="",D1279=""),"",IF(D1279=$C$4,"5909","6909"))</f>
        <v/>
      </c>
      <c r="T1279" s="18" t="n"/>
    </row>
    <row r="1280">
      <c r="A1280" s="17" t="n"/>
      <c r="B1280" s="18" t="n"/>
      <c r="C1280" s="18" t="n"/>
      <c r="D1280" s="18" t="n"/>
      <c r="E1280" s="18" t="n"/>
      <c r="F1280" s="18">
        <f>IF($E1280="","",IFERROR(INDEX(Bens!$B$6:$B$305,MATCH($E1280,Bens!$A$6:$A$305,0)),"Código não cadastrado"))</f>
        <v/>
      </c>
      <c r="G1280" s="19" t="n"/>
      <c r="H1280" s="20">
        <f>IF(OR($E1280="",G1280=""),"",G1280*IFERROR(INDEX(Bens!$D$6:$D$305,MATCH($E1280,Bens!$A$6:$A$305,0)),0))</f>
        <v/>
      </c>
      <c r="I1280" s="18" t="n"/>
      <c r="J1280" s="18">
        <f>IF(OR($E1280="",D1280=""),"",IF(D1280=$C$4,"5908","6908"))</f>
        <v/>
      </c>
      <c r="K1280" s="17" t="n"/>
      <c r="L1280" s="17" t="n"/>
      <c r="M1280" s="19" t="n"/>
      <c r="N1280" s="18" t="n"/>
      <c r="O1280" s="19">
        <f>IF(OR($E1280="",G1280=""),"",G1280-N(M1280))</f>
        <v/>
      </c>
      <c r="P1280" s="20">
        <f>IF(O1280="","",O1280*IFERROR(INDEX(Bens!$D$6:$D$305,MATCH($E1280,Bens!$A$6:$A$305,0)),0))</f>
        <v/>
      </c>
      <c r="Q1280" s="21">
        <f>IF(A1280="","",IF(AND(O1280&lt;=0,L1280&lt;&gt;""),L1280-A1280,TODAY()-A1280))</f>
        <v/>
      </c>
      <c r="R1280" s="18">
        <f>IF(O1280="","",IF(O1280&lt;0,"CONFERIR",IF(O1280=0,"DEVOLVIDO",IF(K1280="","COM CLIENTE",IF(TODAY()&gt;K1280,"VENCIDO",IF(K1280-TODAY()&lt;=15,"VENCE EM 15 DIAS","COM CLIENTE"))))))</f>
        <v/>
      </c>
      <c r="S1280" s="18">
        <f>IF(OR($E1280="",D1280=""),"",IF(D1280=$C$4,"5909","6909"))</f>
        <v/>
      </c>
      <c r="T1280" s="18" t="n"/>
    </row>
    <row r="1281">
      <c r="A1281" s="17" t="n"/>
      <c r="B1281" s="18" t="n"/>
      <c r="C1281" s="18" t="n"/>
      <c r="D1281" s="18" t="n"/>
      <c r="E1281" s="18" t="n"/>
      <c r="F1281" s="18">
        <f>IF($E1281="","",IFERROR(INDEX(Bens!$B$6:$B$305,MATCH($E1281,Bens!$A$6:$A$305,0)),"Código não cadastrado"))</f>
        <v/>
      </c>
      <c r="G1281" s="19" t="n"/>
      <c r="H1281" s="20">
        <f>IF(OR($E1281="",G1281=""),"",G1281*IFERROR(INDEX(Bens!$D$6:$D$305,MATCH($E1281,Bens!$A$6:$A$305,0)),0))</f>
        <v/>
      </c>
      <c r="I1281" s="18" t="n"/>
      <c r="J1281" s="18">
        <f>IF(OR($E1281="",D1281=""),"",IF(D1281=$C$4,"5908","6908"))</f>
        <v/>
      </c>
      <c r="K1281" s="17" t="n"/>
      <c r="L1281" s="17" t="n"/>
      <c r="M1281" s="19" t="n"/>
      <c r="N1281" s="18" t="n"/>
      <c r="O1281" s="19">
        <f>IF(OR($E1281="",G1281=""),"",G1281-N(M1281))</f>
        <v/>
      </c>
      <c r="P1281" s="20">
        <f>IF(O1281="","",O1281*IFERROR(INDEX(Bens!$D$6:$D$305,MATCH($E1281,Bens!$A$6:$A$305,0)),0))</f>
        <v/>
      </c>
      <c r="Q1281" s="21">
        <f>IF(A1281="","",IF(AND(O1281&lt;=0,L1281&lt;&gt;""),L1281-A1281,TODAY()-A1281))</f>
        <v/>
      </c>
      <c r="R1281" s="18">
        <f>IF(O1281="","",IF(O1281&lt;0,"CONFERIR",IF(O1281=0,"DEVOLVIDO",IF(K1281="","COM CLIENTE",IF(TODAY()&gt;K1281,"VENCIDO",IF(K1281-TODAY()&lt;=15,"VENCE EM 15 DIAS","COM CLIENTE"))))))</f>
        <v/>
      </c>
      <c r="S1281" s="18">
        <f>IF(OR($E1281="",D1281=""),"",IF(D1281=$C$4,"5909","6909"))</f>
        <v/>
      </c>
      <c r="T1281" s="18" t="n"/>
    </row>
    <row r="1282">
      <c r="A1282" s="17" t="n"/>
      <c r="B1282" s="18" t="n"/>
      <c r="C1282" s="18" t="n"/>
      <c r="D1282" s="18" t="n"/>
      <c r="E1282" s="18" t="n"/>
      <c r="F1282" s="18">
        <f>IF($E1282="","",IFERROR(INDEX(Bens!$B$6:$B$305,MATCH($E1282,Bens!$A$6:$A$305,0)),"Código não cadastrado"))</f>
        <v/>
      </c>
      <c r="G1282" s="19" t="n"/>
      <c r="H1282" s="20">
        <f>IF(OR($E1282="",G1282=""),"",G1282*IFERROR(INDEX(Bens!$D$6:$D$305,MATCH($E1282,Bens!$A$6:$A$305,0)),0))</f>
        <v/>
      </c>
      <c r="I1282" s="18" t="n"/>
      <c r="J1282" s="18">
        <f>IF(OR($E1282="",D1282=""),"",IF(D1282=$C$4,"5908","6908"))</f>
        <v/>
      </c>
      <c r="K1282" s="17" t="n"/>
      <c r="L1282" s="17" t="n"/>
      <c r="M1282" s="19" t="n"/>
      <c r="N1282" s="18" t="n"/>
      <c r="O1282" s="19">
        <f>IF(OR($E1282="",G1282=""),"",G1282-N(M1282))</f>
        <v/>
      </c>
      <c r="P1282" s="20">
        <f>IF(O1282="","",O1282*IFERROR(INDEX(Bens!$D$6:$D$305,MATCH($E1282,Bens!$A$6:$A$305,0)),0))</f>
        <v/>
      </c>
      <c r="Q1282" s="21">
        <f>IF(A1282="","",IF(AND(O1282&lt;=0,L1282&lt;&gt;""),L1282-A1282,TODAY()-A1282))</f>
        <v/>
      </c>
      <c r="R1282" s="18">
        <f>IF(O1282="","",IF(O1282&lt;0,"CONFERIR",IF(O1282=0,"DEVOLVIDO",IF(K1282="","COM CLIENTE",IF(TODAY()&gt;K1282,"VENCIDO",IF(K1282-TODAY()&lt;=15,"VENCE EM 15 DIAS","COM CLIENTE"))))))</f>
        <v/>
      </c>
      <c r="S1282" s="18">
        <f>IF(OR($E1282="",D1282=""),"",IF(D1282=$C$4,"5909","6909"))</f>
        <v/>
      </c>
      <c r="T1282" s="18" t="n"/>
    </row>
    <row r="1283">
      <c r="A1283" s="17" t="n"/>
      <c r="B1283" s="18" t="n"/>
      <c r="C1283" s="18" t="n"/>
      <c r="D1283" s="18" t="n"/>
      <c r="E1283" s="18" t="n"/>
      <c r="F1283" s="18">
        <f>IF($E1283="","",IFERROR(INDEX(Bens!$B$6:$B$305,MATCH($E1283,Bens!$A$6:$A$305,0)),"Código não cadastrado"))</f>
        <v/>
      </c>
      <c r="G1283" s="19" t="n"/>
      <c r="H1283" s="20">
        <f>IF(OR($E1283="",G1283=""),"",G1283*IFERROR(INDEX(Bens!$D$6:$D$305,MATCH($E1283,Bens!$A$6:$A$305,0)),0))</f>
        <v/>
      </c>
      <c r="I1283" s="18" t="n"/>
      <c r="J1283" s="18">
        <f>IF(OR($E1283="",D1283=""),"",IF(D1283=$C$4,"5908","6908"))</f>
        <v/>
      </c>
      <c r="K1283" s="17" t="n"/>
      <c r="L1283" s="17" t="n"/>
      <c r="M1283" s="19" t="n"/>
      <c r="N1283" s="18" t="n"/>
      <c r="O1283" s="19">
        <f>IF(OR($E1283="",G1283=""),"",G1283-N(M1283))</f>
        <v/>
      </c>
      <c r="P1283" s="20">
        <f>IF(O1283="","",O1283*IFERROR(INDEX(Bens!$D$6:$D$305,MATCH($E1283,Bens!$A$6:$A$305,0)),0))</f>
        <v/>
      </c>
      <c r="Q1283" s="21">
        <f>IF(A1283="","",IF(AND(O1283&lt;=0,L1283&lt;&gt;""),L1283-A1283,TODAY()-A1283))</f>
        <v/>
      </c>
      <c r="R1283" s="18">
        <f>IF(O1283="","",IF(O1283&lt;0,"CONFERIR",IF(O1283=0,"DEVOLVIDO",IF(K1283="","COM CLIENTE",IF(TODAY()&gt;K1283,"VENCIDO",IF(K1283-TODAY()&lt;=15,"VENCE EM 15 DIAS","COM CLIENTE"))))))</f>
        <v/>
      </c>
      <c r="S1283" s="18">
        <f>IF(OR($E1283="",D1283=""),"",IF(D1283=$C$4,"5909","6909"))</f>
        <v/>
      </c>
      <c r="T1283" s="18" t="n"/>
    </row>
    <row r="1284">
      <c r="A1284" s="17" t="n"/>
      <c r="B1284" s="18" t="n"/>
      <c r="C1284" s="18" t="n"/>
      <c r="D1284" s="18" t="n"/>
      <c r="E1284" s="18" t="n"/>
      <c r="F1284" s="18">
        <f>IF($E1284="","",IFERROR(INDEX(Bens!$B$6:$B$305,MATCH($E1284,Bens!$A$6:$A$305,0)),"Código não cadastrado"))</f>
        <v/>
      </c>
      <c r="G1284" s="19" t="n"/>
      <c r="H1284" s="20">
        <f>IF(OR($E1284="",G1284=""),"",G1284*IFERROR(INDEX(Bens!$D$6:$D$305,MATCH($E1284,Bens!$A$6:$A$305,0)),0))</f>
        <v/>
      </c>
      <c r="I1284" s="18" t="n"/>
      <c r="J1284" s="18">
        <f>IF(OR($E1284="",D1284=""),"",IF(D1284=$C$4,"5908","6908"))</f>
        <v/>
      </c>
      <c r="K1284" s="17" t="n"/>
      <c r="L1284" s="17" t="n"/>
      <c r="M1284" s="19" t="n"/>
      <c r="N1284" s="18" t="n"/>
      <c r="O1284" s="19">
        <f>IF(OR($E1284="",G1284=""),"",G1284-N(M1284))</f>
        <v/>
      </c>
      <c r="P1284" s="20">
        <f>IF(O1284="","",O1284*IFERROR(INDEX(Bens!$D$6:$D$305,MATCH($E1284,Bens!$A$6:$A$305,0)),0))</f>
        <v/>
      </c>
      <c r="Q1284" s="21">
        <f>IF(A1284="","",IF(AND(O1284&lt;=0,L1284&lt;&gt;""),L1284-A1284,TODAY()-A1284))</f>
        <v/>
      </c>
      <c r="R1284" s="18">
        <f>IF(O1284="","",IF(O1284&lt;0,"CONFERIR",IF(O1284=0,"DEVOLVIDO",IF(K1284="","COM CLIENTE",IF(TODAY()&gt;K1284,"VENCIDO",IF(K1284-TODAY()&lt;=15,"VENCE EM 15 DIAS","COM CLIENTE"))))))</f>
        <v/>
      </c>
      <c r="S1284" s="18">
        <f>IF(OR($E1284="",D1284=""),"",IF(D1284=$C$4,"5909","6909"))</f>
        <v/>
      </c>
      <c r="T1284" s="18" t="n"/>
    </row>
    <row r="1285">
      <c r="A1285" s="17" t="n"/>
      <c r="B1285" s="18" t="n"/>
      <c r="C1285" s="18" t="n"/>
      <c r="D1285" s="18" t="n"/>
      <c r="E1285" s="18" t="n"/>
      <c r="F1285" s="18">
        <f>IF($E1285="","",IFERROR(INDEX(Bens!$B$6:$B$305,MATCH($E1285,Bens!$A$6:$A$305,0)),"Código não cadastrado"))</f>
        <v/>
      </c>
      <c r="G1285" s="19" t="n"/>
      <c r="H1285" s="20">
        <f>IF(OR($E1285="",G1285=""),"",G1285*IFERROR(INDEX(Bens!$D$6:$D$305,MATCH($E1285,Bens!$A$6:$A$305,0)),0))</f>
        <v/>
      </c>
      <c r="I1285" s="18" t="n"/>
      <c r="J1285" s="18">
        <f>IF(OR($E1285="",D1285=""),"",IF(D1285=$C$4,"5908","6908"))</f>
        <v/>
      </c>
      <c r="K1285" s="17" t="n"/>
      <c r="L1285" s="17" t="n"/>
      <c r="M1285" s="19" t="n"/>
      <c r="N1285" s="18" t="n"/>
      <c r="O1285" s="19">
        <f>IF(OR($E1285="",G1285=""),"",G1285-N(M1285))</f>
        <v/>
      </c>
      <c r="P1285" s="20">
        <f>IF(O1285="","",O1285*IFERROR(INDEX(Bens!$D$6:$D$305,MATCH($E1285,Bens!$A$6:$A$305,0)),0))</f>
        <v/>
      </c>
      <c r="Q1285" s="21">
        <f>IF(A1285="","",IF(AND(O1285&lt;=0,L1285&lt;&gt;""),L1285-A1285,TODAY()-A1285))</f>
        <v/>
      </c>
      <c r="R1285" s="18">
        <f>IF(O1285="","",IF(O1285&lt;0,"CONFERIR",IF(O1285=0,"DEVOLVIDO",IF(K1285="","COM CLIENTE",IF(TODAY()&gt;K1285,"VENCIDO",IF(K1285-TODAY()&lt;=15,"VENCE EM 15 DIAS","COM CLIENTE"))))))</f>
        <v/>
      </c>
      <c r="S1285" s="18">
        <f>IF(OR($E1285="",D1285=""),"",IF(D1285=$C$4,"5909","6909"))</f>
        <v/>
      </c>
      <c r="T1285" s="18" t="n"/>
    </row>
    <row r="1286">
      <c r="A1286" s="17" t="n"/>
      <c r="B1286" s="18" t="n"/>
      <c r="C1286" s="18" t="n"/>
      <c r="D1286" s="18" t="n"/>
      <c r="E1286" s="18" t="n"/>
      <c r="F1286" s="18">
        <f>IF($E1286="","",IFERROR(INDEX(Bens!$B$6:$B$305,MATCH($E1286,Bens!$A$6:$A$305,0)),"Código não cadastrado"))</f>
        <v/>
      </c>
      <c r="G1286" s="19" t="n"/>
      <c r="H1286" s="20">
        <f>IF(OR($E1286="",G1286=""),"",G1286*IFERROR(INDEX(Bens!$D$6:$D$305,MATCH($E1286,Bens!$A$6:$A$305,0)),0))</f>
        <v/>
      </c>
      <c r="I1286" s="18" t="n"/>
      <c r="J1286" s="18">
        <f>IF(OR($E1286="",D1286=""),"",IF(D1286=$C$4,"5908","6908"))</f>
        <v/>
      </c>
      <c r="K1286" s="17" t="n"/>
      <c r="L1286" s="17" t="n"/>
      <c r="M1286" s="19" t="n"/>
      <c r="N1286" s="18" t="n"/>
      <c r="O1286" s="19">
        <f>IF(OR($E1286="",G1286=""),"",G1286-N(M1286))</f>
        <v/>
      </c>
      <c r="P1286" s="20">
        <f>IF(O1286="","",O1286*IFERROR(INDEX(Bens!$D$6:$D$305,MATCH($E1286,Bens!$A$6:$A$305,0)),0))</f>
        <v/>
      </c>
      <c r="Q1286" s="21">
        <f>IF(A1286="","",IF(AND(O1286&lt;=0,L1286&lt;&gt;""),L1286-A1286,TODAY()-A1286))</f>
        <v/>
      </c>
      <c r="R1286" s="18">
        <f>IF(O1286="","",IF(O1286&lt;0,"CONFERIR",IF(O1286=0,"DEVOLVIDO",IF(K1286="","COM CLIENTE",IF(TODAY()&gt;K1286,"VENCIDO",IF(K1286-TODAY()&lt;=15,"VENCE EM 15 DIAS","COM CLIENTE"))))))</f>
        <v/>
      </c>
      <c r="S1286" s="18">
        <f>IF(OR($E1286="",D1286=""),"",IF(D1286=$C$4,"5909","6909"))</f>
        <v/>
      </c>
      <c r="T1286" s="18" t="n"/>
    </row>
    <row r="1287">
      <c r="A1287" s="17" t="n"/>
      <c r="B1287" s="18" t="n"/>
      <c r="C1287" s="18" t="n"/>
      <c r="D1287" s="18" t="n"/>
      <c r="E1287" s="18" t="n"/>
      <c r="F1287" s="18">
        <f>IF($E1287="","",IFERROR(INDEX(Bens!$B$6:$B$305,MATCH($E1287,Bens!$A$6:$A$305,0)),"Código não cadastrado"))</f>
        <v/>
      </c>
      <c r="G1287" s="19" t="n"/>
      <c r="H1287" s="20">
        <f>IF(OR($E1287="",G1287=""),"",G1287*IFERROR(INDEX(Bens!$D$6:$D$305,MATCH($E1287,Bens!$A$6:$A$305,0)),0))</f>
        <v/>
      </c>
      <c r="I1287" s="18" t="n"/>
      <c r="J1287" s="18">
        <f>IF(OR($E1287="",D1287=""),"",IF(D1287=$C$4,"5908","6908"))</f>
        <v/>
      </c>
      <c r="K1287" s="17" t="n"/>
      <c r="L1287" s="17" t="n"/>
      <c r="M1287" s="19" t="n"/>
      <c r="N1287" s="18" t="n"/>
      <c r="O1287" s="19">
        <f>IF(OR($E1287="",G1287=""),"",G1287-N(M1287))</f>
        <v/>
      </c>
      <c r="P1287" s="20">
        <f>IF(O1287="","",O1287*IFERROR(INDEX(Bens!$D$6:$D$305,MATCH($E1287,Bens!$A$6:$A$305,0)),0))</f>
        <v/>
      </c>
      <c r="Q1287" s="21">
        <f>IF(A1287="","",IF(AND(O1287&lt;=0,L1287&lt;&gt;""),L1287-A1287,TODAY()-A1287))</f>
        <v/>
      </c>
      <c r="R1287" s="18">
        <f>IF(O1287="","",IF(O1287&lt;0,"CONFERIR",IF(O1287=0,"DEVOLVIDO",IF(K1287="","COM CLIENTE",IF(TODAY()&gt;K1287,"VENCIDO",IF(K1287-TODAY()&lt;=15,"VENCE EM 15 DIAS","COM CLIENTE"))))))</f>
        <v/>
      </c>
      <c r="S1287" s="18">
        <f>IF(OR($E1287="",D1287=""),"",IF(D1287=$C$4,"5909","6909"))</f>
        <v/>
      </c>
      <c r="T1287" s="18" t="n"/>
    </row>
    <row r="1288">
      <c r="A1288" s="17" t="n"/>
      <c r="B1288" s="18" t="n"/>
      <c r="C1288" s="18" t="n"/>
      <c r="D1288" s="18" t="n"/>
      <c r="E1288" s="18" t="n"/>
      <c r="F1288" s="18">
        <f>IF($E1288="","",IFERROR(INDEX(Bens!$B$6:$B$305,MATCH($E1288,Bens!$A$6:$A$305,0)),"Código não cadastrado"))</f>
        <v/>
      </c>
      <c r="G1288" s="19" t="n"/>
      <c r="H1288" s="20">
        <f>IF(OR($E1288="",G1288=""),"",G1288*IFERROR(INDEX(Bens!$D$6:$D$305,MATCH($E1288,Bens!$A$6:$A$305,0)),0))</f>
        <v/>
      </c>
      <c r="I1288" s="18" t="n"/>
      <c r="J1288" s="18">
        <f>IF(OR($E1288="",D1288=""),"",IF(D1288=$C$4,"5908","6908"))</f>
        <v/>
      </c>
      <c r="K1288" s="17" t="n"/>
      <c r="L1288" s="17" t="n"/>
      <c r="M1288" s="19" t="n"/>
      <c r="N1288" s="18" t="n"/>
      <c r="O1288" s="19">
        <f>IF(OR($E1288="",G1288=""),"",G1288-N(M1288))</f>
        <v/>
      </c>
      <c r="P1288" s="20">
        <f>IF(O1288="","",O1288*IFERROR(INDEX(Bens!$D$6:$D$305,MATCH($E1288,Bens!$A$6:$A$305,0)),0))</f>
        <v/>
      </c>
      <c r="Q1288" s="21">
        <f>IF(A1288="","",IF(AND(O1288&lt;=0,L1288&lt;&gt;""),L1288-A1288,TODAY()-A1288))</f>
        <v/>
      </c>
      <c r="R1288" s="18">
        <f>IF(O1288="","",IF(O1288&lt;0,"CONFERIR",IF(O1288=0,"DEVOLVIDO",IF(K1288="","COM CLIENTE",IF(TODAY()&gt;K1288,"VENCIDO",IF(K1288-TODAY()&lt;=15,"VENCE EM 15 DIAS","COM CLIENTE"))))))</f>
        <v/>
      </c>
      <c r="S1288" s="18">
        <f>IF(OR($E1288="",D1288=""),"",IF(D1288=$C$4,"5909","6909"))</f>
        <v/>
      </c>
      <c r="T1288" s="18" t="n"/>
    </row>
    <row r="1289">
      <c r="A1289" s="17" t="n"/>
      <c r="B1289" s="18" t="n"/>
      <c r="C1289" s="18" t="n"/>
      <c r="D1289" s="18" t="n"/>
      <c r="E1289" s="18" t="n"/>
      <c r="F1289" s="18">
        <f>IF($E1289="","",IFERROR(INDEX(Bens!$B$6:$B$305,MATCH($E1289,Bens!$A$6:$A$305,0)),"Código não cadastrado"))</f>
        <v/>
      </c>
      <c r="G1289" s="19" t="n"/>
      <c r="H1289" s="20">
        <f>IF(OR($E1289="",G1289=""),"",G1289*IFERROR(INDEX(Bens!$D$6:$D$305,MATCH($E1289,Bens!$A$6:$A$305,0)),0))</f>
        <v/>
      </c>
      <c r="I1289" s="18" t="n"/>
      <c r="J1289" s="18">
        <f>IF(OR($E1289="",D1289=""),"",IF(D1289=$C$4,"5908","6908"))</f>
        <v/>
      </c>
      <c r="K1289" s="17" t="n"/>
      <c r="L1289" s="17" t="n"/>
      <c r="M1289" s="19" t="n"/>
      <c r="N1289" s="18" t="n"/>
      <c r="O1289" s="19">
        <f>IF(OR($E1289="",G1289=""),"",G1289-N(M1289))</f>
        <v/>
      </c>
      <c r="P1289" s="20">
        <f>IF(O1289="","",O1289*IFERROR(INDEX(Bens!$D$6:$D$305,MATCH($E1289,Bens!$A$6:$A$305,0)),0))</f>
        <v/>
      </c>
      <c r="Q1289" s="21">
        <f>IF(A1289="","",IF(AND(O1289&lt;=0,L1289&lt;&gt;""),L1289-A1289,TODAY()-A1289))</f>
        <v/>
      </c>
      <c r="R1289" s="18">
        <f>IF(O1289="","",IF(O1289&lt;0,"CONFERIR",IF(O1289=0,"DEVOLVIDO",IF(K1289="","COM CLIENTE",IF(TODAY()&gt;K1289,"VENCIDO",IF(K1289-TODAY()&lt;=15,"VENCE EM 15 DIAS","COM CLIENTE"))))))</f>
        <v/>
      </c>
      <c r="S1289" s="18">
        <f>IF(OR($E1289="",D1289=""),"",IF(D1289=$C$4,"5909","6909"))</f>
        <v/>
      </c>
      <c r="T1289" s="18" t="n"/>
    </row>
    <row r="1290">
      <c r="A1290" s="17" t="n"/>
      <c r="B1290" s="18" t="n"/>
      <c r="C1290" s="18" t="n"/>
      <c r="D1290" s="18" t="n"/>
      <c r="E1290" s="18" t="n"/>
      <c r="F1290" s="18">
        <f>IF($E1290="","",IFERROR(INDEX(Bens!$B$6:$B$305,MATCH($E1290,Bens!$A$6:$A$305,0)),"Código não cadastrado"))</f>
        <v/>
      </c>
      <c r="G1290" s="19" t="n"/>
      <c r="H1290" s="20">
        <f>IF(OR($E1290="",G1290=""),"",G1290*IFERROR(INDEX(Bens!$D$6:$D$305,MATCH($E1290,Bens!$A$6:$A$305,0)),0))</f>
        <v/>
      </c>
      <c r="I1290" s="18" t="n"/>
      <c r="J1290" s="18">
        <f>IF(OR($E1290="",D1290=""),"",IF(D1290=$C$4,"5908","6908"))</f>
        <v/>
      </c>
      <c r="K1290" s="17" t="n"/>
      <c r="L1290" s="17" t="n"/>
      <c r="M1290" s="19" t="n"/>
      <c r="N1290" s="18" t="n"/>
      <c r="O1290" s="19">
        <f>IF(OR($E1290="",G1290=""),"",G1290-N(M1290))</f>
        <v/>
      </c>
      <c r="P1290" s="20">
        <f>IF(O1290="","",O1290*IFERROR(INDEX(Bens!$D$6:$D$305,MATCH($E1290,Bens!$A$6:$A$305,0)),0))</f>
        <v/>
      </c>
      <c r="Q1290" s="21">
        <f>IF(A1290="","",IF(AND(O1290&lt;=0,L1290&lt;&gt;""),L1290-A1290,TODAY()-A1290))</f>
        <v/>
      </c>
      <c r="R1290" s="18">
        <f>IF(O1290="","",IF(O1290&lt;0,"CONFERIR",IF(O1290=0,"DEVOLVIDO",IF(K1290="","COM CLIENTE",IF(TODAY()&gt;K1290,"VENCIDO",IF(K1290-TODAY()&lt;=15,"VENCE EM 15 DIAS","COM CLIENTE"))))))</f>
        <v/>
      </c>
      <c r="S1290" s="18">
        <f>IF(OR($E1290="",D1290=""),"",IF(D1290=$C$4,"5909","6909"))</f>
        <v/>
      </c>
      <c r="T1290" s="18" t="n"/>
    </row>
    <row r="1291">
      <c r="A1291" s="17" t="n"/>
      <c r="B1291" s="18" t="n"/>
      <c r="C1291" s="18" t="n"/>
      <c r="D1291" s="18" t="n"/>
      <c r="E1291" s="18" t="n"/>
      <c r="F1291" s="18">
        <f>IF($E1291="","",IFERROR(INDEX(Bens!$B$6:$B$305,MATCH($E1291,Bens!$A$6:$A$305,0)),"Código não cadastrado"))</f>
        <v/>
      </c>
      <c r="G1291" s="19" t="n"/>
      <c r="H1291" s="20">
        <f>IF(OR($E1291="",G1291=""),"",G1291*IFERROR(INDEX(Bens!$D$6:$D$305,MATCH($E1291,Bens!$A$6:$A$305,0)),0))</f>
        <v/>
      </c>
      <c r="I1291" s="18" t="n"/>
      <c r="J1291" s="18">
        <f>IF(OR($E1291="",D1291=""),"",IF(D1291=$C$4,"5908","6908"))</f>
        <v/>
      </c>
      <c r="K1291" s="17" t="n"/>
      <c r="L1291" s="17" t="n"/>
      <c r="M1291" s="19" t="n"/>
      <c r="N1291" s="18" t="n"/>
      <c r="O1291" s="19">
        <f>IF(OR($E1291="",G1291=""),"",G1291-N(M1291))</f>
        <v/>
      </c>
      <c r="P1291" s="20">
        <f>IF(O1291="","",O1291*IFERROR(INDEX(Bens!$D$6:$D$305,MATCH($E1291,Bens!$A$6:$A$305,0)),0))</f>
        <v/>
      </c>
      <c r="Q1291" s="21">
        <f>IF(A1291="","",IF(AND(O1291&lt;=0,L1291&lt;&gt;""),L1291-A1291,TODAY()-A1291))</f>
        <v/>
      </c>
      <c r="R1291" s="18">
        <f>IF(O1291="","",IF(O1291&lt;0,"CONFERIR",IF(O1291=0,"DEVOLVIDO",IF(K1291="","COM CLIENTE",IF(TODAY()&gt;K1291,"VENCIDO",IF(K1291-TODAY()&lt;=15,"VENCE EM 15 DIAS","COM CLIENTE"))))))</f>
        <v/>
      </c>
      <c r="S1291" s="18">
        <f>IF(OR($E1291="",D1291=""),"",IF(D1291=$C$4,"5909","6909"))</f>
        <v/>
      </c>
      <c r="T1291" s="18" t="n"/>
    </row>
    <row r="1292">
      <c r="A1292" s="17" t="n"/>
      <c r="B1292" s="18" t="n"/>
      <c r="C1292" s="18" t="n"/>
      <c r="D1292" s="18" t="n"/>
      <c r="E1292" s="18" t="n"/>
      <c r="F1292" s="18">
        <f>IF($E1292="","",IFERROR(INDEX(Bens!$B$6:$B$305,MATCH($E1292,Bens!$A$6:$A$305,0)),"Código não cadastrado"))</f>
        <v/>
      </c>
      <c r="G1292" s="19" t="n"/>
      <c r="H1292" s="20">
        <f>IF(OR($E1292="",G1292=""),"",G1292*IFERROR(INDEX(Bens!$D$6:$D$305,MATCH($E1292,Bens!$A$6:$A$305,0)),0))</f>
        <v/>
      </c>
      <c r="I1292" s="18" t="n"/>
      <c r="J1292" s="18">
        <f>IF(OR($E1292="",D1292=""),"",IF(D1292=$C$4,"5908","6908"))</f>
        <v/>
      </c>
      <c r="K1292" s="17" t="n"/>
      <c r="L1292" s="17" t="n"/>
      <c r="M1292" s="19" t="n"/>
      <c r="N1292" s="18" t="n"/>
      <c r="O1292" s="19">
        <f>IF(OR($E1292="",G1292=""),"",G1292-N(M1292))</f>
        <v/>
      </c>
      <c r="P1292" s="20">
        <f>IF(O1292="","",O1292*IFERROR(INDEX(Bens!$D$6:$D$305,MATCH($E1292,Bens!$A$6:$A$305,0)),0))</f>
        <v/>
      </c>
      <c r="Q1292" s="21">
        <f>IF(A1292="","",IF(AND(O1292&lt;=0,L1292&lt;&gt;""),L1292-A1292,TODAY()-A1292))</f>
        <v/>
      </c>
      <c r="R1292" s="18">
        <f>IF(O1292="","",IF(O1292&lt;0,"CONFERIR",IF(O1292=0,"DEVOLVIDO",IF(K1292="","COM CLIENTE",IF(TODAY()&gt;K1292,"VENCIDO",IF(K1292-TODAY()&lt;=15,"VENCE EM 15 DIAS","COM CLIENTE"))))))</f>
        <v/>
      </c>
      <c r="S1292" s="18">
        <f>IF(OR($E1292="",D1292=""),"",IF(D1292=$C$4,"5909","6909"))</f>
        <v/>
      </c>
      <c r="T1292" s="18" t="n"/>
    </row>
    <row r="1293">
      <c r="A1293" s="17" t="n"/>
      <c r="B1293" s="18" t="n"/>
      <c r="C1293" s="18" t="n"/>
      <c r="D1293" s="18" t="n"/>
      <c r="E1293" s="18" t="n"/>
      <c r="F1293" s="18">
        <f>IF($E1293="","",IFERROR(INDEX(Bens!$B$6:$B$305,MATCH($E1293,Bens!$A$6:$A$305,0)),"Código não cadastrado"))</f>
        <v/>
      </c>
      <c r="G1293" s="19" t="n"/>
      <c r="H1293" s="20">
        <f>IF(OR($E1293="",G1293=""),"",G1293*IFERROR(INDEX(Bens!$D$6:$D$305,MATCH($E1293,Bens!$A$6:$A$305,0)),0))</f>
        <v/>
      </c>
      <c r="I1293" s="18" t="n"/>
      <c r="J1293" s="18">
        <f>IF(OR($E1293="",D1293=""),"",IF(D1293=$C$4,"5908","6908"))</f>
        <v/>
      </c>
      <c r="K1293" s="17" t="n"/>
      <c r="L1293" s="17" t="n"/>
      <c r="M1293" s="19" t="n"/>
      <c r="N1293" s="18" t="n"/>
      <c r="O1293" s="19">
        <f>IF(OR($E1293="",G1293=""),"",G1293-N(M1293))</f>
        <v/>
      </c>
      <c r="P1293" s="20">
        <f>IF(O1293="","",O1293*IFERROR(INDEX(Bens!$D$6:$D$305,MATCH($E1293,Bens!$A$6:$A$305,0)),0))</f>
        <v/>
      </c>
      <c r="Q1293" s="21">
        <f>IF(A1293="","",IF(AND(O1293&lt;=0,L1293&lt;&gt;""),L1293-A1293,TODAY()-A1293))</f>
        <v/>
      </c>
      <c r="R1293" s="18">
        <f>IF(O1293="","",IF(O1293&lt;0,"CONFERIR",IF(O1293=0,"DEVOLVIDO",IF(K1293="","COM CLIENTE",IF(TODAY()&gt;K1293,"VENCIDO",IF(K1293-TODAY()&lt;=15,"VENCE EM 15 DIAS","COM CLIENTE"))))))</f>
        <v/>
      </c>
      <c r="S1293" s="18">
        <f>IF(OR($E1293="",D1293=""),"",IF(D1293=$C$4,"5909","6909"))</f>
        <v/>
      </c>
      <c r="T1293" s="18" t="n"/>
    </row>
    <row r="1294">
      <c r="A1294" s="17" t="n"/>
      <c r="B1294" s="18" t="n"/>
      <c r="C1294" s="18" t="n"/>
      <c r="D1294" s="18" t="n"/>
      <c r="E1294" s="18" t="n"/>
      <c r="F1294" s="18">
        <f>IF($E1294="","",IFERROR(INDEX(Bens!$B$6:$B$305,MATCH($E1294,Bens!$A$6:$A$305,0)),"Código não cadastrado"))</f>
        <v/>
      </c>
      <c r="G1294" s="19" t="n"/>
      <c r="H1294" s="20">
        <f>IF(OR($E1294="",G1294=""),"",G1294*IFERROR(INDEX(Bens!$D$6:$D$305,MATCH($E1294,Bens!$A$6:$A$305,0)),0))</f>
        <v/>
      </c>
      <c r="I1294" s="18" t="n"/>
      <c r="J1294" s="18">
        <f>IF(OR($E1294="",D1294=""),"",IF(D1294=$C$4,"5908","6908"))</f>
        <v/>
      </c>
      <c r="K1294" s="17" t="n"/>
      <c r="L1294" s="17" t="n"/>
      <c r="M1294" s="19" t="n"/>
      <c r="N1294" s="18" t="n"/>
      <c r="O1294" s="19">
        <f>IF(OR($E1294="",G1294=""),"",G1294-N(M1294))</f>
        <v/>
      </c>
      <c r="P1294" s="20">
        <f>IF(O1294="","",O1294*IFERROR(INDEX(Bens!$D$6:$D$305,MATCH($E1294,Bens!$A$6:$A$305,0)),0))</f>
        <v/>
      </c>
      <c r="Q1294" s="21">
        <f>IF(A1294="","",IF(AND(O1294&lt;=0,L1294&lt;&gt;""),L1294-A1294,TODAY()-A1294))</f>
        <v/>
      </c>
      <c r="R1294" s="18">
        <f>IF(O1294="","",IF(O1294&lt;0,"CONFERIR",IF(O1294=0,"DEVOLVIDO",IF(K1294="","COM CLIENTE",IF(TODAY()&gt;K1294,"VENCIDO",IF(K1294-TODAY()&lt;=15,"VENCE EM 15 DIAS","COM CLIENTE"))))))</f>
        <v/>
      </c>
      <c r="S1294" s="18">
        <f>IF(OR($E1294="",D1294=""),"",IF(D1294=$C$4,"5909","6909"))</f>
        <v/>
      </c>
      <c r="T1294" s="18" t="n"/>
    </row>
    <row r="1295">
      <c r="A1295" s="17" t="n"/>
      <c r="B1295" s="18" t="n"/>
      <c r="C1295" s="18" t="n"/>
      <c r="D1295" s="18" t="n"/>
      <c r="E1295" s="18" t="n"/>
      <c r="F1295" s="18">
        <f>IF($E1295="","",IFERROR(INDEX(Bens!$B$6:$B$305,MATCH($E1295,Bens!$A$6:$A$305,0)),"Código não cadastrado"))</f>
        <v/>
      </c>
      <c r="G1295" s="19" t="n"/>
      <c r="H1295" s="20">
        <f>IF(OR($E1295="",G1295=""),"",G1295*IFERROR(INDEX(Bens!$D$6:$D$305,MATCH($E1295,Bens!$A$6:$A$305,0)),0))</f>
        <v/>
      </c>
      <c r="I1295" s="18" t="n"/>
      <c r="J1295" s="18">
        <f>IF(OR($E1295="",D1295=""),"",IF(D1295=$C$4,"5908","6908"))</f>
        <v/>
      </c>
      <c r="K1295" s="17" t="n"/>
      <c r="L1295" s="17" t="n"/>
      <c r="M1295" s="19" t="n"/>
      <c r="N1295" s="18" t="n"/>
      <c r="O1295" s="19">
        <f>IF(OR($E1295="",G1295=""),"",G1295-N(M1295))</f>
        <v/>
      </c>
      <c r="P1295" s="20">
        <f>IF(O1295="","",O1295*IFERROR(INDEX(Bens!$D$6:$D$305,MATCH($E1295,Bens!$A$6:$A$305,0)),0))</f>
        <v/>
      </c>
      <c r="Q1295" s="21">
        <f>IF(A1295="","",IF(AND(O1295&lt;=0,L1295&lt;&gt;""),L1295-A1295,TODAY()-A1295))</f>
        <v/>
      </c>
      <c r="R1295" s="18">
        <f>IF(O1295="","",IF(O1295&lt;0,"CONFERIR",IF(O1295=0,"DEVOLVIDO",IF(K1295="","COM CLIENTE",IF(TODAY()&gt;K1295,"VENCIDO",IF(K1295-TODAY()&lt;=15,"VENCE EM 15 DIAS","COM CLIENTE"))))))</f>
        <v/>
      </c>
      <c r="S1295" s="18">
        <f>IF(OR($E1295="",D1295=""),"",IF(D1295=$C$4,"5909","6909"))</f>
        <v/>
      </c>
      <c r="T1295" s="18" t="n"/>
    </row>
    <row r="1296">
      <c r="A1296" s="17" t="n"/>
      <c r="B1296" s="18" t="n"/>
      <c r="C1296" s="18" t="n"/>
      <c r="D1296" s="18" t="n"/>
      <c r="E1296" s="18" t="n"/>
      <c r="F1296" s="18">
        <f>IF($E1296="","",IFERROR(INDEX(Bens!$B$6:$B$305,MATCH($E1296,Bens!$A$6:$A$305,0)),"Código não cadastrado"))</f>
        <v/>
      </c>
      <c r="G1296" s="19" t="n"/>
      <c r="H1296" s="20">
        <f>IF(OR($E1296="",G1296=""),"",G1296*IFERROR(INDEX(Bens!$D$6:$D$305,MATCH($E1296,Bens!$A$6:$A$305,0)),0))</f>
        <v/>
      </c>
      <c r="I1296" s="18" t="n"/>
      <c r="J1296" s="18">
        <f>IF(OR($E1296="",D1296=""),"",IF(D1296=$C$4,"5908","6908"))</f>
        <v/>
      </c>
      <c r="K1296" s="17" t="n"/>
      <c r="L1296" s="17" t="n"/>
      <c r="M1296" s="19" t="n"/>
      <c r="N1296" s="18" t="n"/>
      <c r="O1296" s="19">
        <f>IF(OR($E1296="",G1296=""),"",G1296-N(M1296))</f>
        <v/>
      </c>
      <c r="P1296" s="20">
        <f>IF(O1296="","",O1296*IFERROR(INDEX(Bens!$D$6:$D$305,MATCH($E1296,Bens!$A$6:$A$305,0)),0))</f>
        <v/>
      </c>
      <c r="Q1296" s="21">
        <f>IF(A1296="","",IF(AND(O1296&lt;=0,L1296&lt;&gt;""),L1296-A1296,TODAY()-A1296))</f>
        <v/>
      </c>
      <c r="R1296" s="18">
        <f>IF(O1296="","",IF(O1296&lt;0,"CONFERIR",IF(O1296=0,"DEVOLVIDO",IF(K1296="","COM CLIENTE",IF(TODAY()&gt;K1296,"VENCIDO",IF(K1296-TODAY()&lt;=15,"VENCE EM 15 DIAS","COM CLIENTE"))))))</f>
        <v/>
      </c>
      <c r="S1296" s="18">
        <f>IF(OR($E1296="",D1296=""),"",IF(D1296=$C$4,"5909","6909"))</f>
        <v/>
      </c>
      <c r="T1296" s="18" t="n"/>
    </row>
    <row r="1297">
      <c r="A1297" s="17" t="n"/>
      <c r="B1297" s="18" t="n"/>
      <c r="C1297" s="18" t="n"/>
      <c r="D1297" s="18" t="n"/>
      <c r="E1297" s="18" t="n"/>
      <c r="F1297" s="18">
        <f>IF($E1297="","",IFERROR(INDEX(Bens!$B$6:$B$305,MATCH($E1297,Bens!$A$6:$A$305,0)),"Código não cadastrado"))</f>
        <v/>
      </c>
      <c r="G1297" s="19" t="n"/>
      <c r="H1297" s="20">
        <f>IF(OR($E1297="",G1297=""),"",G1297*IFERROR(INDEX(Bens!$D$6:$D$305,MATCH($E1297,Bens!$A$6:$A$305,0)),0))</f>
        <v/>
      </c>
      <c r="I1297" s="18" t="n"/>
      <c r="J1297" s="18">
        <f>IF(OR($E1297="",D1297=""),"",IF(D1297=$C$4,"5908","6908"))</f>
        <v/>
      </c>
      <c r="K1297" s="17" t="n"/>
      <c r="L1297" s="17" t="n"/>
      <c r="M1297" s="19" t="n"/>
      <c r="N1297" s="18" t="n"/>
      <c r="O1297" s="19">
        <f>IF(OR($E1297="",G1297=""),"",G1297-N(M1297))</f>
        <v/>
      </c>
      <c r="P1297" s="20">
        <f>IF(O1297="","",O1297*IFERROR(INDEX(Bens!$D$6:$D$305,MATCH($E1297,Bens!$A$6:$A$305,0)),0))</f>
        <v/>
      </c>
      <c r="Q1297" s="21">
        <f>IF(A1297="","",IF(AND(O1297&lt;=0,L1297&lt;&gt;""),L1297-A1297,TODAY()-A1297))</f>
        <v/>
      </c>
      <c r="R1297" s="18">
        <f>IF(O1297="","",IF(O1297&lt;0,"CONFERIR",IF(O1297=0,"DEVOLVIDO",IF(K1297="","COM CLIENTE",IF(TODAY()&gt;K1297,"VENCIDO",IF(K1297-TODAY()&lt;=15,"VENCE EM 15 DIAS","COM CLIENTE"))))))</f>
        <v/>
      </c>
      <c r="S1297" s="18">
        <f>IF(OR($E1297="",D1297=""),"",IF(D1297=$C$4,"5909","6909"))</f>
        <v/>
      </c>
      <c r="T1297" s="18" t="n"/>
    </row>
    <row r="1298">
      <c r="A1298" s="17" t="n"/>
      <c r="B1298" s="18" t="n"/>
      <c r="C1298" s="18" t="n"/>
      <c r="D1298" s="18" t="n"/>
      <c r="E1298" s="18" t="n"/>
      <c r="F1298" s="18">
        <f>IF($E1298="","",IFERROR(INDEX(Bens!$B$6:$B$305,MATCH($E1298,Bens!$A$6:$A$305,0)),"Código não cadastrado"))</f>
        <v/>
      </c>
      <c r="G1298" s="19" t="n"/>
      <c r="H1298" s="20">
        <f>IF(OR($E1298="",G1298=""),"",G1298*IFERROR(INDEX(Bens!$D$6:$D$305,MATCH($E1298,Bens!$A$6:$A$305,0)),0))</f>
        <v/>
      </c>
      <c r="I1298" s="18" t="n"/>
      <c r="J1298" s="18">
        <f>IF(OR($E1298="",D1298=""),"",IF(D1298=$C$4,"5908","6908"))</f>
        <v/>
      </c>
      <c r="K1298" s="17" t="n"/>
      <c r="L1298" s="17" t="n"/>
      <c r="M1298" s="19" t="n"/>
      <c r="N1298" s="18" t="n"/>
      <c r="O1298" s="19">
        <f>IF(OR($E1298="",G1298=""),"",G1298-N(M1298))</f>
        <v/>
      </c>
      <c r="P1298" s="20">
        <f>IF(O1298="","",O1298*IFERROR(INDEX(Bens!$D$6:$D$305,MATCH($E1298,Bens!$A$6:$A$305,0)),0))</f>
        <v/>
      </c>
      <c r="Q1298" s="21">
        <f>IF(A1298="","",IF(AND(O1298&lt;=0,L1298&lt;&gt;""),L1298-A1298,TODAY()-A1298))</f>
        <v/>
      </c>
      <c r="R1298" s="18">
        <f>IF(O1298="","",IF(O1298&lt;0,"CONFERIR",IF(O1298=0,"DEVOLVIDO",IF(K1298="","COM CLIENTE",IF(TODAY()&gt;K1298,"VENCIDO",IF(K1298-TODAY()&lt;=15,"VENCE EM 15 DIAS","COM CLIENTE"))))))</f>
        <v/>
      </c>
      <c r="S1298" s="18">
        <f>IF(OR($E1298="",D1298=""),"",IF(D1298=$C$4,"5909","6909"))</f>
        <v/>
      </c>
      <c r="T1298" s="18" t="n"/>
    </row>
    <row r="1299">
      <c r="A1299" s="17" t="n"/>
      <c r="B1299" s="18" t="n"/>
      <c r="C1299" s="18" t="n"/>
      <c r="D1299" s="18" t="n"/>
      <c r="E1299" s="18" t="n"/>
      <c r="F1299" s="18">
        <f>IF($E1299="","",IFERROR(INDEX(Bens!$B$6:$B$305,MATCH($E1299,Bens!$A$6:$A$305,0)),"Código não cadastrado"))</f>
        <v/>
      </c>
      <c r="G1299" s="19" t="n"/>
      <c r="H1299" s="20">
        <f>IF(OR($E1299="",G1299=""),"",G1299*IFERROR(INDEX(Bens!$D$6:$D$305,MATCH($E1299,Bens!$A$6:$A$305,0)),0))</f>
        <v/>
      </c>
      <c r="I1299" s="18" t="n"/>
      <c r="J1299" s="18">
        <f>IF(OR($E1299="",D1299=""),"",IF(D1299=$C$4,"5908","6908"))</f>
        <v/>
      </c>
      <c r="K1299" s="17" t="n"/>
      <c r="L1299" s="17" t="n"/>
      <c r="M1299" s="19" t="n"/>
      <c r="N1299" s="18" t="n"/>
      <c r="O1299" s="19">
        <f>IF(OR($E1299="",G1299=""),"",G1299-N(M1299))</f>
        <v/>
      </c>
      <c r="P1299" s="20">
        <f>IF(O1299="","",O1299*IFERROR(INDEX(Bens!$D$6:$D$305,MATCH($E1299,Bens!$A$6:$A$305,0)),0))</f>
        <v/>
      </c>
      <c r="Q1299" s="21">
        <f>IF(A1299="","",IF(AND(O1299&lt;=0,L1299&lt;&gt;""),L1299-A1299,TODAY()-A1299))</f>
        <v/>
      </c>
      <c r="R1299" s="18">
        <f>IF(O1299="","",IF(O1299&lt;0,"CONFERIR",IF(O1299=0,"DEVOLVIDO",IF(K1299="","COM CLIENTE",IF(TODAY()&gt;K1299,"VENCIDO",IF(K1299-TODAY()&lt;=15,"VENCE EM 15 DIAS","COM CLIENTE"))))))</f>
        <v/>
      </c>
      <c r="S1299" s="18">
        <f>IF(OR($E1299="",D1299=""),"",IF(D1299=$C$4,"5909","6909"))</f>
        <v/>
      </c>
      <c r="T1299" s="18" t="n"/>
    </row>
    <row r="1300">
      <c r="A1300" s="17" t="n"/>
      <c r="B1300" s="18" t="n"/>
      <c r="C1300" s="18" t="n"/>
      <c r="D1300" s="18" t="n"/>
      <c r="E1300" s="18" t="n"/>
      <c r="F1300" s="18">
        <f>IF($E1300="","",IFERROR(INDEX(Bens!$B$6:$B$305,MATCH($E1300,Bens!$A$6:$A$305,0)),"Código não cadastrado"))</f>
        <v/>
      </c>
      <c r="G1300" s="19" t="n"/>
      <c r="H1300" s="20">
        <f>IF(OR($E1300="",G1300=""),"",G1300*IFERROR(INDEX(Bens!$D$6:$D$305,MATCH($E1300,Bens!$A$6:$A$305,0)),0))</f>
        <v/>
      </c>
      <c r="I1300" s="18" t="n"/>
      <c r="J1300" s="18">
        <f>IF(OR($E1300="",D1300=""),"",IF(D1300=$C$4,"5908","6908"))</f>
        <v/>
      </c>
      <c r="K1300" s="17" t="n"/>
      <c r="L1300" s="17" t="n"/>
      <c r="M1300" s="19" t="n"/>
      <c r="N1300" s="18" t="n"/>
      <c r="O1300" s="19">
        <f>IF(OR($E1300="",G1300=""),"",G1300-N(M1300))</f>
        <v/>
      </c>
      <c r="P1300" s="20">
        <f>IF(O1300="","",O1300*IFERROR(INDEX(Bens!$D$6:$D$305,MATCH($E1300,Bens!$A$6:$A$305,0)),0))</f>
        <v/>
      </c>
      <c r="Q1300" s="21">
        <f>IF(A1300="","",IF(AND(O1300&lt;=0,L1300&lt;&gt;""),L1300-A1300,TODAY()-A1300))</f>
        <v/>
      </c>
      <c r="R1300" s="18">
        <f>IF(O1300="","",IF(O1300&lt;0,"CONFERIR",IF(O1300=0,"DEVOLVIDO",IF(K1300="","COM CLIENTE",IF(TODAY()&gt;K1300,"VENCIDO",IF(K1300-TODAY()&lt;=15,"VENCE EM 15 DIAS","COM CLIENTE"))))))</f>
        <v/>
      </c>
      <c r="S1300" s="18">
        <f>IF(OR($E1300="",D1300=""),"",IF(D1300=$C$4,"5909","6909"))</f>
        <v/>
      </c>
      <c r="T1300" s="18" t="n"/>
    </row>
    <row r="1301">
      <c r="A1301" s="17" t="n"/>
      <c r="B1301" s="18" t="n"/>
      <c r="C1301" s="18" t="n"/>
      <c r="D1301" s="18" t="n"/>
      <c r="E1301" s="18" t="n"/>
      <c r="F1301" s="18">
        <f>IF($E1301="","",IFERROR(INDEX(Bens!$B$6:$B$305,MATCH($E1301,Bens!$A$6:$A$305,0)),"Código não cadastrado"))</f>
        <v/>
      </c>
      <c r="G1301" s="19" t="n"/>
      <c r="H1301" s="20">
        <f>IF(OR($E1301="",G1301=""),"",G1301*IFERROR(INDEX(Bens!$D$6:$D$305,MATCH($E1301,Bens!$A$6:$A$305,0)),0))</f>
        <v/>
      </c>
      <c r="I1301" s="18" t="n"/>
      <c r="J1301" s="18">
        <f>IF(OR($E1301="",D1301=""),"",IF(D1301=$C$4,"5908","6908"))</f>
        <v/>
      </c>
      <c r="K1301" s="17" t="n"/>
      <c r="L1301" s="17" t="n"/>
      <c r="M1301" s="19" t="n"/>
      <c r="N1301" s="18" t="n"/>
      <c r="O1301" s="19">
        <f>IF(OR($E1301="",G1301=""),"",G1301-N(M1301))</f>
        <v/>
      </c>
      <c r="P1301" s="20">
        <f>IF(O1301="","",O1301*IFERROR(INDEX(Bens!$D$6:$D$305,MATCH($E1301,Bens!$A$6:$A$305,0)),0))</f>
        <v/>
      </c>
      <c r="Q1301" s="21">
        <f>IF(A1301="","",IF(AND(O1301&lt;=0,L1301&lt;&gt;""),L1301-A1301,TODAY()-A1301))</f>
        <v/>
      </c>
      <c r="R1301" s="18">
        <f>IF(O1301="","",IF(O1301&lt;0,"CONFERIR",IF(O1301=0,"DEVOLVIDO",IF(K1301="","COM CLIENTE",IF(TODAY()&gt;K1301,"VENCIDO",IF(K1301-TODAY()&lt;=15,"VENCE EM 15 DIAS","COM CLIENTE"))))))</f>
        <v/>
      </c>
      <c r="S1301" s="18">
        <f>IF(OR($E1301="",D1301=""),"",IF(D1301=$C$4,"5909","6909"))</f>
        <v/>
      </c>
      <c r="T1301" s="18" t="n"/>
    </row>
    <row r="1302">
      <c r="A1302" s="17" t="n"/>
      <c r="B1302" s="18" t="n"/>
      <c r="C1302" s="18" t="n"/>
      <c r="D1302" s="18" t="n"/>
      <c r="E1302" s="18" t="n"/>
      <c r="F1302" s="18">
        <f>IF($E1302="","",IFERROR(INDEX(Bens!$B$6:$B$305,MATCH($E1302,Bens!$A$6:$A$305,0)),"Código não cadastrado"))</f>
        <v/>
      </c>
      <c r="G1302" s="19" t="n"/>
      <c r="H1302" s="20">
        <f>IF(OR($E1302="",G1302=""),"",G1302*IFERROR(INDEX(Bens!$D$6:$D$305,MATCH($E1302,Bens!$A$6:$A$305,0)),0))</f>
        <v/>
      </c>
      <c r="I1302" s="18" t="n"/>
      <c r="J1302" s="18">
        <f>IF(OR($E1302="",D1302=""),"",IF(D1302=$C$4,"5908","6908"))</f>
        <v/>
      </c>
      <c r="K1302" s="17" t="n"/>
      <c r="L1302" s="17" t="n"/>
      <c r="M1302" s="19" t="n"/>
      <c r="N1302" s="18" t="n"/>
      <c r="O1302" s="19">
        <f>IF(OR($E1302="",G1302=""),"",G1302-N(M1302))</f>
        <v/>
      </c>
      <c r="P1302" s="20">
        <f>IF(O1302="","",O1302*IFERROR(INDEX(Bens!$D$6:$D$305,MATCH($E1302,Bens!$A$6:$A$305,0)),0))</f>
        <v/>
      </c>
      <c r="Q1302" s="21">
        <f>IF(A1302="","",IF(AND(O1302&lt;=0,L1302&lt;&gt;""),L1302-A1302,TODAY()-A1302))</f>
        <v/>
      </c>
      <c r="R1302" s="18">
        <f>IF(O1302="","",IF(O1302&lt;0,"CONFERIR",IF(O1302=0,"DEVOLVIDO",IF(K1302="","COM CLIENTE",IF(TODAY()&gt;K1302,"VENCIDO",IF(K1302-TODAY()&lt;=15,"VENCE EM 15 DIAS","COM CLIENTE"))))))</f>
        <v/>
      </c>
      <c r="S1302" s="18">
        <f>IF(OR($E1302="",D1302=""),"",IF(D1302=$C$4,"5909","6909"))</f>
        <v/>
      </c>
      <c r="T1302" s="18" t="n"/>
    </row>
    <row r="1303">
      <c r="A1303" s="17" t="n"/>
      <c r="B1303" s="18" t="n"/>
      <c r="C1303" s="18" t="n"/>
      <c r="D1303" s="18" t="n"/>
      <c r="E1303" s="18" t="n"/>
      <c r="F1303" s="18">
        <f>IF($E1303="","",IFERROR(INDEX(Bens!$B$6:$B$305,MATCH($E1303,Bens!$A$6:$A$305,0)),"Código não cadastrado"))</f>
        <v/>
      </c>
      <c r="G1303" s="19" t="n"/>
      <c r="H1303" s="20">
        <f>IF(OR($E1303="",G1303=""),"",G1303*IFERROR(INDEX(Bens!$D$6:$D$305,MATCH($E1303,Bens!$A$6:$A$305,0)),0))</f>
        <v/>
      </c>
      <c r="I1303" s="18" t="n"/>
      <c r="J1303" s="18">
        <f>IF(OR($E1303="",D1303=""),"",IF(D1303=$C$4,"5908","6908"))</f>
        <v/>
      </c>
      <c r="K1303" s="17" t="n"/>
      <c r="L1303" s="17" t="n"/>
      <c r="M1303" s="19" t="n"/>
      <c r="N1303" s="18" t="n"/>
      <c r="O1303" s="19">
        <f>IF(OR($E1303="",G1303=""),"",G1303-N(M1303))</f>
        <v/>
      </c>
      <c r="P1303" s="20">
        <f>IF(O1303="","",O1303*IFERROR(INDEX(Bens!$D$6:$D$305,MATCH($E1303,Bens!$A$6:$A$305,0)),0))</f>
        <v/>
      </c>
      <c r="Q1303" s="21">
        <f>IF(A1303="","",IF(AND(O1303&lt;=0,L1303&lt;&gt;""),L1303-A1303,TODAY()-A1303))</f>
        <v/>
      </c>
      <c r="R1303" s="18">
        <f>IF(O1303="","",IF(O1303&lt;0,"CONFERIR",IF(O1303=0,"DEVOLVIDO",IF(K1303="","COM CLIENTE",IF(TODAY()&gt;K1303,"VENCIDO",IF(K1303-TODAY()&lt;=15,"VENCE EM 15 DIAS","COM CLIENTE"))))))</f>
        <v/>
      </c>
      <c r="S1303" s="18">
        <f>IF(OR($E1303="",D1303=""),"",IF(D1303=$C$4,"5909","6909"))</f>
        <v/>
      </c>
      <c r="T1303" s="18" t="n"/>
    </row>
    <row r="1304">
      <c r="A1304" s="17" t="n"/>
      <c r="B1304" s="18" t="n"/>
      <c r="C1304" s="18" t="n"/>
      <c r="D1304" s="18" t="n"/>
      <c r="E1304" s="18" t="n"/>
      <c r="F1304" s="18">
        <f>IF($E1304="","",IFERROR(INDEX(Bens!$B$6:$B$305,MATCH($E1304,Bens!$A$6:$A$305,0)),"Código não cadastrado"))</f>
        <v/>
      </c>
      <c r="G1304" s="19" t="n"/>
      <c r="H1304" s="20">
        <f>IF(OR($E1304="",G1304=""),"",G1304*IFERROR(INDEX(Bens!$D$6:$D$305,MATCH($E1304,Bens!$A$6:$A$305,0)),0))</f>
        <v/>
      </c>
      <c r="I1304" s="18" t="n"/>
      <c r="J1304" s="18">
        <f>IF(OR($E1304="",D1304=""),"",IF(D1304=$C$4,"5908","6908"))</f>
        <v/>
      </c>
      <c r="K1304" s="17" t="n"/>
      <c r="L1304" s="17" t="n"/>
      <c r="M1304" s="19" t="n"/>
      <c r="N1304" s="18" t="n"/>
      <c r="O1304" s="19">
        <f>IF(OR($E1304="",G1304=""),"",G1304-N(M1304))</f>
        <v/>
      </c>
      <c r="P1304" s="20">
        <f>IF(O1304="","",O1304*IFERROR(INDEX(Bens!$D$6:$D$305,MATCH($E1304,Bens!$A$6:$A$305,0)),0))</f>
        <v/>
      </c>
      <c r="Q1304" s="21">
        <f>IF(A1304="","",IF(AND(O1304&lt;=0,L1304&lt;&gt;""),L1304-A1304,TODAY()-A1304))</f>
        <v/>
      </c>
      <c r="R1304" s="18">
        <f>IF(O1304="","",IF(O1304&lt;0,"CONFERIR",IF(O1304=0,"DEVOLVIDO",IF(K1304="","COM CLIENTE",IF(TODAY()&gt;K1304,"VENCIDO",IF(K1304-TODAY()&lt;=15,"VENCE EM 15 DIAS","COM CLIENTE"))))))</f>
        <v/>
      </c>
      <c r="S1304" s="18">
        <f>IF(OR($E1304="",D1304=""),"",IF(D1304=$C$4,"5909","6909"))</f>
        <v/>
      </c>
      <c r="T1304" s="18" t="n"/>
    </row>
    <row r="1305">
      <c r="A1305" s="17" t="n"/>
      <c r="B1305" s="18" t="n"/>
      <c r="C1305" s="18" t="n"/>
      <c r="D1305" s="18" t="n"/>
      <c r="E1305" s="18" t="n"/>
      <c r="F1305" s="18">
        <f>IF($E1305="","",IFERROR(INDEX(Bens!$B$6:$B$305,MATCH($E1305,Bens!$A$6:$A$305,0)),"Código não cadastrado"))</f>
        <v/>
      </c>
      <c r="G1305" s="19" t="n"/>
      <c r="H1305" s="20">
        <f>IF(OR($E1305="",G1305=""),"",G1305*IFERROR(INDEX(Bens!$D$6:$D$305,MATCH($E1305,Bens!$A$6:$A$305,0)),0))</f>
        <v/>
      </c>
      <c r="I1305" s="18" t="n"/>
      <c r="J1305" s="18">
        <f>IF(OR($E1305="",D1305=""),"",IF(D1305=$C$4,"5908","6908"))</f>
        <v/>
      </c>
      <c r="K1305" s="17" t="n"/>
      <c r="L1305" s="17" t="n"/>
      <c r="M1305" s="19" t="n"/>
      <c r="N1305" s="18" t="n"/>
      <c r="O1305" s="19">
        <f>IF(OR($E1305="",G1305=""),"",G1305-N(M1305))</f>
        <v/>
      </c>
      <c r="P1305" s="20">
        <f>IF(O1305="","",O1305*IFERROR(INDEX(Bens!$D$6:$D$305,MATCH($E1305,Bens!$A$6:$A$305,0)),0))</f>
        <v/>
      </c>
      <c r="Q1305" s="21">
        <f>IF(A1305="","",IF(AND(O1305&lt;=0,L1305&lt;&gt;""),L1305-A1305,TODAY()-A1305))</f>
        <v/>
      </c>
      <c r="R1305" s="18">
        <f>IF(O1305="","",IF(O1305&lt;0,"CONFERIR",IF(O1305=0,"DEVOLVIDO",IF(K1305="","COM CLIENTE",IF(TODAY()&gt;K1305,"VENCIDO",IF(K1305-TODAY()&lt;=15,"VENCE EM 15 DIAS","COM CLIENTE"))))))</f>
        <v/>
      </c>
      <c r="S1305" s="18">
        <f>IF(OR($E1305="",D1305=""),"",IF(D1305=$C$4,"5909","6909"))</f>
        <v/>
      </c>
      <c r="T1305" s="18" t="n"/>
    </row>
    <row r="1306">
      <c r="A1306" s="17" t="n"/>
      <c r="B1306" s="18" t="n"/>
      <c r="C1306" s="18" t="n"/>
      <c r="D1306" s="18" t="n"/>
      <c r="E1306" s="18" t="n"/>
      <c r="F1306" s="18">
        <f>IF($E1306="","",IFERROR(INDEX(Bens!$B$6:$B$305,MATCH($E1306,Bens!$A$6:$A$305,0)),"Código não cadastrado"))</f>
        <v/>
      </c>
      <c r="G1306" s="19" t="n"/>
      <c r="H1306" s="20">
        <f>IF(OR($E1306="",G1306=""),"",G1306*IFERROR(INDEX(Bens!$D$6:$D$305,MATCH($E1306,Bens!$A$6:$A$305,0)),0))</f>
        <v/>
      </c>
      <c r="I1306" s="18" t="n"/>
      <c r="J1306" s="18">
        <f>IF(OR($E1306="",D1306=""),"",IF(D1306=$C$4,"5908","6908"))</f>
        <v/>
      </c>
      <c r="K1306" s="17" t="n"/>
      <c r="L1306" s="17" t="n"/>
      <c r="M1306" s="19" t="n"/>
      <c r="N1306" s="18" t="n"/>
      <c r="O1306" s="19">
        <f>IF(OR($E1306="",G1306=""),"",G1306-N(M1306))</f>
        <v/>
      </c>
      <c r="P1306" s="20">
        <f>IF(O1306="","",O1306*IFERROR(INDEX(Bens!$D$6:$D$305,MATCH($E1306,Bens!$A$6:$A$305,0)),0))</f>
        <v/>
      </c>
      <c r="Q1306" s="21">
        <f>IF(A1306="","",IF(AND(O1306&lt;=0,L1306&lt;&gt;""),L1306-A1306,TODAY()-A1306))</f>
        <v/>
      </c>
      <c r="R1306" s="18">
        <f>IF(O1306="","",IF(O1306&lt;0,"CONFERIR",IF(O1306=0,"DEVOLVIDO",IF(K1306="","COM CLIENTE",IF(TODAY()&gt;K1306,"VENCIDO",IF(K1306-TODAY()&lt;=15,"VENCE EM 15 DIAS","COM CLIENTE"))))))</f>
        <v/>
      </c>
      <c r="S1306" s="18">
        <f>IF(OR($E1306="",D1306=""),"",IF(D1306=$C$4,"5909","6909"))</f>
        <v/>
      </c>
      <c r="T1306" s="18" t="n"/>
    </row>
    <row r="1307">
      <c r="A1307" s="17" t="n"/>
      <c r="B1307" s="18" t="n"/>
      <c r="C1307" s="18" t="n"/>
      <c r="D1307" s="18" t="n"/>
      <c r="E1307" s="18" t="n"/>
      <c r="F1307" s="18">
        <f>IF($E1307="","",IFERROR(INDEX(Bens!$B$6:$B$305,MATCH($E1307,Bens!$A$6:$A$305,0)),"Código não cadastrado"))</f>
        <v/>
      </c>
      <c r="G1307" s="19" t="n"/>
      <c r="H1307" s="20">
        <f>IF(OR($E1307="",G1307=""),"",G1307*IFERROR(INDEX(Bens!$D$6:$D$305,MATCH($E1307,Bens!$A$6:$A$305,0)),0))</f>
        <v/>
      </c>
      <c r="I1307" s="18" t="n"/>
      <c r="J1307" s="18">
        <f>IF(OR($E1307="",D1307=""),"",IF(D1307=$C$4,"5908","6908"))</f>
        <v/>
      </c>
      <c r="K1307" s="17" t="n"/>
      <c r="L1307" s="17" t="n"/>
      <c r="M1307" s="19" t="n"/>
      <c r="N1307" s="18" t="n"/>
      <c r="O1307" s="19">
        <f>IF(OR($E1307="",G1307=""),"",G1307-N(M1307))</f>
        <v/>
      </c>
      <c r="P1307" s="20">
        <f>IF(O1307="","",O1307*IFERROR(INDEX(Bens!$D$6:$D$305,MATCH($E1307,Bens!$A$6:$A$305,0)),0))</f>
        <v/>
      </c>
      <c r="Q1307" s="21">
        <f>IF(A1307="","",IF(AND(O1307&lt;=0,L1307&lt;&gt;""),L1307-A1307,TODAY()-A1307))</f>
        <v/>
      </c>
      <c r="R1307" s="18">
        <f>IF(O1307="","",IF(O1307&lt;0,"CONFERIR",IF(O1307=0,"DEVOLVIDO",IF(K1307="","COM CLIENTE",IF(TODAY()&gt;K1307,"VENCIDO",IF(K1307-TODAY()&lt;=15,"VENCE EM 15 DIAS","COM CLIENTE"))))))</f>
        <v/>
      </c>
      <c r="S1307" s="18">
        <f>IF(OR($E1307="",D1307=""),"",IF(D1307=$C$4,"5909","6909"))</f>
        <v/>
      </c>
      <c r="T1307" s="18" t="n"/>
    </row>
    <row r="1308">
      <c r="A1308" s="17" t="n"/>
      <c r="B1308" s="18" t="n"/>
      <c r="C1308" s="18" t="n"/>
      <c r="D1308" s="18" t="n"/>
      <c r="E1308" s="18" t="n"/>
      <c r="F1308" s="18">
        <f>IF($E1308="","",IFERROR(INDEX(Bens!$B$6:$B$305,MATCH($E1308,Bens!$A$6:$A$305,0)),"Código não cadastrado"))</f>
        <v/>
      </c>
      <c r="G1308" s="19" t="n"/>
      <c r="H1308" s="20">
        <f>IF(OR($E1308="",G1308=""),"",G1308*IFERROR(INDEX(Bens!$D$6:$D$305,MATCH($E1308,Bens!$A$6:$A$305,0)),0))</f>
        <v/>
      </c>
      <c r="I1308" s="18" t="n"/>
      <c r="J1308" s="18">
        <f>IF(OR($E1308="",D1308=""),"",IF(D1308=$C$4,"5908","6908"))</f>
        <v/>
      </c>
      <c r="K1308" s="17" t="n"/>
      <c r="L1308" s="17" t="n"/>
      <c r="M1308" s="19" t="n"/>
      <c r="N1308" s="18" t="n"/>
      <c r="O1308" s="19">
        <f>IF(OR($E1308="",G1308=""),"",G1308-N(M1308))</f>
        <v/>
      </c>
      <c r="P1308" s="20">
        <f>IF(O1308="","",O1308*IFERROR(INDEX(Bens!$D$6:$D$305,MATCH($E1308,Bens!$A$6:$A$305,0)),0))</f>
        <v/>
      </c>
      <c r="Q1308" s="21">
        <f>IF(A1308="","",IF(AND(O1308&lt;=0,L1308&lt;&gt;""),L1308-A1308,TODAY()-A1308))</f>
        <v/>
      </c>
      <c r="R1308" s="18">
        <f>IF(O1308="","",IF(O1308&lt;0,"CONFERIR",IF(O1308=0,"DEVOLVIDO",IF(K1308="","COM CLIENTE",IF(TODAY()&gt;K1308,"VENCIDO",IF(K1308-TODAY()&lt;=15,"VENCE EM 15 DIAS","COM CLIENTE"))))))</f>
        <v/>
      </c>
      <c r="S1308" s="18">
        <f>IF(OR($E1308="",D1308=""),"",IF(D1308=$C$4,"5909","6909"))</f>
        <v/>
      </c>
      <c r="T1308" s="18" t="n"/>
    </row>
    <row r="1309">
      <c r="A1309" s="17" t="n"/>
      <c r="B1309" s="18" t="n"/>
      <c r="C1309" s="18" t="n"/>
      <c r="D1309" s="18" t="n"/>
      <c r="E1309" s="18" t="n"/>
      <c r="F1309" s="18">
        <f>IF($E1309="","",IFERROR(INDEX(Bens!$B$6:$B$305,MATCH($E1309,Bens!$A$6:$A$305,0)),"Código não cadastrado"))</f>
        <v/>
      </c>
      <c r="G1309" s="19" t="n"/>
      <c r="H1309" s="20">
        <f>IF(OR($E1309="",G1309=""),"",G1309*IFERROR(INDEX(Bens!$D$6:$D$305,MATCH($E1309,Bens!$A$6:$A$305,0)),0))</f>
        <v/>
      </c>
      <c r="I1309" s="18" t="n"/>
      <c r="J1309" s="18">
        <f>IF(OR($E1309="",D1309=""),"",IF(D1309=$C$4,"5908","6908"))</f>
        <v/>
      </c>
      <c r="K1309" s="17" t="n"/>
      <c r="L1309" s="17" t="n"/>
      <c r="M1309" s="19" t="n"/>
      <c r="N1309" s="18" t="n"/>
      <c r="O1309" s="19">
        <f>IF(OR($E1309="",G1309=""),"",G1309-N(M1309))</f>
        <v/>
      </c>
      <c r="P1309" s="20">
        <f>IF(O1309="","",O1309*IFERROR(INDEX(Bens!$D$6:$D$305,MATCH($E1309,Bens!$A$6:$A$305,0)),0))</f>
        <v/>
      </c>
      <c r="Q1309" s="21">
        <f>IF(A1309="","",IF(AND(O1309&lt;=0,L1309&lt;&gt;""),L1309-A1309,TODAY()-A1309))</f>
        <v/>
      </c>
      <c r="R1309" s="18">
        <f>IF(O1309="","",IF(O1309&lt;0,"CONFERIR",IF(O1309=0,"DEVOLVIDO",IF(K1309="","COM CLIENTE",IF(TODAY()&gt;K1309,"VENCIDO",IF(K1309-TODAY()&lt;=15,"VENCE EM 15 DIAS","COM CLIENTE"))))))</f>
        <v/>
      </c>
      <c r="S1309" s="18">
        <f>IF(OR($E1309="",D1309=""),"",IF(D1309=$C$4,"5909","6909"))</f>
        <v/>
      </c>
      <c r="T1309" s="18" t="n"/>
    </row>
    <row r="1310">
      <c r="A1310" s="17" t="n"/>
      <c r="B1310" s="18" t="n"/>
      <c r="C1310" s="18" t="n"/>
      <c r="D1310" s="18" t="n"/>
      <c r="E1310" s="18" t="n"/>
      <c r="F1310" s="18">
        <f>IF($E1310="","",IFERROR(INDEX(Bens!$B$6:$B$305,MATCH($E1310,Bens!$A$6:$A$305,0)),"Código não cadastrado"))</f>
        <v/>
      </c>
      <c r="G1310" s="19" t="n"/>
      <c r="H1310" s="20">
        <f>IF(OR($E1310="",G1310=""),"",G1310*IFERROR(INDEX(Bens!$D$6:$D$305,MATCH($E1310,Bens!$A$6:$A$305,0)),0))</f>
        <v/>
      </c>
      <c r="I1310" s="18" t="n"/>
      <c r="J1310" s="18">
        <f>IF(OR($E1310="",D1310=""),"",IF(D1310=$C$4,"5908","6908"))</f>
        <v/>
      </c>
      <c r="K1310" s="17" t="n"/>
      <c r="L1310" s="17" t="n"/>
      <c r="M1310" s="19" t="n"/>
      <c r="N1310" s="18" t="n"/>
      <c r="O1310" s="19">
        <f>IF(OR($E1310="",G1310=""),"",G1310-N(M1310))</f>
        <v/>
      </c>
      <c r="P1310" s="20">
        <f>IF(O1310="","",O1310*IFERROR(INDEX(Bens!$D$6:$D$305,MATCH($E1310,Bens!$A$6:$A$305,0)),0))</f>
        <v/>
      </c>
      <c r="Q1310" s="21">
        <f>IF(A1310="","",IF(AND(O1310&lt;=0,L1310&lt;&gt;""),L1310-A1310,TODAY()-A1310))</f>
        <v/>
      </c>
      <c r="R1310" s="18">
        <f>IF(O1310="","",IF(O1310&lt;0,"CONFERIR",IF(O1310=0,"DEVOLVIDO",IF(K1310="","COM CLIENTE",IF(TODAY()&gt;K1310,"VENCIDO",IF(K1310-TODAY()&lt;=15,"VENCE EM 15 DIAS","COM CLIENTE"))))))</f>
        <v/>
      </c>
      <c r="S1310" s="18">
        <f>IF(OR($E1310="",D1310=""),"",IF(D1310=$C$4,"5909","6909"))</f>
        <v/>
      </c>
      <c r="T1310" s="18" t="n"/>
    </row>
    <row r="1311">
      <c r="A1311" s="17" t="n"/>
      <c r="B1311" s="18" t="n"/>
      <c r="C1311" s="18" t="n"/>
      <c r="D1311" s="18" t="n"/>
      <c r="E1311" s="18" t="n"/>
      <c r="F1311" s="18">
        <f>IF($E1311="","",IFERROR(INDEX(Bens!$B$6:$B$305,MATCH($E1311,Bens!$A$6:$A$305,0)),"Código não cadastrado"))</f>
        <v/>
      </c>
      <c r="G1311" s="19" t="n"/>
      <c r="H1311" s="20">
        <f>IF(OR($E1311="",G1311=""),"",G1311*IFERROR(INDEX(Bens!$D$6:$D$305,MATCH($E1311,Bens!$A$6:$A$305,0)),0))</f>
        <v/>
      </c>
      <c r="I1311" s="18" t="n"/>
      <c r="J1311" s="18">
        <f>IF(OR($E1311="",D1311=""),"",IF(D1311=$C$4,"5908","6908"))</f>
        <v/>
      </c>
      <c r="K1311" s="17" t="n"/>
      <c r="L1311" s="17" t="n"/>
      <c r="M1311" s="19" t="n"/>
      <c r="N1311" s="18" t="n"/>
      <c r="O1311" s="19">
        <f>IF(OR($E1311="",G1311=""),"",G1311-N(M1311))</f>
        <v/>
      </c>
      <c r="P1311" s="20">
        <f>IF(O1311="","",O1311*IFERROR(INDEX(Bens!$D$6:$D$305,MATCH($E1311,Bens!$A$6:$A$305,0)),0))</f>
        <v/>
      </c>
      <c r="Q1311" s="21">
        <f>IF(A1311="","",IF(AND(O1311&lt;=0,L1311&lt;&gt;""),L1311-A1311,TODAY()-A1311))</f>
        <v/>
      </c>
      <c r="R1311" s="18">
        <f>IF(O1311="","",IF(O1311&lt;0,"CONFERIR",IF(O1311=0,"DEVOLVIDO",IF(K1311="","COM CLIENTE",IF(TODAY()&gt;K1311,"VENCIDO",IF(K1311-TODAY()&lt;=15,"VENCE EM 15 DIAS","COM CLIENTE"))))))</f>
        <v/>
      </c>
      <c r="S1311" s="18">
        <f>IF(OR($E1311="",D1311=""),"",IF(D1311=$C$4,"5909","6909"))</f>
        <v/>
      </c>
      <c r="T1311" s="18" t="n"/>
    </row>
    <row r="1312">
      <c r="A1312" s="17" t="n"/>
      <c r="B1312" s="18" t="n"/>
      <c r="C1312" s="18" t="n"/>
      <c r="D1312" s="18" t="n"/>
      <c r="E1312" s="18" t="n"/>
      <c r="F1312" s="18">
        <f>IF($E1312="","",IFERROR(INDEX(Bens!$B$6:$B$305,MATCH($E1312,Bens!$A$6:$A$305,0)),"Código não cadastrado"))</f>
        <v/>
      </c>
      <c r="G1312" s="19" t="n"/>
      <c r="H1312" s="20">
        <f>IF(OR($E1312="",G1312=""),"",G1312*IFERROR(INDEX(Bens!$D$6:$D$305,MATCH($E1312,Bens!$A$6:$A$305,0)),0))</f>
        <v/>
      </c>
      <c r="I1312" s="18" t="n"/>
      <c r="J1312" s="18">
        <f>IF(OR($E1312="",D1312=""),"",IF(D1312=$C$4,"5908","6908"))</f>
        <v/>
      </c>
      <c r="K1312" s="17" t="n"/>
      <c r="L1312" s="17" t="n"/>
      <c r="M1312" s="19" t="n"/>
      <c r="N1312" s="18" t="n"/>
      <c r="O1312" s="19">
        <f>IF(OR($E1312="",G1312=""),"",G1312-N(M1312))</f>
        <v/>
      </c>
      <c r="P1312" s="20">
        <f>IF(O1312="","",O1312*IFERROR(INDEX(Bens!$D$6:$D$305,MATCH($E1312,Bens!$A$6:$A$305,0)),0))</f>
        <v/>
      </c>
      <c r="Q1312" s="21">
        <f>IF(A1312="","",IF(AND(O1312&lt;=0,L1312&lt;&gt;""),L1312-A1312,TODAY()-A1312))</f>
        <v/>
      </c>
      <c r="R1312" s="18">
        <f>IF(O1312="","",IF(O1312&lt;0,"CONFERIR",IF(O1312=0,"DEVOLVIDO",IF(K1312="","COM CLIENTE",IF(TODAY()&gt;K1312,"VENCIDO",IF(K1312-TODAY()&lt;=15,"VENCE EM 15 DIAS","COM CLIENTE"))))))</f>
        <v/>
      </c>
      <c r="S1312" s="18">
        <f>IF(OR($E1312="",D1312=""),"",IF(D1312=$C$4,"5909","6909"))</f>
        <v/>
      </c>
      <c r="T1312" s="18" t="n"/>
    </row>
    <row r="1313">
      <c r="A1313" s="17" t="n"/>
      <c r="B1313" s="18" t="n"/>
      <c r="C1313" s="18" t="n"/>
      <c r="D1313" s="18" t="n"/>
      <c r="E1313" s="18" t="n"/>
      <c r="F1313" s="18">
        <f>IF($E1313="","",IFERROR(INDEX(Bens!$B$6:$B$305,MATCH($E1313,Bens!$A$6:$A$305,0)),"Código não cadastrado"))</f>
        <v/>
      </c>
      <c r="G1313" s="19" t="n"/>
      <c r="H1313" s="20">
        <f>IF(OR($E1313="",G1313=""),"",G1313*IFERROR(INDEX(Bens!$D$6:$D$305,MATCH($E1313,Bens!$A$6:$A$305,0)),0))</f>
        <v/>
      </c>
      <c r="I1313" s="18" t="n"/>
      <c r="J1313" s="18">
        <f>IF(OR($E1313="",D1313=""),"",IF(D1313=$C$4,"5908","6908"))</f>
        <v/>
      </c>
      <c r="K1313" s="17" t="n"/>
      <c r="L1313" s="17" t="n"/>
      <c r="M1313" s="19" t="n"/>
      <c r="N1313" s="18" t="n"/>
      <c r="O1313" s="19">
        <f>IF(OR($E1313="",G1313=""),"",G1313-N(M1313))</f>
        <v/>
      </c>
      <c r="P1313" s="20">
        <f>IF(O1313="","",O1313*IFERROR(INDEX(Bens!$D$6:$D$305,MATCH($E1313,Bens!$A$6:$A$305,0)),0))</f>
        <v/>
      </c>
      <c r="Q1313" s="21">
        <f>IF(A1313="","",IF(AND(O1313&lt;=0,L1313&lt;&gt;""),L1313-A1313,TODAY()-A1313))</f>
        <v/>
      </c>
      <c r="R1313" s="18">
        <f>IF(O1313="","",IF(O1313&lt;0,"CONFERIR",IF(O1313=0,"DEVOLVIDO",IF(K1313="","COM CLIENTE",IF(TODAY()&gt;K1313,"VENCIDO",IF(K1313-TODAY()&lt;=15,"VENCE EM 15 DIAS","COM CLIENTE"))))))</f>
        <v/>
      </c>
      <c r="S1313" s="18">
        <f>IF(OR($E1313="",D1313=""),"",IF(D1313=$C$4,"5909","6909"))</f>
        <v/>
      </c>
      <c r="T1313" s="18" t="n"/>
    </row>
    <row r="1314">
      <c r="A1314" s="17" t="n"/>
      <c r="B1314" s="18" t="n"/>
      <c r="C1314" s="18" t="n"/>
      <c r="D1314" s="18" t="n"/>
      <c r="E1314" s="18" t="n"/>
      <c r="F1314" s="18">
        <f>IF($E1314="","",IFERROR(INDEX(Bens!$B$6:$B$305,MATCH($E1314,Bens!$A$6:$A$305,0)),"Código não cadastrado"))</f>
        <v/>
      </c>
      <c r="G1314" s="19" t="n"/>
      <c r="H1314" s="20">
        <f>IF(OR($E1314="",G1314=""),"",G1314*IFERROR(INDEX(Bens!$D$6:$D$305,MATCH($E1314,Bens!$A$6:$A$305,0)),0))</f>
        <v/>
      </c>
      <c r="I1314" s="18" t="n"/>
      <c r="J1314" s="18">
        <f>IF(OR($E1314="",D1314=""),"",IF(D1314=$C$4,"5908","6908"))</f>
        <v/>
      </c>
      <c r="K1314" s="17" t="n"/>
      <c r="L1314" s="17" t="n"/>
      <c r="M1314" s="19" t="n"/>
      <c r="N1314" s="18" t="n"/>
      <c r="O1314" s="19">
        <f>IF(OR($E1314="",G1314=""),"",G1314-N(M1314))</f>
        <v/>
      </c>
      <c r="P1314" s="20">
        <f>IF(O1314="","",O1314*IFERROR(INDEX(Bens!$D$6:$D$305,MATCH($E1314,Bens!$A$6:$A$305,0)),0))</f>
        <v/>
      </c>
      <c r="Q1314" s="21">
        <f>IF(A1314="","",IF(AND(O1314&lt;=0,L1314&lt;&gt;""),L1314-A1314,TODAY()-A1314))</f>
        <v/>
      </c>
      <c r="R1314" s="18">
        <f>IF(O1314="","",IF(O1314&lt;0,"CONFERIR",IF(O1314=0,"DEVOLVIDO",IF(K1314="","COM CLIENTE",IF(TODAY()&gt;K1314,"VENCIDO",IF(K1314-TODAY()&lt;=15,"VENCE EM 15 DIAS","COM CLIENTE"))))))</f>
        <v/>
      </c>
      <c r="S1314" s="18">
        <f>IF(OR($E1314="",D1314=""),"",IF(D1314=$C$4,"5909","6909"))</f>
        <v/>
      </c>
      <c r="T1314" s="18" t="n"/>
    </row>
    <row r="1315">
      <c r="A1315" s="17" t="n"/>
      <c r="B1315" s="18" t="n"/>
      <c r="C1315" s="18" t="n"/>
      <c r="D1315" s="18" t="n"/>
      <c r="E1315" s="18" t="n"/>
      <c r="F1315" s="18">
        <f>IF($E1315="","",IFERROR(INDEX(Bens!$B$6:$B$305,MATCH($E1315,Bens!$A$6:$A$305,0)),"Código não cadastrado"))</f>
        <v/>
      </c>
      <c r="G1315" s="19" t="n"/>
      <c r="H1315" s="20">
        <f>IF(OR($E1315="",G1315=""),"",G1315*IFERROR(INDEX(Bens!$D$6:$D$305,MATCH($E1315,Bens!$A$6:$A$305,0)),0))</f>
        <v/>
      </c>
      <c r="I1315" s="18" t="n"/>
      <c r="J1315" s="18">
        <f>IF(OR($E1315="",D1315=""),"",IF(D1315=$C$4,"5908","6908"))</f>
        <v/>
      </c>
      <c r="K1315" s="17" t="n"/>
      <c r="L1315" s="17" t="n"/>
      <c r="M1315" s="19" t="n"/>
      <c r="N1315" s="18" t="n"/>
      <c r="O1315" s="19">
        <f>IF(OR($E1315="",G1315=""),"",G1315-N(M1315))</f>
        <v/>
      </c>
      <c r="P1315" s="20">
        <f>IF(O1315="","",O1315*IFERROR(INDEX(Bens!$D$6:$D$305,MATCH($E1315,Bens!$A$6:$A$305,0)),0))</f>
        <v/>
      </c>
      <c r="Q1315" s="21">
        <f>IF(A1315="","",IF(AND(O1315&lt;=0,L1315&lt;&gt;""),L1315-A1315,TODAY()-A1315))</f>
        <v/>
      </c>
      <c r="R1315" s="18">
        <f>IF(O1315="","",IF(O1315&lt;0,"CONFERIR",IF(O1315=0,"DEVOLVIDO",IF(K1315="","COM CLIENTE",IF(TODAY()&gt;K1315,"VENCIDO",IF(K1315-TODAY()&lt;=15,"VENCE EM 15 DIAS","COM CLIENTE"))))))</f>
        <v/>
      </c>
      <c r="S1315" s="18">
        <f>IF(OR($E1315="",D1315=""),"",IF(D1315=$C$4,"5909","6909"))</f>
        <v/>
      </c>
      <c r="T1315" s="18" t="n"/>
    </row>
    <row r="1316">
      <c r="A1316" s="17" t="n"/>
      <c r="B1316" s="18" t="n"/>
      <c r="C1316" s="18" t="n"/>
      <c r="D1316" s="18" t="n"/>
      <c r="E1316" s="18" t="n"/>
      <c r="F1316" s="18">
        <f>IF($E1316="","",IFERROR(INDEX(Bens!$B$6:$B$305,MATCH($E1316,Bens!$A$6:$A$305,0)),"Código não cadastrado"))</f>
        <v/>
      </c>
      <c r="G1316" s="19" t="n"/>
      <c r="H1316" s="20">
        <f>IF(OR($E1316="",G1316=""),"",G1316*IFERROR(INDEX(Bens!$D$6:$D$305,MATCH($E1316,Bens!$A$6:$A$305,0)),0))</f>
        <v/>
      </c>
      <c r="I1316" s="18" t="n"/>
      <c r="J1316" s="18">
        <f>IF(OR($E1316="",D1316=""),"",IF(D1316=$C$4,"5908","6908"))</f>
        <v/>
      </c>
      <c r="K1316" s="17" t="n"/>
      <c r="L1316" s="17" t="n"/>
      <c r="M1316" s="19" t="n"/>
      <c r="N1316" s="18" t="n"/>
      <c r="O1316" s="19">
        <f>IF(OR($E1316="",G1316=""),"",G1316-N(M1316))</f>
        <v/>
      </c>
      <c r="P1316" s="20">
        <f>IF(O1316="","",O1316*IFERROR(INDEX(Bens!$D$6:$D$305,MATCH($E1316,Bens!$A$6:$A$305,0)),0))</f>
        <v/>
      </c>
      <c r="Q1316" s="21">
        <f>IF(A1316="","",IF(AND(O1316&lt;=0,L1316&lt;&gt;""),L1316-A1316,TODAY()-A1316))</f>
        <v/>
      </c>
      <c r="R1316" s="18">
        <f>IF(O1316="","",IF(O1316&lt;0,"CONFERIR",IF(O1316=0,"DEVOLVIDO",IF(K1316="","COM CLIENTE",IF(TODAY()&gt;K1316,"VENCIDO",IF(K1316-TODAY()&lt;=15,"VENCE EM 15 DIAS","COM CLIENTE"))))))</f>
        <v/>
      </c>
      <c r="S1316" s="18">
        <f>IF(OR($E1316="",D1316=""),"",IF(D1316=$C$4,"5909","6909"))</f>
        <v/>
      </c>
      <c r="T1316" s="18" t="n"/>
    </row>
    <row r="1317">
      <c r="A1317" s="17" t="n"/>
      <c r="B1317" s="18" t="n"/>
      <c r="C1317" s="18" t="n"/>
      <c r="D1317" s="18" t="n"/>
      <c r="E1317" s="18" t="n"/>
      <c r="F1317" s="18">
        <f>IF($E1317="","",IFERROR(INDEX(Bens!$B$6:$B$305,MATCH($E1317,Bens!$A$6:$A$305,0)),"Código não cadastrado"))</f>
        <v/>
      </c>
      <c r="G1317" s="19" t="n"/>
      <c r="H1317" s="20">
        <f>IF(OR($E1317="",G1317=""),"",G1317*IFERROR(INDEX(Bens!$D$6:$D$305,MATCH($E1317,Bens!$A$6:$A$305,0)),0))</f>
        <v/>
      </c>
      <c r="I1317" s="18" t="n"/>
      <c r="J1317" s="18">
        <f>IF(OR($E1317="",D1317=""),"",IF(D1317=$C$4,"5908","6908"))</f>
        <v/>
      </c>
      <c r="K1317" s="17" t="n"/>
      <c r="L1317" s="17" t="n"/>
      <c r="M1317" s="19" t="n"/>
      <c r="N1317" s="18" t="n"/>
      <c r="O1317" s="19">
        <f>IF(OR($E1317="",G1317=""),"",G1317-N(M1317))</f>
        <v/>
      </c>
      <c r="P1317" s="20">
        <f>IF(O1317="","",O1317*IFERROR(INDEX(Bens!$D$6:$D$305,MATCH($E1317,Bens!$A$6:$A$305,0)),0))</f>
        <v/>
      </c>
      <c r="Q1317" s="21">
        <f>IF(A1317="","",IF(AND(O1317&lt;=0,L1317&lt;&gt;""),L1317-A1317,TODAY()-A1317))</f>
        <v/>
      </c>
      <c r="R1317" s="18">
        <f>IF(O1317="","",IF(O1317&lt;0,"CONFERIR",IF(O1317=0,"DEVOLVIDO",IF(K1317="","COM CLIENTE",IF(TODAY()&gt;K1317,"VENCIDO",IF(K1317-TODAY()&lt;=15,"VENCE EM 15 DIAS","COM CLIENTE"))))))</f>
        <v/>
      </c>
      <c r="S1317" s="18">
        <f>IF(OR($E1317="",D1317=""),"",IF(D1317=$C$4,"5909","6909"))</f>
        <v/>
      </c>
      <c r="T1317" s="18" t="n"/>
    </row>
    <row r="1318">
      <c r="A1318" s="17" t="n"/>
      <c r="B1318" s="18" t="n"/>
      <c r="C1318" s="18" t="n"/>
      <c r="D1318" s="18" t="n"/>
      <c r="E1318" s="18" t="n"/>
      <c r="F1318" s="18">
        <f>IF($E1318="","",IFERROR(INDEX(Bens!$B$6:$B$305,MATCH($E1318,Bens!$A$6:$A$305,0)),"Código não cadastrado"))</f>
        <v/>
      </c>
      <c r="G1318" s="19" t="n"/>
      <c r="H1318" s="20">
        <f>IF(OR($E1318="",G1318=""),"",G1318*IFERROR(INDEX(Bens!$D$6:$D$305,MATCH($E1318,Bens!$A$6:$A$305,0)),0))</f>
        <v/>
      </c>
      <c r="I1318" s="18" t="n"/>
      <c r="J1318" s="18">
        <f>IF(OR($E1318="",D1318=""),"",IF(D1318=$C$4,"5908","6908"))</f>
        <v/>
      </c>
      <c r="K1318" s="17" t="n"/>
      <c r="L1318" s="17" t="n"/>
      <c r="M1318" s="19" t="n"/>
      <c r="N1318" s="18" t="n"/>
      <c r="O1318" s="19">
        <f>IF(OR($E1318="",G1318=""),"",G1318-N(M1318))</f>
        <v/>
      </c>
      <c r="P1318" s="20">
        <f>IF(O1318="","",O1318*IFERROR(INDEX(Bens!$D$6:$D$305,MATCH($E1318,Bens!$A$6:$A$305,0)),0))</f>
        <v/>
      </c>
      <c r="Q1318" s="21">
        <f>IF(A1318="","",IF(AND(O1318&lt;=0,L1318&lt;&gt;""),L1318-A1318,TODAY()-A1318))</f>
        <v/>
      </c>
      <c r="R1318" s="18">
        <f>IF(O1318="","",IF(O1318&lt;0,"CONFERIR",IF(O1318=0,"DEVOLVIDO",IF(K1318="","COM CLIENTE",IF(TODAY()&gt;K1318,"VENCIDO",IF(K1318-TODAY()&lt;=15,"VENCE EM 15 DIAS","COM CLIENTE"))))))</f>
        <v/>
      </c>
      <c r="S1318" s="18">
        <f>IF(OR($E1318="",D1318=""),"",IF(D1318=$C$4,"5909","6909"))</f>
        <v/>
      </c>
      <c r="T1318" s="18" t="n"/>
    </row>
    <row r="1319">
      <c r="A1319" s="17" t="n"/>
      <c r="B1319" s="18" t="n"/>
      <c r="C1319" s="18" t="n"/>
      <c r="D1319" s="18" t="n"/>
      <c r="E1319" s="18" t="n"/>
      <c r="F1319" s="18">
        <f>IF($E1319="","",IFERROR(INDEX(Bens!$B$6:$B$305,MATCH($E1319,Bens!$A$6:$A$305,0)),"Código não cadastrado"))</f>
        <v/>
      </c>
      <c r="G1319" s="19" t="n"/>
      <c r="H1319" s="20">
        <f>IF(OR($E1319="",G1319=""),"",G1319*IFERROR(INDEX(Bens!$D$6:$D$305,MATCH($E1319,Bens!$A$6:$A$305,0)),0))</f>
        <v/>
      </c>
      <c r="I1319" s="18" t="n"/>
      <c r="J1319" s="18">
        <f>IF(OR($E1319="",D1319=""),"",IF(D1319=$C$4,"5908","6908"))</f>
        <v/>
      </c>
      <c r="K1319" s="17" t="n"/>
      <c r="L1319" s="17" t="n"/>
      <c r="M1319" s="19" t="n"/>
      <c r="N1319" s="18" t="n"/>
      <c r="O1319" s="19">
        <f>IF(OR($E1319="",G1319=""),"",G1319-N(M1319))</f>
        <v/>
      </c>
      <c r="P1319" s="20">
        <f>IF(O1319="","",O1319*IFERROR(INDEX(Bens!$D$6:$D$305,MATCH($E1319,Bens!$A$6:$A$305,0)),0))</f>
        <v/>
      </c>
      <c r="Q1319" s="21">
        <f>IF(A1319="","",IF(AND(O1319&lt;=0,L1319&lt;&gt;""),L1319-A1319,TODAY()-A1319))</f>
        <v/>
      </c>
      <c r="R1319" s="18">
        <f>IF(O1319="","",IF(O1319&lt;0,"CONFERIR",IF(O1319=0,"DEVOLVIDO",IF(K1319="","COM CLIENTE",IF(TODAY()&gt;K1319,"VENCIDO",IF(K1319-TODAY()&lt;=15,"VENCE EM 15 DIAS","COM CLIENTE"))))))</f>
        <v/>
      </c>
      <c r="S1319" s="18">
        <f>IF(OR($E1319="",D1319=""),"",IF(D1319=$C$4,"5909","6909"))</f>
        <v/>
      </c>
      <c r="T1319" s="18" t="n"/>
    </row>
    <row r="1320">
      <c r="A1320" s="17" t="n"/>
      <c r="B1320" s="18" t="n"/>
      <c r="C1320" s="18" t="n"/>
      <c r="D1320" s="18" t="n"/>
      <c r="E1320" s="18" t="n"/>
      <c r="F1320" s="18">
        <f>IF($E1320="","",IFERROR(INDEX(Bens!$B$6:$B$305,MATCH($E1320,Bens!$A$6:$A$305,0)),"Código não cadastrado"))</f>
        <v/>
      </c>
      <c r="G1320" s="19" t="n"/>
      <c r="H1320" s="20">
        <f>IF(OR($E1320="",G1320=""),"",G1320*IFERROR(INDEX(Bens!$D$6:$D$305,MATCH($E1320,Bens!$A$6:$A$305,0)),0))</f>
        <v/>
      </c>
      <c r="I1320" s="18" t="n"/>
      <c r="J1320" s="18">
        <f>IF(OR($E1320="",D1320=""),"",IF(D1320=$C$4,"5908","6908"))</f>
        <v/>
      </c>
      <c r="K1320" s="17" t="n"/>
      <c r="L1320" s="17" t="n"/>
      <c r="M1320" s="19" t="n"/>
      <c r="N1320" s="18" t="n"/>
      <c r="O1320" s="19">
        <f>IF(OR($E1320="",G1320=""),"",G1320-N(M1320))</f>
        <v/>
      </c>
      <c r="P1320" s="20">
        <f>IF(O1320="","",O1320*IFERROR(INDEX(Bens!$D$6:$D$305,MATCH($E1320,Bens!$A$6:$A$305,0)),0))</f>
        <v/>
      </c>
      <c r="Q1320" s="21">
        <f>IF(A1320="","",IF(AND(O1320&lt;=0,L1320&lt;&gt;""),L1320-A1320,TODAY()-A1320))</f>
        <v/>
      </c>
      <c r="R1320" s="18">
        <f>IF(O1320="","",IF(O1320&lt;0,"CONFERIR",IF(O1320=0,"DEVOLVIDO",IF(K1320="","COM CLIENTE",IF(TODAY()&gt;K1320,"VENCIDO",IF(K1320-TODAY()&lt;=15,"VENCE EM 15 DIAS","COM CLIENTE"))))))</f>
        <v/>
      </c>
      <c r="S1320" s="18">
        <f>IF(OR($E1320="",D1320=""),"",IF(D1320=$C$4,"5909","6909"))</f>
        <v/>
      </c>
      <c r="T1320" s="18" t="n"/>
    </row>
    <row r="1321">
      <c r="A1321" s="17" t="n"/>
      <c r="B1321" s="18" t="n"/>
      <c r="C1321" s="18" t="n"/>
      <c r="D1321" s="18" t="n"/>
      <c r="E1321" s="18" t="n"/>
      <c r="F1321" s="18">
        <f>IF($E1321="","",IFERROR(INDEX(Bens!$B$6:$B$305,MATCH($E1321,Bens!$A$6:$A$305,0)),"Código não cadastrado"))</f>
        <v/>
      </c>
      <c r="G1321" s="19" t="n"/>
      <c r="H1321" s="20">
        <f>IF(OR($E1321="",G1321=""),"",G1321*IFERROR(INDEX(Bens!$D$6:$D$305,MATCH($E1321,Bens!$A$6:$A$305,0)),0))</f>
        <v/>
      </c>
      <c r="I1321" s="18" t="n"/>
      <c r="J1321" s="18">
        <f>IF(OR($E1321="",D1321=""),"",IF(D1321=$C$4,"5908","6908"))</f>
        <v/>
      </c>
      <c r="K1321" s="17" t="n"/>
      <c r="L1321" s="17" t="n"/>
      <c r="M1321" s="19" t="n"/>
      <c r="N1321" s="18" t="n"/>
      <c r="O1321" s="19">
        <f>IF(OR($E1321="",G1321=""),"",G1321-N(M1321))</f>
        <v/>
      </c>
      <c r="P1321" s="20">
        <f>IF(O1321="","",O1321*IFERROR(INDEX(Bens!$D$6:$D$305,MATCH($E1321,Bens!$A$6:$A$305,0)),0))</f>
        <v/>
      </c>
      <c r="Q1321" s="21">
        <f>IF(A1321="","",IF(AND(O1321&lt;=0,L1321&lt;&gt;""),L1321-A1321,TODAY()-A1321))</f>
        <v/>
      </c>
      <c r="R1321" s="18">
        <f>IF(O1321="","",IF(O1321&lt;0,"CONFERIR",IF(O1321=0,"DEVOLVIDO",IF(K1321="","COM CLIENTE",IF(TODAY()&gt;K1321,"VENCIDO",IF(K1321-TODAY()&lt;=15,"VENCE EM 15 DIAS","COM CLIENTE"))))))</f>
        <v/>
      </c>
      <c r="S1321" s="18">
        <f>IF(OR($E1321="",D1321=""),"",IF(D1321=$C$4,"5909","6909"))</f>
        <v/>
      </c>
      <c r="T1321" s="18" t="n"/>
    </row>
    <row r="1322">
      <c r="A1322" s="17" t="n"/>
      <c r="B1322" s="18" t="n"/>
      <c r="C1322" s="18" t="n"/>
      <c r="D1322" s="18" t="n"/>
      <c r="E1322" s="18" t="n"/>
      <c r="F1322" s="18">
        <f>IF($E1322="","",IFERROR(INDEX(Bens!$B$6:$B$305,MATCH($E1322,Bens!$A$6:$A$305,0)),"Código não cadastrado"))</f>
        <v/>
      </c>
      <c r="G1322" s="19" t="n"/>
      <c r="H1322" s="20">
        <f>IF(OR($E1322="",G1322=""),"",G1322*IFERROR(INDEX(Bens!$D$6:$D$305,MATCH($E1322,Bens!$A$6:$A$305,0)),0))</f>
        <v/>
      </c>
      <c r="I1322" s="18" t="n"/>
      <c r="J1322" s="18">
        <f>IF(OR($E1322="",D1322=""),"",IF(D1322=$C$4,"5908","6908"))</f>
        <v/>
      </c>
      <c r="K1322" s="17" t="n"/>
      <c r="L1322" s="17" t="n"/>
      <c r="M1322" s="19" t="n"/>
      <c r="N1322" s="18" t="n"/>
      <c r="O1322" s="19">
        <f>IF(OR($E1322="",G1322=""),"",G1322-N(M1322))</f>
        <v/>
      </c>
      <c r="P1322" s="20">
        <f>IF(O1322="","",O1322*IFERROR(INDEX(Bens!$D$6:$D$305,MATCH($E1322,Bens!$A$6:$A$305,0)),0))</f>
        <v/>
      </c>
      <c r="Q1322" s="21">
        <f>IF(A1322="","",IF(AND(O1322&lt;=0,L1322&lt;&gt;""),L1322-A1322,TODAY()-A1322))</f>
        <v/>
      </c>
      <c r="R1322" s="18">
        <f>IF(O1322="","",IF(O1322&lt;0,"CONFERIR",IF(O1322=0,"DEVOLVIDO",IF(K1322="","COM CLIENTE",IF(TODAY()&gt;K1322,"VENCIDO",IF(K1322-TODAY()&lt;=15,"VENCE EM 15 DIAS","COM CLIENTE"))))))</f>
        <v/>
      </c>
      <c r="S1322" s="18">
        <f>IF(OR($E1322="",D1322=""),"",IF(D1322=$C$4,"5909","6909"))</f>
        <v/>
      </c>
      <c r="T1322" s="18" t="n"/>
    </row>
    <row r="1323">
      <c r="A1323" s="17" t="n"/>
      <c r="B1323" s="18" t="n"/>
      <c r="C1323" s="18" t="n"/>
      <c r="D1323" s="18" t="n"/>
      <c r="E1323" s="18" t="n"/>
      <c r="F1323" s="18">
        <f>IF($E1323="","",IFERROR(INDEX(Bens!$B$6:$B$305,MATCH($E1323,Bens!$A$6:$A$305,0)),"Código não cadastrado"))</f>
        <v/>
      </c>
      <c r="G1323" s="19" t="n"/>
      <c r="H1323" s="20">
        <f>IF(OR($E1323="",G1323=""),"",G1323*IFERROR(INDEX(Bens!$D$6:$D$305,MATCH($E1323,Bens!$A$6:$A$305,0)),0))</f>
        <v/>
      </c>
      <c r="I1323" s="18" t="n"/>
      <c r="J1323" s="18">
        <f>IF(OR($E1323="",D1323=""),"",IF(D1323=$C$4,"5908","6908"))</f>
        <v/>
      </c>
      <c r="K1323" s="17" t="n"/>
      <c r="L1323" s="17" t="n"/>
      <c r="M1323" s="19" t="n"/>
      <c r="N1323" s="18" t="n"/>
      <c r="O1323" s="19">
        <f>IF(OR($E1323="",G1323=""),"",G1323-N(M1323))</f>
        <v/>
      </c>
      <c r="P1323" s="20">
        <f>IF(O1323="","",O1323*IFERROR(INDEX(Bens!$D$6:$D$305,MATCH($E1323,Bens!$A$6:$A$305,0)),0))</f>
        <v/>
      </c>
      <c r="Q1323" s="21">
        <f>IF(A1323="","",IF(AND(O1323&lt;=0,L1323&lt;&gt;""),L1323-A1323,TODAY()-A1323))</f>
        <v/>
      </c>
      <c r="R1323" s="18">
        <f>IF(O1323="","",IF(O1323&lt;0,"CONFERIR",IF(O1323=0,"DEVOLVIDO",IF(K1323="","COM CLIENTE",IF(TODAY()&gt;K1323,"VENCIDO",IF(K1323-TODAY()&lt;=15,"VENCE EM 15 DIAS","COM CLIENTE"))))))</f>
        <v/>
      </c>
      <c r="S1323" s="18">
        <f>IF(OR($E1323="",D1323=""),"",IF(D1323=$C$4,"5909","6909"))</f>
        <v/>
      </c>
      <c r="T1323" s="18" t="n"/>
    </row>
    <row r="1324">
      <c r="A1324" s="17" t="n"/>
      <c r="B1324" s="18" t="n"/>
      <c r="C1324" s="18" t="n"/>
      <c r="D1324" s="18" t="n"/>
      <c r="E1324" s="18" t="n"/>
      <c r="F1324" s="18">
        <f>IF($E1324="","",IFERROR(INDEX(Bens!$B$6:$B$305,MATCH($E1324,Bens!$A$6:$A$305,0)),"Código não cadastrado"))</f>
        <v/>
      </c>
      <c r="G1324" s="19" t="n"/>
      <c r="H1324" s="20">
        <f>IF(OR($E1324="",G1324=""),"",G1324*IFERROR(INDEX(Bens!$D$6:$D$305,MATCH($E1324,Bens!$A$6:$A$305,0)),0))</f>
        <v/>
      </c>
      <c r="I1324" s="18" t="n"/>
      <c r="J1324" s="18">
        <f>IF(OR($E1324="",D1324=""),"",IF(D1324=$C$4,"5908","6908"))</f>
        <v/>
      </c>
      <c r="K1324" s="17" t="n"/>
      <c r="L1324" s="17" t="n"/>
      <c r="M1324" s="19" t="n"/>
      <c r="N1324" s="18" t="n"/>
      <c r="O1324" s="19">
        <f>IF(OR($E1324="",G1324=""),"",G1324-N(M1324))</f>
        <v/>
      </c>
      <c r="P1324" s="20">
        <f>IF(O1324="","",O1324*IFERROR(INDEX(Bens!$D$6:$D$305,MATCH($E1324,Bens!$A$6:$A$305,0)),0))</f>
        <v/>
      </c>
      <c r="Q1324" s="21">
        <f>IF(A1324="","",IF(AND(O1324&lt;=0,L1324&lt;&gt;""),L1324-A1324,TODAY()-A1324))</f>
        <v/>
      </c>
      <c r="R1324" s="18">
        <f>IF(O1324="","",IF(O1324&lt;0,"CONFERIR",IF(O1324=0,"DEVOLVIDO",IF(K1324="","COM CLIENTE",IF(TODAY()&gt;K1324,"VENCIDO",IF(K1324-TODAY()&lt;=15,"VENCE EM 15 DIAS","COM CLIENTE"))))))</f>
        <v/>
      </c>
      <c r="S1324" s="18">
        <f>IF(OR($E1324="",D1324=""),"",IF(D1324=$C$4,"5909","6909"))</f>
        <v/>
      </c>
      <c r="T1324" s="18" t="n"/>
    </row>
    <row r="1325">
      <c r="A1325" s="17" t="n"/>
      <c r="B1325" s="18" t="n"/>
      <c r="C1325" s="18" t="n"/>
      <c r="D1325" s="18" t="n"/>
      <c r="E1325" s="18" t="n"/>
      <c r="F1325" s="18">
        <f>IF($E1325="","",IFERROR(INDEX(Bens!$B$6:$B$305,MATCH($E1325,Bens!$A$6:$A$305,0)),"Código não cadastrado"))</f>
        <v/>
      </c>
      <c r="G1325" s="19" t="n"/>
      <c r="H1325" s="20">
        <f>IF(OR($E1325="",G1325=""),"",G1325*IFERROR(INDEX(Bens!$D$6:$D$305,MATCH($E1325,Bens!$A$6:$A$305,0)),0))</f>
        <v/>
      </c>
      <c r="I1325" s="18" t="n"/>
      <c r="J1325" s="18">
        <f>IF(OR($E1325="",D1325=""),"",IF(D1325=$C$4,"5908","6908"))</f>
        <v/>
      </c>
      <c r="K1325" s="17" t="n"/>
      <c r="L1325" s="17" t="n"/>
      <c r="M1325" s="19" t="n"/>
      <c r="N1325" s="18" t="n"/>
      <c r="O1325" s="19">
        <f>IF(OR($E1325="",G1325=""),"",G1325-N(M1325))</f>
        <v/>
      </c>
      <c r="P1325" s="20">
        <f>IF(O1325="","",O1325*IFERROR(INDEX(Bens!$D$6:$D$305,MATCH($E1325,Bens!$A$6:$A$305,0)),0))</f>
        <v/>
      </c>
      <c r="Q1325" s="21">
        <f>IF(A1325="","",IF(AND(O1325&lt;=0,L1325&lt;&gt;""),L1325-A1325,TODAY()-A1325))</f>
        <v/>
      </c>
      <c r="R1325" s="18">
        <f>IF(O1325="","",IF(O1325&lt;0,"CONFERIR",IF(O1325=0,"DEVOLVIDO",IF(K1325="","COM CLIENTE",IF(TODAY()&gt;K1325,"VENCIDO",IF(K1325-TODAY()&lt;=15,"VENCE EM 15 DIAS","COM CLIENTE"))))))</f>
        <v/>
      </c>
      <c r="S1325" s="18">
        <f>IF(OR($E1325="",D1325=""),"",IF(D1325=$C$4,"5909","6909"))</f>
        <v/>
      </c>
      <c r="T1325" s="18" t="n"/>
    </row>
    <row r="1326">
      <c r="A1326" s="17" t="n"/>
      <c r="B1326" s="18" t="n"/>
      <c r="C1326" s="18" t="n"/>
      <c r="D1326" s="18" t="n"/>
      <c r="E1326" s="18" t="n"/>
      <c r="F1326" s="18">
        <f>IF($E1326="","",IFERROR(INDEX(Bens!$B$6:$B$305,MATCH($E1326,Bens!$A$6:$A$305,0)),"Código não cadastrado"))</f>
        <v/>
      </c>
      <c r="G1326" s="19" t="n"/>
      <c r="H1326" s="20">
        <f>IF(OR($E1326="",G1326=""),"",G1326*IFERROR(INDEX(Bens!$D$6:$D$305,MATCH($E1326,Bens!$A$6:$A$305,0)),0))</f>
        <v/>
      </c>
      <c r="I1326" s="18" t="n"/>
      <c r="J1326" s="18">
        <f>IF(OR($E1326="",D1326=""),"",IF(D1326=$C$4,"5908","6908"))</f>
        <v/>
      </c>
      <c r="K1326" s="17" t="n"/>
      <c r="L1326" s="17" t="n"/>
      <c r="M1326" s="19" t="n"/>
      <c r="N1326" s="18" t="n"/>
      <c r="O1326" s="19">
        <f>IF(OR($E1326="",G1326=""),"",G1326-N(M1326))</f>
        <v/>
      </c>
      <c r="P1326" s="20">
        <f>IF(O1326="","",O1326*IFERROR(INDEX(Bens!$D$6:$D$305,MATCH($E1326,Bens!$A$6:$A$305,0)),0))</f>
        <v/>
      </c>
      <c r="Q1326" s="21">
        <f>IF(A1326="","",IF(AND(O1326&lt;=0,L1326&lt;&gt;""),L1326-A1326,TODAY()-A1326))</f>
        <v/>
      </c>
      <c r="R1326" s="18">
        <f>IF(O1326="","",IF(O1326&lt;0,"CONFERIR",IF(O1326=0,"DEVOLVIDO",IF(K1326="","COM CLIENTE",IF(TODAY()&gt;K1326,"VENCIDO",IF(K1326-TODAY()&lt;=15,"VENCE EM 15 DIAS","COM CLIENTE"))))))</f>
        <v/>
      </c>
      <c r="S1326" s="18">
        <f>IF(OR($E1326="",D1326=""),"",IF(D1326=$C$4,"5909","6909"))</f>
        <v/>
      </c>
      <c r="T1326" s="18" t="n"/>
    </row>
    <row r="1327">
      <c r="A1327" s="17" t="n"/>
      <c r="B1327" s="18" t="n"/>
      <c r="C1327" s="18" t="n"/>
      <c r="D1327" s="18" t="n"/>
      <c r="E1327" s="18" t="n"/>
      <c r="F1327" s="18">
        <f>IF($E1327="","",IFERROR(INDEX(Bens!$B$6:$B$305,MATCH($E1327,Bens!$A$6:$A$305,0)),"Código não cadastrado"))</f>
        <v/>
      </c>
      <c r="G1327" s="19" t="n"/>
      <c r="H1327" s="20">
        <f>IF(OR($E1327="",G1327=""),"",G1327*IFERROR(INDEX(Bens!$D$6:$D$305,MATCH($E1327,Bens!$A$6:$A$305,0)),0))</f>
        <v/>
      </c>
      <c r="I1327" s="18" t="n"/>
      <c r="J1327" s="18">
        <f>IF(OR($E1327="",D1327=""),"",IF(D1327=$C$4,"5908","6908"))</f>
        <v/>
      </c>
      <c r="K1327" s="17" t="n"/>
      <c r="L1327" s="17" t="n"/>
      <c r="M1327" s="19" t="n"/>
      <c r="N1327" s="18" t="n"/>
      <c r="O1327" s="19">
        <f>IF(OR($E1327="",G1327=""),"",G1327-N(M1327))</f>
        <v/>
      </c>
      <c r="P1327" s="20">
        <f>IF(O1327="","",O1327*IFERROR(INDEX(Bens!$D$6:$D$305,MATCH($E1327,Bens!$A$6:$A$305,0)),0))</f>
        <v/>
      </c>
      <c r="Q1327" s="21">
        <f>IF(A1327="","",IF(AND(O1327&lt;=0,L1327&lt;&gt;""),L1327-A1327,TODAY()-A1327))</f>
        <v/>
      </c>
      <c r="R1327" s="18">
        <f>IF(O1327="","",IF(O1327&lt;0,"CONFERIR",IF(O1327=0,"DEVOLVIDO",IF(K1327="","COM CLIENTE",IF(TODAY()&gt;K1327,"VENCIDO",IF(K1327-TODAY()&lt;=15,"VENCE EM 15 DIAS","COM CLIENTE"))))))</f>
        <v/>
      </c>
      <c r="S1327" s="18">
        <f>IF(OR($E1327="",D1327=""),"",IF(D1327=$C$4,"5909","6909"))</f>
        <v/>
      </c>
      <c r="T1327" s="18" t="n"/>
    </row>
    <row r="1328">
      <c r="A1328" s="17" t="n"/>
      <c r="B1328" s="18" t="n"/>
      <c r="C1328" s="18" t="n"/>
      <c r="D1328" s="18" t="n"/>
      <c r="E1328" s="18" t="n"/>
      <c r="F1328" s="18">
        <f>IF($E1328="","",IFERROR(INDEX(Bens!$B$6:$B$305,MATCH($E1328,Bens!$A$6:$A$305,0)),"Código não cadastrado"))</f>
        <v/>
      </c>
      <c r="G1328" s="19" t="n"/>
      <c r="H1328" s="20">
        <f>IF(OR($E1328="",G1328=""),"",G1328*IFERROR(INDEX(Bens!$D$6:$D$305,MATCH($E1328,Bens!$A$6:$A$305,0)),0))</f>
        <v/>
      </c>
      <c r="I1328" s="18" t="n"/>
      <c r="J1328" s="18">
        <f>IF(OR($E1328="",D1328=""),"",IF(D1328=$C$4,"5908","6908"))</f>
        <v/>
      </c>
      <c r="K1328" s="17" t="n"/>
      <c r="L1328" s="17" t="n"/>
      <c r="M1328" s="19" t="n"/>
      <c r="N1328" s="18" t="n"/>
      <c r="O1328" s="19">
        <f>IF(OR($E1328="",G1328=""),"",G1328-N(M1328))</f>
        <v/>
      </c>
      <c r="P1328" s="20">
        <f>IF(O1328="","",O1328*IFERROR(INDEX(Bens!$D$6:$D$305,MATCH($E1328,Bens!$A$6:$A$305,0)),0))</f>
        <v/>
      </c>
      <c r="Q1328" s="21">
        <f>IF(A1328="","",IF(AND(O1328&lt;=0,L1328&lt;&gt;""),L1328-A1328,TODAY()-A1328))</f>
        <v/>
      </c>
      <c r="R1328" s="18">
        <f>IF(O1328="","",IF(O1328&lt;0,"CONFERIR",IF(O1328=0,"DEVOLVIDO",IF(K1328="","COM CLIENTE",IF(TODAY()&gt;K1328,"VENCIDO",IF(K1328-TODAY()&lt;=15,"VENCE EM 15 DIAS","COM CLIENTE"))))))</f>
        <v/>
      </c>
      <c r="S1328" s="18">
        <f>IF(OR($E1328="",D1328=""),"",IF(D1328=$C$4,"5909","6909"))</f>
        <v/>
      </c>
      <c r="T1328" s="18" t="n"/>
    </row>
    <row r="1329">
      <c r="A1329" s="17" t="n"/>
      <c r="B1329" s="18" t="n"/>
      <c r="C1329" s="18" t="n"/>
      <c r="D1329" s="18" t="n"/>
      <c r="E1329" s="18" t="n"/>
      <c r="F1329" s="18">
        <f>IF($E1329="","",IFERROR(INDEX(Bens!$B$6:$B$305,MATCH($E1329,Bens!$A$6:$A$305,0)),"Código não cadastrado"))</f>
        <v/>
      </c>
      <c r="G1329" s="19" t="n"/>
      <c r="H1329" s="20">
        <f>IF(OR($E1329="",G1329=""),"",G1329*IFERROR(INDEX(Bens!$D$6:$D$305,MATCH($E1329,Bens!$A$6:$A$305,0)),0))</f>
        <v/>
      </c>
      <c r="I1329" s="18" t="n"/>
      <c r="J1329" s="18">
        <f>IF(OR($E1329="",D1329=""),"",IF(D1329=$C$4,"5908","6908"))</f>
        <v/>
      </c>
      <c r="K1329" s="17" t="n"/>
      <c r="L1329" s="17" t="n"/>
      <c r="M1329" s="19" t="n"/>
      <c r="N1329" s="18" t="n"/>
      <c r="O1329" s="19">
        <f>IF(OR($E1329="",G1329=""),"",G1329-N(M1329))</f>
        <v/>
      </c>
      <c r="P1329" s="20">
        <f>IF(O1329="","",O1329*IFERROR(INDEX(Bens!$D$6:$D$305,MATCH($E1329,Bens!$A$6:$A$305,0)),0))</f>
        <v/>
      </c>
      <c r="Q1329" s="21">
        <f>IF(A1329="","",IF(AND(O1329&lt;=0,L1329&lt;&gt;""),L1329-A1329,TODAY()-A1329))</f>
        <v/>
      </c>
      <c r="R1329" s="18">
        <f>IF(O1329="","",IF(O1329&lt;0,"CONFERIR",IF(O1329=0,"DEVOLVIDO",IF(K1329="","COM CLIENTE",IF(TODAY()&gt;K1329,"VENCIDO",IF(K1329-TODAY()&lt;=15,"VENCE EM 15 DIAS","COM CLIENTE"))))))</f>
        <v/>
      </c>
      <c r="S1329" s="18">
        <f>IF(OR($E1329="",D1329=""),"",IF(D1329=$C$4,"5909","6909"))</f>
        <v/>
      </c>
      <c r="T1329" s="18" t="n"/>
    </row>
    <row r="1330">
      <c r="A1330" s="17" t="n"/>
      <c r="B1330" s="18" t="n"/>
      <c r="C1330" s="18" t="n"/>
      <c r="D1330" s="18" t="n"/>
      <c r="E1330" s="18" t="n"/>
      <c r="F1330" s="18">
        <f>IF($E1330="","",IFERROR(INDEX(Bens!$B$6:$B$305,MATCH($E1330,Bens!$A$6:$A$305,0)),"Código não cadastrado"))</f>
        <v/>
      </c>
      <c r="G1330" s="19" t="n"/>
      <c r="H1330" s="20">
        <f>IF(OR($E1330="",G1330=""),"",G1330*IFERROR(INDEX(Bens!$D$6:$D$305,MATCH($E1330,Bens!$A$6:$A$305,0)),0))</f>
        <v/>
      </c>
      <c r="I1330" s="18" t="n"/>
      <c r="J1330" s="18">
        <f>IF(OR($E1330="",D1330=""),"",IF(D1330=$C$4,"5908","6908"))</f>
        <v/>
      </c>
      <c r="K1330" s="17" t="n"/>
      <c r="L1330" s="17" t="n"/>
      <c r="M1330" s="19" t="n"/>
      <c r="N1330" s="18" t="n"/>
      <c r="O1330" s="19">
        <f>IF(OR($E1330="",G1330=""),"",G1330-N(M1330))</f>
        <v/>
      </c>
      <c r="P1330" s="20">
        <f>IF(O1330="","",O1330*IFERROR(INDEX(Bens!$D$6:$D$305,MATCH($E1330,Bens!$A$6:$A$305,0)),0))</f>
        <v/>
      </c>
      <c r="Q1330" s="21">
        <f>IF(A1330="","",IF(AND(O1330&lt;=0,L1330&lt;&gt;""),L1330-A1330,TODAY()-A1330))</f>
        <v/>
      </c>
      <c r="R1330" s="18">
        <f>IF(O1330="","",IF(O1330&lt;0,"CONFERIR",IF(O1330=0,"DEVOLVIDO",IF(K1330="","COM CLIENTE",IF(TODAY()&gt;K1330,"VENCIDO",IF(K1330-TODAY()&lt;=15,"VENCE EM 15 DIAS","COM CLIENTE"))))))</f>
        <v/>
      </c>
      <c r="S1330" s="18">
        <f>IF(OR($E1330="",D1330=""),"",IF(D1330=$C$4,"5909","6909"))</f>
        <v/>
      </c>
      <c r="T1330" s="18" t="n"/>
    </row>
    <row r="1331">
      <c r="A1331" s="17" t="n"/>
      <c r="B1331" s="18" t="n"/>
      <c r="C1331" s="18" t="n"/>
      <c r="D1331" s="18" t="n"/>
      <c r="E1331" s="18" t="n"/>
      <c r="F1331" s="18">
        <f>IF($E1331="","",IFERROR(INDEX(Bens!$B$6:$B$305,MATCH($E1331,Bens!$A$6:$A$305,0)),"Código não cadastrado"))</f>
        <v/>
      </c>
      <c r="G1331" s="19" t="n"/>
      <c r="H1331" s="20">
        <f>IF(OR($E1331="",G1331=""),"",G1331*IFERROR(INDEX(Bens!$D$6:$D$305,MATCH($E1331,Bens!$A$6:$A$305,0)),0))</f>
        <v/>
      </c>
      <c r="I1331" s="18" t="n"/>
      <c r="J1331" s="18">
        <f>IF(OR($E1331="",D1331=""),"",IF(D1331=$C$4,"5908","6908"))</f>
        <v/>
      </c>
      <c r="K1331" s="17" t="n"/>
      <c r="L1331" s="17" t="n"/>
      <c r="M1331" s="19" t="n"/>
      <c r="N1331" s="18" t="n"/>
      <c r="O1331" s="19">
        <f>IF(OR($E1331="",G1331=""),"",G1331-N(M1331))</f>
        <v/>
      </c>
      <c r="P1331" s="20">
        <f>IF(O1331="","",O1331*IFERROR(INDEX(Bens!$D$6:$D$305,MATCH($E1331,Bens!$A$6:$A$305,0)),0))</f>
        <v/>
      </c>
      <c r="Q1331" s="21">
        <f>IF(A1331="","",IF(AND(O1331&lt;=0,L1331&lt;&gt;""),L1331-A1331,TODAY()-A1331))</f>
        <v/>
      </c>
      <c r="R1331" s="18">
        <f>IF(O1331="","",IF(O1331&lt;0,"CONFERIR",IF(O1331=0,"DEVOLVIDO",IF(K1331="","COM CLIENTE",IF(TODAY()&gt;K1331,"VENCIDO",IF(K1331-TODAY()&lt;=15,"VENCE EM 15 DIAS","COM CLIENTE"))))))</f>
        <v/>
      </c>
      <c r="S1331" s="18">
        <f>IF(OR($E1331="",D1331=""),"",IF(D1331=$C$4,"5909","6909"))</f>
        <v/>
      </c>
      <c r="T1331" s="18" t="n"/>
    </row>
    <row r="1332">
      <c r="A1332" s="17" t="n"/>
      <c r="B1332" s="18" t="n"/>
      <c r="C1332" s="18" t="n"/>
      <c r="D1332" s="18" t="n"/>
      <c r="E1332" s="18" t="n"/>
      <c r="F1332" s="18">
        <f>IF($E1332="","",IFERROR(INDEX(Bens!$B$6:$B$305,MATCH($E1332,Bens!$A$6:$A$305,0)),"Código não cadastrado"))</f>
        <v/>
      </c>
      <c r="G1332" s="19" t="n"/>
      <c r="H1332" s="20">
        <f>IF(OR($E1332="",G1332=""),"",G1332*IFERROR(INDEX(Bens!$D$6:$D$305,MATCH($E1332,Bens!$A$6:$A$305,0)),0))</f>
        <v/>
      </c>
      <c r="I1332" s="18" t="n"/>
      <c r="J1332" s="18">
        <f>IF(OR($E1332="",D1332=""),"",IF(D1332=$C$4,"5908","6908"))</f>
        <v/>
      </c>
      <c r="K1332" s="17" t="n"/>
      <c r="L1332" s="17" t="n"/>
      <c r="M1332" s="19" t="n"/>
      <c r="N1332" s="18" t="n"/>
      <c r="O1332" s="19">
        <f>IF(OR($E1332="",G1332=""),"",G1332-N(M1332))</f>
        <v/>
      </c>
      <c r="P1332" s="20">
        <f>IF(O1332="","",O1332*IFERROR(INDEX(Bens!$D$6:$D$305,MATCH($E1332,Bens!$A$6:$A$305,0)),0))</f>
        <v/>
      </c>
      <c r="Q1332" s="21">
        <f>IF(A1332="","",IF(AND(O1332&lt;=0,L1332&lt;&gt;""),L1332-A1332,TODAY()-A1332))</f>
        <v/>
      </c>
      <c r="R1332" s="18">
        <f>IF(O1332="","",IF(O1332&lt;0,"CONFERIR",IF(O1332=0,"DEVOLVIDO",IF(K1332="","COM CLIENTE",IF(TODAY()&gt;K1332,"VENCIDO",IF(K1332-TODAY()&lt;=15,"VENCE EM 15 DIAS","COM CLIENTE"))))))</f>
        <v/>
      </c>
      <c r="S1332" s="18">
        <f>IF(OR($E1332="",D1332=""),"",IF(D1332=$C$4,"5909","6909"))</f>
        <v/>
      </c>
      <c r="T1332" s="18" t="n"/>
    </row>
    <row r="1333">
      <c r="A1333" s="17" t="n"/>
      <c r="B1333" s="18" t="n"/>
      <c r="C1333" s="18" t="n"/>
      <c r="D1333" s="18" t="n"/>
      <c r="E1333" s="18" t="n"/>
      <c r="F1333" s="18">
        <f>IF($E1333="","",IFERROR(INDEX(Bens!$B$6:$B$305,MATCH($E1333,Bens!$A$6:$A$305,0)),"Código não cadastrado"))</f>
        <v/>
      </c>
      <c r="G1333" s="19" t="n"/>
      <c r="H1333" s="20">
        <f>IF(OR($E1333="",G1333=""),"",G1333*IFERROR(INDEX(Bens!$D$6:$D$305,MATCH($E1333,Bens!$A$6:$A$305,0)),0))</f>
        <v/>
      </c>
      <c r="I1333" s="18" t="n"/>
      <c r="J1333" s="18">
        <f>IF(OR($E1333="",D1333=""),"",IF(D1333=$C$4,"5908","6908"))</f>
        <v/>
      </c>
      <c r="K1333" s="17" t="n"/>
      <c r="L1333" s="17" t="n"/>
      <c r="M1333" s="19" t="n"/>
      <c r="N1333" s="18" t="n"/>
      <c r="O1333" s="19">
        <f>IF(OR($E1333="",G1333=""),"",G1333-N(M1333))</f>
        <v/>
      </c>
      <c r="P1333" s="20">
        <f>IF(O1333="","",O1333*IFERROR(INDEX(Bens!$D$6:$D$305,MATCH($E1333,Bens!$A$6:$A$305,0)),0))</f>
        <v/>
      </c>
      <c r="Q1333" s="21">
        <f>IF(A1333="","",IF(AND(O1333&lt;=0,L1333&lt;&gt;""),L1333-A1333,TODAY()-A1333))</f>
        <v/>
      </c>
      <c r="R1333" s="18">
        <f>IF(O1333="","",IF(O1333&lt;0,"CONFERIR",IF(O1333=0,"DEVOLVIDO",IF(K1333="","COM CLIENTE",IF(TODAY()&gt;K1333,"VENCIDO",IF(K1333-TODAY()&lt;=15,"VENCE EM 15 DIAS","COM CLIENTE"))))))</f>
        <v/>
      </c>
      <c r="S1333" s="18">
        <f>IF(OR($E1333="",D1333=""),"",IF(D1333=$C$4,"5909","6909"))</f>
        <v/>
      </c>
      <c r="T1333" s="18" t="n"/>
    </row>
    <row r="1334">
      <c r="A1334" s="17" t="n"/>
      <c r="B1334" s="18" t="n"/>
      <c r="C1334" s="18" t="n"/>
      <c r="D1334" s="18" t="n"/>
      <c r="E1334" s="18" t="n"/>
      <c r="F1334" s="18">
        <f>IF($E1334="","",IFERROR(INDEX(Bens!$B$6:$B$305,MATCH($E1334,Bens!$A$6:$A$305,0)),"Código não cadastrado"))</f>
        <v/>
      </c>
      <c r="G1334" s="19" t="n"/>
      <c r="H1334" s="20">
        <f>IF(OR($E1334="",G1334=""),"",G1334*IFERROR(INDEX(Bens!$D$6:$D$305,MATCH($E1334,Bens!$A$6:$A$305,0)),0))</f>
        <v/>
      </c>
      <c r="I1334" s="18" t="n"/>
      <c r="J1334" s="18">
        <f>IF(OR($E1334="",D1334=""),"",IF(D1334=$C$4,"5908","6908"))</f>
        <v/>
      </c>
      <c r="K1334" s="17" t="n"/>
      <c r="L1334" s="17" t="n"/>
      <c r="M1334" s="19" t="n"/>
      <c r="N1334" s="18" t="n"/>
      <c r="O1334" s="19">
        <f>IF(OR($E1334="",G1334=""),"",G1334-N(M1334))</f>
        <v/>
      </c>
      <c r="P1334" s="20">
        <f>IF(O1334="","",O1334*IFERROR(INDEX(Bens!$D$6:$D$305,MATCH($E1334,Bens!$A$6:$A$305,0)),0))</f>
        <v/>
      </c>
      <c r="Q1334" s="21">
        <f>IF(A1334="","",IF(AND(O1334&lt;=0,L1334&lt;&gt;""),L1334-A1334,TODAY()-A1334))</f>
        <v/>
      </c>
      <c r="R1334" s="18">
        <f>IF(O1334="","",IF(O1334&lt;0,"CONFERIR",IF(O1334=0,"DEVOLVIDO",IF(K1334="","COM CLIENTE",IF(TODAY()&gt;K1334,"VENCIDO",IF(K1334-TODAY()&lt;=15,"VENCE EM 15 DIAS","COM CLIENTE"))))))</f>
        <v/>
      </c>
      <c r="S1334" s="18">
        <f>IF(OR($E1334="",D1334=""),"",IF(D1334=$C$4,"5909","6909"))</f>
        <v/>
      </c>
      <c r="T1334" s="18" t="n"/>
    </row>
    <row r="1335">
      <c r="A1335" s="17" t="n"/>
      <c r="B1335" s="18" t="n"/>
      <c r="C1335" s="18" t="n"/>
      <c r="D1335" s="18" t="n"/>
      <c r="E1335" s="18" t="n"/>
      <c r="F1335" s="18">
        <f>IF($E1335="","",IFERROR(INDEX(Bens!$B$6:$B$305,MATCH($E1335,Bens!$A$6:$A$305,0)),"Código não cadastrado"))</f>
        <v/>
      </c>
      <c r="G1335" s="19" t="n"/>
      <c r="H1335" s="20">
        <f>IF(OR($E1335="",G1335=""),"",G1335*IFERROR(INDEX(Bens!$D$6:$D$305,MATCH($E1335,Bens!$A$6:$A$305,0)),0))</f>
        <v/>
      </c>
      <c r="I1335" s="18" t="n"/>
      <c r="J1335" s="18">
        <f>IF(OR($E1335="",D1335=""),"",IF(D1335=$C$4,"5908","6908"))</f>
        <v/>
      </c>
      <c r="K1335" s="17" t="n"/>
      <c r="L1335" s="17" t="n"/>
      <c r="M1335" s="19" t="n"/>
      <c r="N1335" s="18" t="n"/>
      <c r="O1335" s="19">
        <f>IF(OR($E1335="",G1335=""),"",G1335-N(M1335))</f>
        <v/>
      </c>
      <c r="P1335" s="20">
        <f>IF(O1335="","",O1335*IFERROR(INDEX(Bens!$D$6:$D$305,MATCH($E1335,Bens!$A$6:$A$305,0)),0))</f>
        <v/>
      </c>
      <c r="Q1335" s="21">
        <f>IF(A1335="","",IF(AND(O1335&lt;=0,L1335&lt;&gt;""),L1335-A1335,TODAY()-A1335))</f>
        <v/>
      </c>
      <c r="R1335" s="18">
        <f>IF(O1335="","",IF(O1335&lt;0,"CONFERIR",IF(O1335=0,"DEVOLVIDO",IF(K1335="","COM CLIENTE",IF(TODAY()&gt;K1335,"VENCIDO",IF(K1335-TODAY()&lt;=15,"VENCE EM 15 DIAS","COM CLIENTE"))))))</f>
        <v/>
      </c>
      <c r="S1335" s="18">
        <f>IF(OR($E1335="",D1335=""),"",IF(D1335=$C$4,"5909","6909"))</f>
        <v/>
      </c>
      <c r="T1335" s="18" t="n"/>
    </row>
    <row r="1336">
      <c r="A1336" s="17" t="n"/>
      <c r="B1336" s="18" t="n"/>
      <c r="C1336" s="18" t="n"/>
      <c r="D1336" s="18" t="n"/>
      <c r="E1336" s="18" t="n"/>
      <c r="F1336" s="18">
        <f>IF($E1336="","",IFERROR(INDEX(Bens!$B$6:$B$305,MATCH($E1336,Bens!$A$6:$A$305,0)),"Código não cadastrado"))</f>
        <v/>
      </c>
      <c r="G1336" s="19" t="n"/>
      <c r="H1336" s="20">
        <f>IF(OR($E1336="",G1336=""),"",G1336*IFERROR(INDEX(Bens!$D$6:$D$305,MATCH($E1336,Bens!$A$6:$A$305,0)),0))</f>
        <v/>
      </c>
      <c r="I1336" s="18" t="n"/>
      <c r="J1336" s="18">
        <f>IF(OR($E1336="",D1336=""),"",IF(D1336=$C$4,"5908","6908"))</f>
        <v/>
      </c>
      <c r="K1336" s="17" t="n"/>
      <c r="L1336" s="17" t="n"/>
      <c r="M1336" s="19" t="n"/>
      <c r="N1336" s="18" t="n"/>
      <c r="O1336" s="19">
        <f>IF(OR($E1336="",G1336=""),"",G1336-N(M1336))</f>
        <v/>
      </c>
      <c r="P1336" s="20">
        <f>IF(O1336="","",O1336*IFERROR(INDEX(Bens!$D$6:$D$305,MATCH($E1336,Bens!$A$6:$A$305,0)),0))</f>
        <v/>
      </c>
      <c r="Q1336" s="21">
        <f>IF(A1336="","",IF(AND(O1336&lt;=0,L1336&lt;&gt;""),L1336-A1336,TODAY()-A1336))</f>
        <v/>
      </c>
      <c r="R1336" s="18">
        <f>IF(O1336="","",IF(O1336&lt;0,"CONFERIR",IF(O1336=0,"DEVOLVIDO",IF(K1336="","COM CLIENTE",IF(TODAY()&gt;K1336,"VENCIDO",IF(K1336-TODAY()&lt;=15,"VENCE EM 15 DIAS","COM CLIENTE"))))))</f>
        <v/>
      </c>
      <c r="S1336" s="18">
        <f>IF(OR($E1336="",D1336=""),"",IF(D1336=$C$4,"5909","6909"))</f>
        <v/>
      </c>
      <c r="T1336" s="18" t="n"/>
    </row>
    <row r="1337">
      <c r="A1337" s="17" t="n"/>
      <c r="B1337" s="18" t="n"/>
      <c r="C1337" s="18" t="n"/>
      <c r="D1337" s="18" t="n"/>
      <c r="E1337" s="18" t="n"/>
      <c r="F1337" s="18">
        <f>IF($E1337="","",IFERROR(INDEX(Bens!$B$6:$B$305,MATCH($E1337,Bens!$A$6:$A$305,0)),"Código não cadastrado"))</f>
        <v/>
      </c>
      <c r="G1337" s="19" t="n"/>
      <c r="H1337" s="20">
        <f>IF(OR($E1337="",G1337=""),"",G1337*IFERROR(INDEX(Bens!$D$6:$D$305,MATCH($E1337,Bens!$A$6:$A$305,0)),0))</f>
        <v/>
      </c>
      <c r="I1337" s="18" t="n"/>
      <c r="J1337" s="18">
        <f>IF(OR($E1337="",D1337=""),"",IF(D1337=$C$4,"5908","6908"))</f>
        <v/>
      </c>
      <c r="K1337" s="17" t="n"/>
      <c r="L1337" s="17" t="n"/>
      <c r="M1337" s="19" t="n"/>
      <c r="N1337" s="18" t="n"/>
      <c r="O1337" s="19">
        <f>IF(OR($E1337="",G1337=""),"",G1337-N(M1337))</f>
        <v/>
      </c>
      <c r="P1337" s="20">
        <f>IF(O1337="","",O1337*IFERROR(INDEX(Bens!$D$6:$D$305,MATCH($E1337,Bens!$A$6:$A$305,0)),0))</f>
        <v/>
      </c>
      <c r="Q1337" s="21">
        <f>IF(A1337="","",IF(AND(O1337&lt;=0,L1337&lt;&gt;""),L1337-A1337,TODAY()-A1337))</f>
        <v/>
      </c>
      <c r="R1337" s="18">
        <f>IF(O1337="","",IF(O1337&lt;0,"CONFERIR",IF(O1337=0,"DEVOLVIDO",IF(K1337="","COM CLIENTE",IF(TODAY()&gt;K1337,"VENCIDO",IF(K1337-TODAY()&lt;=15,"VENCE EM 15 DIAS","COM CLIENTE"))))))</f>
        <v/>
      </c>
      <c r="S1337" s="18">
        <f>IF(OR($E1337="",D1337=""),"",IF(D1337=$C$4,"5909","6909"))</f>
        <v/>
      </c>
      <c r="T1337" s="18" t="n"/>
    </row>
    <row r="1338">
      <c r="A1338" s="17" t="n"/>
      <c r="B1338" s="18" t="n"/>
      <c r="C1338" s="18" t="n"/>
      <c r="D1338" s="18" t="n"/>
      <c r="E1338" s="18" t="n"/>
      <c r="F1338" s="18">
        <f>IF($E1338="","",IFERROR(INDEX(Bens!$B$6:$B$305,MATCH($E1338,Bens!$A$6:$A$305,0)),"Código não cadastrado"))</f>
        <v/>
      </c>
      <c r="G1338" s="19" t="n"/>
      <c r="H1338" s="20">
        <f>IF(OR($E1338="",G1338=""),"",G1338*IFERROR(INDEX(Bens!$D$6:$D$305,MATCH($E1338,Bens!$A$6:$A$305,0)),0))</f>
        <v/>
      </c>
      <c r="I1338" s="18" t="n"/>
      <c r="J1338" s="18">
        <f>IF(OR($E1338="",D1338=""),"",IF(D1338=$C$4,"5908","6908"))</f>
        <v/>
      </c>
      <c r="K1338" s="17" t="n"/>
      <c r="L1338" s="17" t="n"/>
      <c r="M1338" s="19" t="n"/>
      <c r="N1338" s="18" t="n"/>
      <c r="O1338" s="19">
        <f>IF(OR($E1338="",G1338=""),"",G1338-N(M1338))</f>
        <v/>
      </c>
      <c r="P1338" s="20">
        <f>IF(O1338="","",O1338*IFERROR(INDEX(Bens!$D$6:$D$305,MATCH($E1338,Bens!$A$6:$A$305,0)),0))</f>
        <v/>
      </c>
      <c r="Q1338" s="21">
        <f>IF(A1338="","",IF(AND(O1338&lt;=0,L1338&lt;&gt;""),L1338-A1338,TODAY()-A1338))</f>
        <v/>
      </c>
      <c r="R1338" s="18">
        <f>IF(O1338="","",IF(O1338&lt;0,"CONFERIR",IF(O1338=0,"DEVOLVIDO",IF(K1338="","COM CLIENTE",IF(TODAY()&gt;K1338,"VENCIDO",IF(K1338-TODAY()&lt;=15,"VENCE EM 15 DIAS","COM CLIENTE"))))))</f>
        <v/>
      </c>
      <c r="S1338" s="18">
        <f>IF(OR($E1338="",D1338=""),"",IF(D1338=$C$4,"5909","6909"))</f>
        <v/>
      </c>
      <c r="T1338" s="18" t="n"/>
    </row>
    <row r="1339">
      <c r="A1339" s="17" t="n"/>
      <c r="B1339" s="18" t="n"/>
      <c r="C1339" s="18" t="n"/>
      <c r="D1339" s="18" t="n"/>
      <c r="E1339" s="18" t="n"/>
      <c r="F1339" s="18">
        <f>IF($E1339="","",IFERROR(INDEX(Bens!$B$6:$B$305,MATCH($E1339,Bens!$A$6:$A$305,0)),"Código não cadastrado"))</f>
        <v/>
      </c>
      <c r="G1339" s="19" t="n"/>
      <c r="H1339" s="20">
        <f>IF(OR($E1339="",G1339=""),"",G1339*IFERROR(INDEX(Bens!$D$6:$D$305,MATCH($E1339,Bens!$A$6:$A$305,0)),0))</f>
        <v/>
      </c>
      <c r="I1339" s="18" t="n"/>
      <c r="J1339" s="18">
        <f>IF(OR($E1339="",D1339=""),"",IF(D1339=$C$4,"5908","6908"))</f>
        <v/>
      </c>
      <c r="K1339" s="17" t="n"/>
      <c r="L1339" s="17" t="n"/>
      <c r="M1339" s="19" t="n"/>
      <c r="N1339" s="18" t="n"/>
      <c r="O1339" s="19">
        <f>IF(OR($E1339="",G1339=""),"",G1339-N(M1339))</f>
        <v/>
      </c>
      <c r="P1339" s="20">
        <f>IF(O1339="","",O1339*IFERROR(INDEX(Bens!$D$6:$D$305,MATCH($E1339,Bens!$A$6:$A$305,0)),0))</f>
        <v/>
      </c>
      <c r="Q1339" s="21">
        <f>IF(A1339="","",IF(AND(O1339&lt;=0,L1339&lt;&gt;""),L1339-A1339,TODAY()-A1339))</f>
        <v/>
      </c>
      <c r="R1339" s="18">
        <f>IF(O1339="","",IF(O1339&lt;0,"CONFERIR",IF(O1339=0,"DEVOLVIDO",IF(K1339="","COM CLIENTE",IF(TODAY()&gt;K1339,"VENCIDO",IF(K1339-TODAY()&lt;=15,"VENCE EM 15 DIAS","COM CLIENTE"))))))</f>
        <v/>
      </c>
      <c r="S1339" s="18">
        <f>IF(OR($E1339="",D1339=""),"",IF(D1339=$C$4,"5909","6909"))</f>
        <v/>
      </c>
      <c r="T1339" s="18" t="n"/>
    </row>
    <row r="1340">
      <c r="A1340" s="17" t="n"/>
      <c r="B1340" s="18" t="n"/>
      <c r="C1340" s="18" t="n"/>
      <c r="D1340" s="18" t="n"/>
      <c r="E1340" s="18" t="n"/>
      <c r="F1340" s="18">
        <f>IF($E1340="","",IFERROR(INDEX(Bens!$B$6:$B$305,MATCH($E1340,Bens!$A$6:$A$305,0)),"Código não cadastrado"))</f>
        <v/>
      </c>
      <c r="G1340" s="19" t="n"/>
      <c r="H1340" s="20">
        <f>IF(OR($E1340="",G1340=""),"",G1340*IFERROR(INDEX(Bens!$D$6:$D$305,MATCH($E1340,Bens!$A$6:$A$305,0)),0))</f>
        <v/>
      </c>
      <c r="I1340" s="18" t="n"/>
      <c r="J1340" s="18">
        <f>IF(OR($E1340="",D1340=""),"",IF(D1340=$C$4,"5908","6908"))</f>
        <v/>
      </c>
      <c r="K1340" s="17" t="n"/>
      <c r="L1340" s="17" t="n"/>
      <c r="M1340" s="19" t="n"/>
      <c r="N1340" s="18" t="n"/>
      <c r="O1340" s="19">
        <f>IF(OR($E1340="",G1340=""),"",G1340-N(M1340))</f>
        <v/>
      </c>
      <c r="P1340" s="20">
        <f>IF(O1340="","",O1340*IFERROR(INDEX(Bens!$D$6:$D$305,MATCH($E1340,Bens!$A$6:$A$305,0)),0))</f>
        <v/>
      </c>
      <c r="Q1340" s="21">
        <f>IF(A1340="","",IF(AND(O1340&lt;=0,L1340&lt;&gt;""),L1340-A1340,TODAY()-A1340))</f>
        <v/>
      </c>
      <c r="R1340" s="18">
        <f>IF(O1340="","",IF(O1340&lt;0,"CONFERIR",IF(O1340=0,"DEVOLVIDO",IF(K1340="","COM CLIENTE",IF(TODAY()&gt;K1340,"VENCIDO",IF(K1340-TODAY()&lt;=15,"VENCE EM 15 DIAS","COM CLIENTE"))))))</f>
        <v/>
      </c>
      <c r="S1340" s="18">
        <f>IF(OR($E1340="",D1340=""),"",IF(D1340=$C$4,"5909","6909"))</f>
        <v/>
      </c>
      <c r="T1340" s="18" t="n"/>
    </row>
    <row r="1341">
      <c r="A1341" s="17" t="n"/>
      <c r="B1341" s="18" t="n"/>
      <c r="C1341" s="18" t="n"/>
      <c r="D1341" s="18" t="n"/>
      <c r="E1341" s="18" t="n"/>
      <c r="F1341" s="18">
        <f>IF($E1341="","",IFERROR(INDEX(Bens!$B$6:$B$305,MATCH($E1341,Bens!$A$6:$A$305,0)),"Código não cadastrado"))</f>
        <v/>
      </c>
      <c r="G1341" s="19" t="n"/>
      <c r="H1341" s="20">
        <f>IF(OR($E1341="",G1341=""),"",G1341*IFERROR(INDEX(Bens!$D$6:$D$305,MATCH($E1341,Bens!$A$6:$A$305,0)),0))</f>
        <v/>
      </c>
      <c r="I1341" s="18" t="n"/>
      <c r="J1341" s="18">
        <f>IF(OR($E1341="",D1341=""),"",IF(D1341=$C$4,"5908","6908"))</f>
        <v/>
      </c>
      <c r="K1341" s="17" t="n"/>
      <c r="L1341" s="17" t="n"/>
      <c r="M1341" s="19" t="n"/>
      <c r="N1341" s="18" t="n"/>
      <c r="O1341" s="19">
        <f>IF(OR($E1341="",G1341=""),"",G1341-N(M1341))</f>
        <v/>
      </c>
      <c r="P1341" s="20">
        <f>IF(O1341="","",O1341*IFERROR(INDEX(Bens!$D$6:$D$305,MATCH($E1341,Bens!$A$6:$A$305,0)),0))</f>
        <v/>
      </c>
      <c r="Q1341" s="21">
        <f>IF(A1341="","",IF(AND(O1341&lt;=0,L1341&lt;&gt;""),L1341-A1341,TODAY()-A1341))</f>
        <v/>
      </c>
      <c r="R1341" s="18">
        <f>IF(O1341="","",IF(O1341&lt;0,"CONFERIR",IF(O1341=0,"DEVOLVIDO",IF(K1341="","COM CLIENTE",IF(TODAY()&gt;K1341,"VENCIDO",IF(K1341-TODAY()&lt;=15,"VENCE EM 15 DIAS","COM CLIENTE"))))))</f>
        <v/>
      </c>
      <c r="S1341" s="18">
        <f>IF(OR($E1341="",D1341=""),"",IF(D1341=$C$4,"5909","6909"))</f>
        <v/>
      </c>
      <c r="T1341" s="18" t="n"/>
    </row>
    <row r="1342">
      <c r="A1342" s="17" t="n"/>
      <c r="B1342" s="18" t="n"/>
      <c r="C1342" s="18" t="n"/>
      <c r="D1342" s="18" t="n"/>
      <c r="E1342" s="18" t="n"/>
      <c r="F1342" s="18">
        <f>IF($E1342="","",IFERROR(INDEX(Bens!$B$6:$B$305,MATCH($E1342,Bens!$A$6:$A$305,0)),"Código não cadastrado"))</f>
        <v/>
      </c>
      <c r="G1342" s="19" t="n"/>
      <c r="H1342" s="20">
        <f>IF(OR($E1342="",G1342=""),"",G1342*IFERROR(INDEX(Bens!$D$6:$D$305,MATCH($E1342,Bens!$A$6:$A$305,0)),0))</f>
        <v/>
      </c>
      <c r="I1342" s="18" t="n"/>
      <c r="J1342" s="18">
        <f>IF(OR($E1342="",D1342=""),"",IF(D1342=$C$4,"5908","6908"))</f>
        <v/>
      </c>
      <c r="K1342" s="17" t="n"/>
      <c r="L1342" s="17" t="n"/>
      <c r="M1342" s="19" t="n"/>
      <c r="N1342" s="18" t="n"/>
      <c r="O1342" s="19">
        <f>IF(OR($E1342="",G1342=""),"",G1342-N(M1342))</f>
        <v/>
      </c>
      <c r="P1342" s="20">
        <f>IF(O1342="","",O1342*IFERROR(INDEX(Bens!$D$6:$D$305,MATCH($E1342,Bens!$A$6:$A$305,0)),0))</f>
        <v/>
      </c>
      <c r="Q1342" s="21">
        <f>IF(A1342="","",IF(AND(O1342&lt;=0,L1342&lt;&gt;""),L1342-A1342,TODAY()-A1342))</f>
        <v/>
      </c>
      <c r="R1342" s="18">
        <f>IF(O1342="","",IF(O1342&lt;0,"CONFERIR",IF(O1342=0,"DEVOLVIDO",IF(K1342="","COM CLIENTE",IF(TODAY()&gt;K1342,"VENCIDO",IF(K1342-TODAY()&lt;=15,"VENCE EM 15 DIAS","COM CLIENTE"))))))</f>
        <v/>
      </c>
      <c r="S1342" s="18">
        <f>IF(OR($E1342="",D1342=""),"",IF(D1342=$C$4,"5909","6909"))</f>
        <v/>
      </c>
      <c r="T1342" s="18" t="n"/>
    </row>
    <row r="1343">
      <c r="A1343" s="17" t="n"/>
      <c r="B1343" s="18" t="n"/>
      <c r="C1343" s="18" t="n"/>
      <c r="D1343" s="18" t="n"/>
      <c r="E1343" s="18" t="n"/>
      <c r="F1343" s="18">
        <f>IF($E1343="","",IFERROR(INDEX(Bens!$B$6:$B$305,MATCH($E1343,Bens!$A$6:$A$305,0)),"Código não cadastrado"))</f>
        <v/>
      </c>
      <c r="G1343" s="19" t="n"/>
      <c r="H1343" s="20">
        <f>IF(OR($E1343="",G1343=""),"",G1343*IFERROR(INDEX(Bens!$D$6:$D$305,MATCH($E1343,Bens!$A$6:$A$305,0)),0))</f>
        <v/>
      </c>
      <c r="I1343" s="18" t="n"/>
      <c r="J1343" s="18">
        <f>IF(OR($E1343="",D1343=""),"",IF(D1343=$C$4,"5908","6908"))</f>
        <v/>
      </c>
      <c r="K1343" s="17" t="n"/>
      <c r="L1343" s="17" t="n"/>
      <c r="M1343" s="19" t="n"/>
      <c r="N1343" s="18" t="n"/>
      <c r="O1343" s="19">
        <f>IF(OR($E1343="",G1343=""),"",G1343-N(M1343))</f>
        <v/>
      </c>
      <c r="P1343" s="20">
        <f>IF(O1343="","",O1343*IFERROR(INDEX(Bens!$D$6:$D$305,MATCH($E1343,Bens!$A$6:$A$305,0)),0))</f>
        <v/>
      </c>
      <c r="Q1343" s="21">
        <f>IF(A1343="","",IF(AND(O1343&lt;=0,L1343&lt;&gt;""),L1343-A1343,TODAY()-A1343))</f>
        <v/>
      </c>
      <c r="R1343" s="18">
        <f>IF(O1343="","",IF(O1343&lt;0,"CONFERIR",IF(O1343=0,"DEVOLVIDO",IF(K1343="","COM CLIENTE",IF(TODAY()&gt;K1343,"VENCIDO",IF(K1343-TODAY()&lt;=15,"VENCE EM 15 DIAS","COM CLIENTE"))))))</f>
        <v/>
      </c>
      <c r="S1343" s="18">
        <f>IF(OR($E1343="",D1343=""),"",IF(D1343=$C$4,"5909","6909"))</f>
        <v/>
      </c>
      <c r="T1343" s="18" t="n"/>
    </row>
    <row r="1344">
      <c r="A1344" s="17" t="n"/>
      <c r="B1344" s="18" t="n"/>
      <c r="C1344" s="18" t="n"/>
      <c r="D1344" s="18" t="n"/>
      <c r="E1344" s="18" t="n"/>
      <c r="F1344" s="18">
        <f>IF($E1344="","",IFERROR(INDEX(Bens!$B$6:$B$305,MATCH($E1344,Bens!$A$6:$A$305,0)),"Código não cadastrado"))</f>
        <v/>
      </c>
      <c r="G1344" s="19" t="n"/>
      <c r="H1344" s="20">
        <f>IF(OR($E1344="",G1344=""),"",G1344*IFERROR(INDEX(Bens!$D$6:$D$305,MATCH($E1344,Bens!$A$6:$A$305,0)),0))</f>
        <v/>
      </c>
      <c r="I1344" s="18" t="n"/>
      <c r="J1344" s="18">
        <f>IF(OR($E1344="",D1344=""),"",IF(D1344=$C$4,"5908","6908"))</f>
        <v/>
      </c>
      <c r="K1344" s="17" t="n"/>
      <c r="L1344" s="17" t="n"/>
      <c r="M1344" s="19" t="n"/>
      <c r="N1344" s="18" t="n"/>
      <c r="O1344" s="19">
        <f>IF(OR($E1344="",G1344=""),"",G1344-N(M1344))</f>
        <v/>
      </c>
      <c r="P1344" s="20">
        <f>IF(O1344="","",O1344*IFERROR(INDEX(Bens!$D$6:$D$305,MATCH($E1344,Bens!$A$6:$A$305,0)),0))</f>
        <v/>
      </c>
      <c r="Q1344" s="21">
        <f>IF(A1344="","",IF(AND(O1344&lt;=0,L1344&lt;&gt;""),L1344-A1344,TODAY()-A1344))</f>
        <v/>
      </c>
      <c r="R1344" s="18">
        <f>IF(O1344="","",IF(O1344&lt;0,"CONFERIR",IF(O1344=0,"DEVOLVIDO",IF(K1344="","COM CLIENTE",IF(TODAY()&gt;K1344,"VENCIDO",IF(K1344-TODAY()&lt;=15,"VENCE EM 15 DIAS","COM CLIENTE"))))))</f>
        <v/>
      </c>
      <c r="S1344" s="18">
        <f>IF(OR($E1344="",D1344=""),"",IF(D1344=$C$4,"5909","6909"))</f>
        <v/>
      </c>
      <c r="T1344" s="18" t="n"/>
    </row>
    <row r="1345">
      <c r="A1345" s="17" t="n"/>
      <c r="B1345" s="18" t="n"/>
      <c r="C1345" s="18" t="n"/>
      <c r="D1345" s="18" t="n"/>
      <c r="E1345" s="18" t="n"/>
      <c r="F1345" s="18">
        <f>IF($E1345="","",IFERROR(INDEX(Bens!$B$6:$B$305,MATCH($E1345,Bens!$A$6:$A$305,0)),"Código não cadastrado"))</f>
        <v/>
      </c>
      <c r="G1345" s="19" t="n"/>
      <c r="H1345" s="20">
        <f>IF(OR($E1345="",G1345=""),"",G1345*IFERROR(INDEX(Bens!$D$6:$D$305,MATCH($E1345,Bens!$A$6:$A$305,0)),0))</f>
        <v/>
      </c>
      <c r="I1345" s="18" t="n"/>
      <c r="J1345" s="18">
        <f>IF(OR($E1345="",D1345=""),"",IF(D1345=$C$4,"5908","6908"))</f>
        <v/>
      </c>
      <c r="K1345" s="17" t="n"/>
      <c r="L1345" s="17" t="n"/>
      <c r="M1345" s="19" t="n"/>
      <c r="N1345" s="18" t="n"/>
      <c r="O1345" s="19">
        <f>IF(OR($E1345="",G1345=""),"",G1345-N(M1345))</f>
        <v/>
      </c>
      <c r="P1345" s="20">
        <f>IF(O1345="","",O1345*IFERROR(INDEX(Bens!$D$6:$D$305,MATCH($E1345,Bens!$A$6:$A$305,0)),0))</f>
        <v/>
      </c>
      <c r="Q1345" s="21">
        <f>IF(A1345="","",IF(AND(O1345&lt;=0,L1345&lt;&gt;""),L1345-A1345,TODAY()-A1345))</f>
        <v/>
      </c>
      <c r="R1345" s="18">
        <f>IF(O1345="","",IF(O1345&lt;0,"CONFERIR",IF(O1345=0,"DEVOLVIDO",IF(K1345="","COM CLIENTE",IF(TODAY()&gt;K1345,"VENCIDO",IF(K1345-TODAY()&lt;=15,"VENCE EM 15 DIAS","COM CLIENTE"))))))</f>
        <v/>
      </c>
      <c r="S1345" s="18">
        <f>IF(OR($E1345="",D1345=""),"",IF(D1345=$C$4,"5909","6909"))</f>
        <v/>
      </c>
      <c r="T1345" s="18" t="n"/>
    </row>
    <row r="1346">
      <c r="A1346" s="17" t="n"/>
      <c r="B1346" s="18" t="n"/>
      <c r="C1346" s="18" t="n"/>
      <c r="D1346" s="18" t="n"/>
      <c r="E1346" s="18" t="n"/>
      <c r="F1346" s="18">
        <f>IF($E1346="","",IFERROR(INDEX(Bens!$B$6:$B$305,MATCH($E1346,Bens!$A$6:$A$305,0)),"Código não cadastrado"))</f>
        <v/>
      </c>
      <c r="G1346" s="19" t="n"/>
      <c r="H1346" s="20">
        <f>IF(OR($E1346="",G1346=""),"",G1346*IFERROR(INDEX(Bens!$D$6:$D$305,MATCH($E1346,Bens!$A$6:$A$305,0)),0))</f>
        <v/>
      </c>
      <c r="I1346" s="18" t="n"/>
      <c r="J1346" s="18">
        <f>IF(OR($E1346="",D1346=""),"",IF(D1346=$C$4,"5908","6908"))</f>
        <v/>
      </c>
      <c r="K1346" s="17" t="n"/>
      <c r="L1346" s="17" t="n"/>
      <c r="M1346" s="19" t="n"/>
      <c r="N1346" s="18" t="n"/>
      <c r="O1346" s="19">
        <f>IF(OR($E1346="",G1346=""),"",G1346-N(M1346))</f>
        <v/>
      </c>
      <c r="P1346" s="20">
        <f>IF(O1346="","",O1346*IFERROR(INDEX(Bens!$D$6:$D$305,MATCH($E1346,Bens!$A$6:$A$305,0)),0))</f>
        <v/>
      </c>
      <c r="Q1346" s="21">
        <f>IF(A1346="","",IF(AND(O1346&lt;=0,L1346&lt;&gt;""),L1346-A1346,TODAY()-A1346))</f>
        <v/>
      </c>
      <c r="R1346" s="18">
        <f>IF(O1346="","",IF(O1346&lt;0,"CONFERIR",IF(O1346=0,"DEVOLVIDO",IF(K1346="","COM CLIENTE",IF(TODAY()&gt;K1346,"VENCIDO",IF(K1346-TODAY()&lt;=15,"VENCE EM 15 DIAS","COM CLIENTE"))))))</f>
        <v/>
      </c>
      <c r="S1346" s="18">
        <f>IF(OR($E1346="",D1346=""),"",IF(D1346=$C$4,"5909","6909"))</f>
        <v/>
      </c>
      <c r="T1346" s="18" t="n"/>
    </row>
    <row r="1347">
      <c r="A1347" s="17" t="n"/>
      <c r="B1347" s="18" t="n"/>
      <c r="C1347" s="18" t="n"/>
      <c r="D1347" s="18" t="n"/>
      <c r="E1347" s="18" t="n"/>
      <c r="F1347" s="18">
        <f>IF($E1347="","",IFERROR(INDEX(Bens!$B$6:$B$305,MATCH($E1347,Bens!$A$6:$A$305,0)),"Código não cadastrado"))</f>
        <v/>
      </c>
      <c r="G1347" s="19" t="n"/>
      <c r="H1347" s="20">
        <f>IF(OR($E1347="",G1347=""),"",G1347*IFERROR(INDEX(Bens!$D$6:$D$305,MATCH($E1347,Bens!$A$6:$A$305,0)),0))</f>
        <v/>
      </c>
      <c r="I1347" s="18" t="n"/>
      <c r="J1347" s="18">
        <f>IF(OR($E1347="",D1347=""),"",IF(D1347=$C$4,"5908","6908"))</f>
        <v/>
      </c>
      <c r="K1347" s="17" t="n"/>
      <c r="L1347" s="17" t="n"/>
      <c r="M1347" s="19" t="n"/>
      <c r="N1347" s="18" t="n"/>
      <c r="O1347" s="19">
        <f>IF(OR($E1347="",G1347=""),"",G1347-N(M1347))</f>
        <v/>
      </c>
      <c r="P1347" s="20">
        <f>IF(O1347="","",O1347*IFERROR(INDEX(Bens!$D$6:$D$305,MATCH($E1347,Bens!$A$6:$A$305,0)),0))</f>
        <v/>
      </c>
      <c r="Q1347" s="21">
        <f>IF(A1347="","",IF(AND(O1347&lt;=0,L1347&lt;&gt;""),L1347-A1347,TODAY()-A1347))</f>
        <v/>
      </c>
      <c r="R1347" s="18">
        <f>IF(O1347="","",IF(O1347&lt;0,"CONFERIR",IF(O1347=0,"DEVOLVIDO",IF(K1347="","COM CLIENTE",IF(TODAY()&gt;K1347,"VENCIDO",IF(K1347-TODAY()&lt;=15,"VENCE EM 15 DIAS","COM CLIENTE"))))))</f>
        <v/>
      </c>
      <c r="S1347" s="18">
        <f>IF(OR($E1347="",D1347=""),"",IF(D1347=$C$4,"5909","6909"))</f>
        <v/>
      </c>
      <c r="T1347" s="18" t="n"/>
    </row>
    <row r="1348">
      <c r="A1348" s="17" t="n"/>
      <c r="B1348" s="18" t="n"/>
      <c r="C1348" s="18" t="n"/>
      <c r="D1348" s="18" t="n"/>
      <c r="E1348" s="18" t="n"/>
      <c r="F1348" s="18">
        <f>IF($E1348="","",IFERROR(INDEX(Bens!$B$6:$B$305,MATCH($E1348,Bens!$A$6:$A$305,0)),"Código não cadastrado"))</f>
        <v/>
      </c>
      <c r="G1348" s="19" t="n"/>
      <c r="H1348" s="20">
        <f>IF(OR($E1348="",G1348=""),"",G1348*IFERROR(INDEX(Bens!$D$6:$D$305,MATCH($E1348,Bens!$A$6:$A$305,0)),0))</f>
        <v/>
      </c>
      <c r="I1348" s="18" t="n"/>
      <c r="J1348" s="18">
        <f>IF(OR($E1348="",D1348=""),"",IF(D1348=$C$4,"5908","6908"))</f>
        <v/>
      </c>
      <c r="K1348" s="17" t="n"/>
      <c r="L1348" s="17" t="n"/>
      <c r="M1348" s="19" t="n"/>
      <c r="N1348" s="18" t="n"/>
      <c r="O1348" s="19">
        <f>IF(OR($E1348="",G1348=""),"",G1348-N(M1348))</f>
        <v/>
      </c>
      <c r="P1348" s="20">
        <f>IF(O1348="","",O1348*IFERROR(INDEX(Bens!$D$6:$D$305,MATCH($E1348,Bens!$A$6:$A$305,0)),0))</f>
        <v/>
      </c>
      <c r="Q1348" s="21">
        <f>IF(A1348="","",IF(AND(O1348&lt;=0,L1348&lt;&gt;""),L1348-A1348,TODAY()-A1348))</f>
        <v/>
      </c>
      <c r="R1348" s="18">
        <f>IF(O1348="","",IF(O1348&lt;0,"CONFERIR",IF(O1348=0,"DEVOLVIDO",IF(K1348="","COM CLIENTE",IF(TODAY()&gt;K1348,"VENCIDO",IF(K1348-TODAY()&lt;=15,"VENCE EM 15 DIAS","COM CLIENTE"))))))</f>
        <v/>
      </c>
      <c r="S1348" s="18">
        <f>IF(OR($E1348="",D1348=""),"",IF(D1348=$C$4,"5909","6909"))</f>
        <v/>
      </c>
      <c r="T1348" s="18" t="n"/>
    </row>
    <row r="1349">
      <c r="A1349" s="17" t="n"/>
      <c r="B1349" s="18" t="n"/>
      <c r="C1349" s="18" t="n"/>
      <c r="D1349" s="18" t="n"/>
      <c r="E1349" s="18" t="n"/>
      <c r="F1349" s="18">
        <f>IF($E1349="","",IFERROR(INDEX(Bens!$B$6:$B$305,MATCH($E1349,Bens!$A$6:$A$305,0)),"Código não cadastrado"))</f>
        <v/>
      </c>
      <c r="G1349" s="19" t="n"/>
      <c r="H1349" s="20">
        <f>IF(OR($E1349="",G1349=""),"",G1349*IFERROR(INDEX(Bens!$D$6:$D$305,MATCH($E1349,Bens!$A$6:$A$305,0)),0))</f>
        <v/>
      </c>
      <c r="I1349" s="18" t="n"/>
      <c r="J1349" s="18">
        <f>IF(OR($E1349="",D1349=""),"",IF(D1349=$C$4,"5908","6908"))</f>
        <v/>
      </c>
      <c r="K1349" s="17" t="n"/>
      <c r="L1349" s="17" t="n"/>
      <c r="M1349" s="19" t="n"/>
      <c r="N1349" s="18" t="n"/>
      <c r="O1349" s="19">
        <f>IF(OR($E1349="",G1349=""),"",G1349-N(M1349))</f>
        <v/>
      </c>
      <c r="P1349" s="20">
        <f>IF(O1349="","",O1349*IFERROR(INDEX(Bens!$D$6:$D$305,MATCH($E1349,Bens!$A$6:$A$305,0)),0))</f>
        <v/>
      </c>
      <c r="Q1349" s="21">
        <f>IF(A1349="","",IF(AND(O1349&lt;=0,L1349&lt;&gt;""),L1349-A1349,TODAY()-A1349))</f>
        <v/>
      </c>
      <c r="R1349" s="18">
        <f>IF(O1349="","",IF(O1349&lt;0,"CONFERIR",IF(O1349=0,"DEVOLVIDO",IF(K1349="","COM CLIENTE",IF(TODAY()&gt;K1349,"VENCIDO",IF(K1349-TODAY()&lt;=15,"VENCE EM 15 DIAS","COM CLIENTE"))))))</f>
        <v/>
      </c>
      <c r="S1349" s="18">
        <f>IF(OR($E1349="",D1349=""),"",IF(D1349=$C$4,"5909","6909"))</f>
        <v/>
      </c>
      <c r="T1349" s="18" t="n"/>
    </row>
    <row r="1350">
      <c r="A1350" s="17" t="n"/>
      <c r="B1350" s="18" t="n"/>
      <c r="C1350" s="18" t="n"/>
      <c r="D1350" s="18" t="n"/>
      <c r="E1350" s="18" t="n"/>
      <c r="F1350" s="18">
        <f>IF($E1350="","",IFERROR(INDEX(Bens!$B$6:$B$305,MATCH($E1350,Bens!$A$6:$A$305,0)),"Código não cadastrado"))</f>
        <v/>
      </c>
      <c r="G1350" s="19" t="n"/>
      <c r="H1350" s="20">
        <f>IF(OR($E1350="",G1350=""),"",G1350*IFERROR(INDEX(Bens!$D$6:$D$305,MATCH($E1350,Bens!$A$6:$A$305,0)),0))</f>
        <v/>
      </c>
      <c r="I1350" s="18" t="n"/>
      <c r="J1350" s="18">
        <f>IF(OR($E1350="",D1350=""),"",IF(D1350=$C$4,"5908","6908"))</f>
        <v/>
      </c>
      <c r="K1350" s="17" t="n"/>
      <c r="L1350" s="17" t="n"/>
      <c r="M1350" s="19" t="n"/>
      <c r="N1350" s="18" t="n"/>
      <c r="O1350" s="19">
        <f>IF(OR($E1350="",G1350=""),"",G1350-N(M1350))</f>
        <v/>
      </c>
      <c r="P1350" s="20">
        <f>IF(O1350="","",O1350*IFERROR(INDEX(Bens!$D$6:$D$305,MATCH($E1350,Bens!$A$6:$A$305,0)),0))</f>
        <v/>
      </c>
      <c r="Q1350" s="21">
        <f>IF(A1350="","",IF(AND(O1350&lt;=0,L1350&lt;&gt;""),L1350-A1350,TODAY()-A1350))</f>
        <v/>
      </c>
      <c r="R1350" s="18">
        <f>IF(O1350="","",IF(O1350&lt;0,"CONFERIR",IF(O1350=0,"DEVOLVIDO",IF(K1350="","COM CLIENTE",IF(TODAY()&gt;K1350,"VENCIDO",IF(K1350-TODAY()&lt;=15,"VENCE EM 15 DIAS","COM CLIENTE"))))))</f>
        <v/>
      </c>
      <c r="S1350" s="18">
        <f>IF(OR($E1350="",D1350=""),"",IF(D1350=$C$4,"5909","6909"))</f>
        <v/>
      </c>
      <c r="T1350" s="18" t="n"/>
    </row>
    <row r="1351">
      <c r="A1351" s="17" t="n"/>
      <c r="B1351" s="18" t="n"/>
      <c r="C1351" s="18" t="n"/>
      <c r="D1351" s="18" t="n"/>
      <c r="E1351" s="18" t="n"/>
      <c r="F1351" s="18">
        <f>IF($E1351="","",IFERROR(INDEX(Bens!$B$6:$B$305,MATCH($E1351,Bens!$A$6:$A$305,0)),"Código não cadastrado"))</f>
        <v/>
      </c>
      <c r="G1351" s="19" t="n"/>
      <c r="H1351" s="20">
        <f>IF(OR($E1351="",G1351=""),"",G1351*IFERROR(INDEX(Bens!$D$6:$D$305,MATCH($E1351,Bens!$A$6:$A$305,0)),0))</f>
        <v/>
      </c>
      <c r="I1351" s="18" t="n"/>
      <c r="J1351" s="18">
        <f>IF(OR($E1351="",D1351=""),"",IF(D1351=$C$4,"5908","6908"))</f>
        <v/>
      </c>
      <c r="K1351" s="17" t="n"/>
      <c r="L1351" s="17" t="n"/>
      <c r="M1351" s="19" t="n"/>
      <c r="N1351" s="18" t="n"/>
      <c r="O1351" s="19">
        <f>IF(OR($E1351="",G1351=""),"",G1351-N(M1351))</f>
        <v/>
      </c>
      <c r="P1351" s="20">
        <f>IF(O1351="","",O1351*IFERROR(INDEX(Bens!$D$6:$D$305,MATCH($E1351,Bens!$A$6:$A$305,0)),0))</f>
        <v/>
      </c>
      <c r="Q1351" s="21">
        <f>IF(A1351="","",IF(AND(O1351&lt;=0,L1351&lt;&gt;""),L1351-A1351,TODAY()-A1351))</f>
        <v/>
      </c>
      <c r="R1351" s="18">
        <f>IF(O1351="","",IF(O1351&lt;0,"CONFERIR",IF(O1351=0,"DEVOLVIDO",IF(K1351="","COM CLIENTE",IF(TODAY()&gt;K1351,"VENCIDO",IF(K1351-TODAY()&lt;=15,"VENCE EM 15 DIAS","COM CLIENTE"))))))</f>
        <v/>
      </c>
      <c r="S1351" s="18">
        <f>IF(OR($E1351="",D1351=""),"",IF(D1351=$C$4,"5909","6909"))</f>
        <v/>
      </c>
      <c r="T1351" s="18" t="n"/>
    </row>
    <row r="1352">
      <c r="A1352" s="17" t="n"/>
      <c r="B1352" s="18" t="n"/>
      <c r="C1352" s="18" t="n"/>
      <c r="D1352" s="18" t="n"/>
      <c r="E1352" s="18" t="n"/>
      <c r="F1352" s="18">
        <f>IF($E1352="","",IFERROR(INDEX(Bens!$B$6:$B$305,MATCH($E1352,Bens!$A$6:$A$305,0)),"Código não cadastrado"))</f>
        <v/>
      </c>
      <c r="G1352" s="19" t="n"/>
      <c r="H1352" s="20">
        <f>IF(OR($E1352="",G1352=""),"",G1352*IFERROR(INDEX(Bens!$D$6:$D$305,MATCH($E1352,Bens!$A$6:$A$305,0)),0))</f>
        <v/>
      </c>
      <c r="I1352" s="18" t="n"/>
      <c r="J1352" s="18">
        <f>IF(OR($E1352="",D1352=""),"",IF(D1352=$C$4,"5908","6908"))</f>
        <v/>
      </c>
      <c r="K1352" s="17" t="n"/>
      <c r="L1352" s="17" t="n"/>
      <c r="M1352" s="19" t="n"/>
      <c r="N1352" s="18" t="n"/>
      <c r="O1352" s="19">
        <f>IF(OR($E1352="",G1352=""),"",G1352-N(M1352))</f>
        <v/>
      </c>
      <c r="P1352" s="20">
        <f>IF(O1352="","",O1352*IFERROR(INDEX(Bens!$D$6:$D$305,MATCH($E1352,Bens!$A$6:$A$305,0)),0))</f>
        <v/>
      </c>
      <c r="Q1352" s="21">
        <f>IF(A1352="","",IF(AND(O1352&lt;=0,L1352&lt;&gt;""),L1352-A1352,TODAY()-A1352))</f>
        <v/>
      </c>
      <c r="R1352" s="18">
        <f>IF(O1352="","",IF(O1352&lt;0,"CONFERIR",IF(O1352=0,"DEVOLVIDO",IF(K1352="","COM CLIENTE",IF(TODAY()&gt;K1352,"VENCIDO",IF(K1352-TODAY()&lt;=15,"VENCE EM 15 DIAS","COM CLIENTE"))))))</f>
        <v/>
      </c>
      <c r="S1352" s="18">
        <f>IF(OR($E1352="",D1352=""),"",IF(D1352=$C$4,"5909","6909"))</f>
        <v/>
      </c>
      <c r="T1352" s="18" t="n"/>
    </row>
    <row r="1353">
      <c r="A1353" s="17" t="n"/>
      <c r="B1353" s="18" t="n"/>
      <c r="C1353" s="18" t="n"/>
      <c r="D1353" s="18" t="n"/>
      <c r="E1353" s="18" t="n"/>
      <c r="F1353" s="18">
        <f>IF($E1353="","",IFERROR(INDEX(Bens!$B$6:$B$305,MATCH($E1353,Bens!$A$6:$A$305,0)),"Código não cadastrado"))</f>
        <v/>
      </c>
      <c r="G1353" s="19" t="n"/>
      <c r="H1353" s="20">
        <f>IF(OR($E1353="",G1353=""),"",G1353*IFERROR(INDEX(Bens!$D$6:$D$305,MATCH($E1353,Bens!$A$6:$A$305,0)),0))</f>
        <v/>
      </c>
      <c r="I1353" s="18" t="n"/>
      <c r="J1353" s="18">
        <f>IF(OR($E1353="",D1353=""),"",IF(D1353=$C$4,"5908","6908"))</f>
        <v/>
      </c>
      <c r="K1353" s="17" t="n"/>
      <c r="L1353" s="17" t="n"/>
      <c r="M1353" s="19" t="n"/>
      <c r="N1353" s="18" t="n"/>
      <c r="O1353" s="19">
        <f>IF(OR($E1353="",G1353=""),"",G1353-N(M1353))</f>
        <v/>
      </c>
      <c r="P1353" s="20">
        <f>IF(O1353="","",O1353*IFERROR(INDEX(Bens!$D$6:$D$305,MATCH($E1353,Bens!$A$6:$A$305,0)),0))</f>
        <v/>
      </c>
      <c r="Q1353" s="21">
        <f>IF(A1353="","",IF(AND(O1353&lt;=0,L1353&lt;&gt;""),L1353-A1353,TODAY()-A1353))</f>
        <v/>
      </c>
      <c r="R1353" s="18">
        <f>IF(O1353="","",IF(O1353&lt;0,"CONFERIR",IF(O1353=0,"DEVOLVIDO",IF(K1353="","COM CLIENTE",IF(TODAY()&gt;K1353,"VENCIDO",IF(K1353-TODAY()&lt;=15,"VENCE EM 15 DIAS","COM CLIENTE"))))))</f>
        <v/>
      </c>
      <c r="S1353" s="18">
        <f>IF(OR($E1353="",D1353=""),"",IF(D1353=$C$4,"5909","6909"))</f>
        <v/>
      </c>
      <c r="T1353" s="18" t="n"/>
    </row>
    <row r="1354">
      <c r="A1354" s="17" t="n"/>
      <c r="B1354" s="18" t="n"/>
      <c r="C1354" s="18" t="n"/>
      <c r="D1354" s="18" t="n"/>
      <c r="E1354" s="18" t="n"/>
      <c r="F1354" s="18">
        <f>IF($E1354="","",IFERROR(INDEX(Bens!$B$6:$B$305,MATCH($E1354,Bens!$A$6:$A$305,0)),"Código não cadastrado"))</f>
        <v/>
      </c>
      <c r="G1354" s="19" t="n"/>
      <c r="H1354" s="20">
        <f>IF(OR($E1354="",G1354=""),"",G1354*IFERROR(INDEX(Bens!$D$6:$D$305,MATCH($E1354,Bens!$A$6:$A$305,0)),0))</f>
        <v/>
      </c>
      <c r="I1354" s="18" t="n"/>
      <c r="J1354" s="18">
        <f>IF(OR($E1354="",D1354=""),"",IF(D1354=$C$4,"5908","6908"))</f>
        <v/>
      </c>
      <c r="K1354" s="17" t="n"/>
      <c r="L1354" s="17" t="n"/>
      <c r="M1354" s="19" t="n"/>
      <c r="N1354" s="18" t="n"/>
      <c r="O1354" s="19">
        <f>IF(OR($E1354="",G1354=""),"",G1354-N(M1354))</f>
        <v/>
      </c>
      <c r="P1354" s="20">
        <f>IF(O1354="","",O1354*IFERROR(INDEX(Bens!$D$6:$D$305,MATCH($E1354,Bens!$A$6:$A$305,0)),0))</f>
        <v/>
      </c>
      <c r="Q1354" s="21">
        <f>IF(A1354="","",IF(AND(O1354&lt;=0,L1354&lt;&gt;""),L1354-A1354,TODAY()-A1354))</f>
        <v/>
      </c>
      <c r="R1354" s="18">
        <f>IF(O1354="","",IF(O1354&lt;0,"CONFERIR",IF(O1354=0,"DEVOLVIDO",IF(K1354="","COM CLIENTE",IF(TODAY()&gt;K1354,"VENCIDO",IF(K1354-TODAY()&lt;=15,"VENCE EM 15 DIAS","COM CLIENTE"))))))</f>
        <v/>
      </c>
      <c r="S1354" s="18">
        <f>IF(OR($E1354="",D1354=""),"",IF(D1354=$C$4,"5909","6909"))</f>
        <v/>
      </c>
      <c r="T1354" s="18" t="n"/>
    </row>
    <row r="1355">
      <c r="A1355" s="17" t="n"/>
      <c r="B1355" s="18" t="n"/>
      <c r="C1355" s="18" t="n"/>
      <c r="D1355" s="18" t="n"/>
      <c r="E1355" s="18" t="n"/>
      <c r="F1355" s="18">
        <f>IF($E1355="","",IFERROR(INDEX(Bens!$B$6:$B$305,MATCH($E1355,Bens!$A$6:$A$305,0)),"Código não cadastrado"))</f>
        <v/>
      </c>
      <c r="G1355" s="19" t="n"/>
      <c r="H1355" s="20">
        <f>IF(OR($E1355="",G1355=""),"",G1355*IFERROR(INDEX(Bens!$D$6:$D$305,MATCH($E1355,Bens!$A$6:$A$305,0)),0))</f>
        <v/>
      </c>
      <c r="I1355" s="18" t="n"/>
      <c r="J1355" s="18">
        <f>IF(OR($E1355="",D1355=""),"",IF(D1355=$C$4,"5908","6908"))</f>
        <v/>
      </c>
      <c r="K1355" s="17" t="n"/>
      <c r="L1355" s="17" t="n"/>
      <c r="M1355" s="19" t="n"/>
      <c r="N1355" s="18" t="n"/>
      <c r="O1355" s="19">
        <f>IF(OR($E1355="",G1355=""),"",G1355-N(M1355))</f>
        <v/>
      </c>
      <c r="P1355" s="20">
        <f>IF(O1355="","",O1355*IFERROR(INDEX(Bens!$D$6:$D$305,MATCH($E1355,Bens!$A$6:$A$305,0)),0))</f>
        <v/>
      </c>
      <c r="Q1355" s="21">
        <f>IF(A1355="","",IF(AND(O1355&lt;=0,L1355&lt;&gt;""),L1355-A1355,TODAY()-A1355))</f>
        <v/>
      </c>
      <c r="R1355" s="18">
        <f>IF(O1355="","",IF(O1355&lt;0,"CONFERIR",IF(O1355=0,"DEVOLVIDO",IF(K1355="","COM CLIENTE",IF(TODAY()&gt;K1355,"VENCIDO",IF(K1355-TODAY()&lt;=15,"VENCE EM 15 DIAS","COM CLIENTE"))))))</f>
        <v/>
      </c>
      <c r="S1355" s="18">
        <f>IF(OR($E1355="",D1355=""),"",IF(D1355=$C$4,"5909","6909"))</f>
        <v/>
      </c>
      <c r="T1355" s="18" t="n"/>
    </row>
    <row r="1356">
      <c r="A1356" s="17" t="n"/>
      <c r="B1356" s="18" t="n"/>
      <c r="C1356" s="18" t="n"/>
      <c r="D1356" s="18" t="n"/>
      <c r="E1356" s="18" t="n"/>
      <c r="F1356" s="18">
        <f>IF($E1356="","",IFERROR(INDEX(Bens!$B$6:$B$305,MATCH($E1356,Bens!$A$6:$A$305,0)),"Código não cadastrado"))</f>
        <v/>
      </c>
      <c r="G1356" s="19" t="n"/>
      <c r="H1356" s="20">
        <f>IF(OR($E1356="",G1356=""),"",G1356*IFERROR(INDEX(Bens!$D$6:$D$305,MATCH($E1356,Bens!$A$6:$A$305,0)),0))</f>
        <v/>
      </c>
      <c r="I1356" s="18" t="n"/>
      <c r="J1356" s="18">
        <f>IF(OR($E1356="",D1356=""),"",IF(D1356=$C$4,"5908","6908"))</f>
        <v/>
      </c>
      <c r="K1356" s="17" t="n"/>
      <c r="L1356" s="17" t="n"/>
      <c r="M1356" s="19" t="n"/>
      <c r="N1356" s="18" t="n"/>
      <c r="O1356" s="19">
        <f>IF(OR($E1356="",G1356=""),"",G1356-N(M1356))</f>
        <v/>
      </c>
      <c r="P1356" s="20">
        <f>IF(O1356="","",O1356*IFERROR(INDEX(Bens!$D$6:$D$305,MATCH($E1356,Bens!$A$6:$A$305,0)),0))</f>
        <v/>
      </c>
      <c r="Q1356" s="21">
        <f>IF(A1356="","",IF(AND(O1356&lt;=0,L1356&lt;&gt;""),L1356-A1356,TODAY()-A1356))</f>
        <v/>
      </c>
      <c r="R1356" s="18">
        <f>IF(O1356="","",IF(O1356&lt;0,"CONFERIR",IF(O1356=0,"DEVOLVIDO",IF(K1356="","COM CLIENTE",IF(TODAY()&gt;K1356,"VENCIDO",IF(K1356-TODAY()&lt;=15,"VENCE EM 15 DIAS","COM CLIENTE"))))))</f>
        <v/>
      </c>
      <c r="S1356" s="18">
        <f>IF(OR($E1356="",D1356=""),"",IF(D1356=$C$4,"5909","6909"))</f>
        <v/>
      </c>
      <c r="T1356" s="18" t="n"/>
    </row>
    <row r="1357">
      <c r="A1357" s="17" t="n"/>
      <c r="B1357" s="18" t="n"/>
      <c r="C1357" s="18" t="n"/>
      <c r="D1357" s="18" t="n"/>
      <c r="E1357" s="18" t="n"/>
      <c r="F1357" s="18">
        <f>IF($E1357="","",IFERROR(INDEX(Bens!$B$6:$B$305,MATCH($E1357,Bens!$A$6:$A$305,0)),"Código não cadastrado"))</f>
        <v/>
      </c>
      <c r="G1357" s="19" t="n"/>
      <c r="H1357" s="20">
        <f>IF(OR($E1357="",G1357=""),"",G1357*IFERROR(INDEX(Bens!$D$6:$D$305,MATCH($E1357,Bens!$A$6:$A$305,0)),0))</f>
        <v/>
      </c>
      <c r="I1357" s="18" t="n"/>
      <c r="J1357" s="18">
        <f>IF(OR($E1357="",D1357=""),"",IF(D1357=$C$4,"5908","6908"))</f>
        <v/>
      </c>
      <c r="K1357" s="17" t="n"/>
      <c r="L1357" s="17" t="n"/>
      <c r="M1357" s="19" t="n"/>
      <c r="N1357" s="18" t="n"/>
      <c r="O1357" s="19">
        <f>IF(OR($E1357="",G1357=""),"",G1357-N(M1357))</f>
        <v/>
      </c>
      <c r="P1357" s="20">
        <f>IF(O1357="","",O1357*IFERROR(INDEX(Bens!$D$6:$D$305,MATCH($E1357,Bens!$A$6:$A$305,0)),0))</f>
        <v/>
      </c>
      <c r="Q1357" s="21">
        <f>IF(A1357="","",IF(AND(O1357&lt;=0,L1357&lt;&gt;""),L1357-A1357,TODAY()-A1357))</f>
        <v/>
      </c>
      <c r="R1357" s="18">
        <f>IF(O1357="","",IF(O1357&lt;0,"CONFERIR",IF(O1357=0,"DEVOLVIDO",IF(K1357="","COM CLIENTE",IF(TODAY()&gt;K1357,"VENCIDO",IF(K1357-TODAY()&lt;=15,"VENCE EM 15 DIAS","COM CLIENTE"))))))</f>
        <v/>
      </c>
      <c r="S1357" s="18">
        <f>IF(OR($E1357="",D1357=""),"",IF(D1357=$C$4,"5909","6909"))</f>
        <v/>
      </c>
      <c r="T1357" s="18" t="n"/>
    </row>
    <row r="1358">
      <c r="A1358" s="17" t="n"/>
      <c r="B1358" s="18" t="n"/>
      <c r="C1358" s="18" t="n"/>
      <c r="D1358" s="18" t="n"/>
      <c r="E1358" s="18" t="n"/>
      <c r="F1358" s="18">
        <f>IF($E1358="","",IFERROR(INDEX(Bens!$B$6:$B$305,MATCH($E1358,Bens!$A$6:$A$305,0)),"Código não cadastrado"))</f>
        <v/>
      </c>
      <c r="G1358" s="19" t="n"/>
      <c r="H1358" s="20">
        <f>IF(OR($E1358="",G1358=""),"",G1358*IFERROR(INDEX(Bens!$D$6:$D$305,MATCH($E1358,Bens!$A$6:$A$305,0)),0))</f>
        <v/>
      </c>
      <c r="I1358" s="18" t="n"/>
      <c r="J1358" s="18">
        <f>IF(OR($E1358="",D1358=""),"",IF(D1358=$C$4,"5908","6908"))</f>
        <v/>
      </c>
      <c r="K1358" s="17" t="n"/>
      <c r="L1358" s="17" t="n"/>
      <c r="M1358" s="19" t="n"/>
      <c r="N1358" s="18" t="n"/>
      <c r="O1358" s="19">
        <f>IF(OR($E1358="",G1358=""),"",G1358-N(M1358))</f>
        <v/>
      </c>
      <c r="P1358" s="20">
        <f>IF(O1358="","",O1358*IFERROR(INDEX(Bens!$D$6:$D$305,MATCH($E1358,Bens!$A$6:$A$305,0)),0))</f>
        <v/>
      </c>
      <c r="Q1358" s="21">
        <f>IF(A1358="","",IF(AND(O1358&lt;=0,L1358&lt;&gt;""),L1358-A1358,TODAY()-A1358))</f>
        <v/>
      </c>
      <c r="R1358" s="18">
        <f>IF(O1358="","",IF(O1358&lt;0,"CONFERIR",IF(O1358=0,"DEVOLVIDO",IF(K1358="","COM CLIENTE",IF(TODAY()&gt;K1358,"VENCIDO",IF(K1358-TODAY()&lt;=15,"VENCE EM 15 DIAS","COM CLIENTE"))))))</f>
        <v/>
      </c>
      <c r="S1358" s="18">
        <f>IF(OR($E1358="",D1358=""),"",IF(D1358=$C$4,"5909","6909"))</f>
        <v/>
      </c>
      <c r="T1358" s="18" t="n"/>
    </row>
    <row r="1359">
      <c r="A1359" s="17" t="n"/>
      <c r="B1359" s="18" t="n"/>
      <c r="C1359" s="18" t="n"/>
      <c r="D1359" s="18" t="n"/>
      <c r="E1359" s="18" t="n"/>
      <c r="F1359" s="18">
        <f>IF($E1359="","",IFERROR(INDEX(Bens!$B$6:$B$305,MATCH($E1359,Bens!$A$6:$A$305,0)),"Código não cadastrado"))</f>
        <v/>
      </c>
      <c r="G1359" s="19" t="n"/>
      <c r="H1359" s="20">
        <f>IF(OR($E1359="",G1359=""),"",G1359*IFERROR(INDEX(Bens!$D$6:$D$305,MATCH($E1359,Bens!$A$6:$A$305,0)),0))</f>
        <v/>
      </c>
      <c r="I1359" s="18" t="n"/>
      <c r="J1359" s="18">
        <f>IF(OR($E1359="",D1359=""),"",IF(D1359=$C$4,"5908","6908"))</f>
        <v/>
      </c>
      <c r="K1359" s="17" t="n"/>
      <c r="L1359" s="17" t="n"/>
      <c r="M1359" s="19" t="n"/>
      <c r="N1359" s="18" t="n"/>
      <c r="O1359" s="19">
        <f>IF(OR($E1359="",G1359=""),"",G1359-N(M1359))</f>
        <v/>
      </c>
      <c r="P1359" s="20">
        <f>IF(O1359="","",O1359*IFERROR(INDEX(Bens!$D$6:$D$305,MATCH($E1359,Bens!$A$6:$A$305,0)),0))</f>
        <v/>
      </c>
      <c r="Q1359" s="21">
        <f>IF(A1359="","",IF(AND(O1359&lt;=0,L1359&lt;&gt;""),L1359-A1359,TODAY()-A1359))</f>
        <v/>
      </c>
      <c r="R1359" s="18">
        <f>IF(O1359="","",IF(O1359&lt;0,"CONFERIR",IF(O1359=0,"DEVOLVIDO",IF(K1359="","COM CLIENTE",IF(TODAY()&gt;K1359,"VENCIDO",IF(K1359-TODAY()&lt;=15,"VENCE EM 15 DIAS","COM CLIENTE"))))))</f>
        <v/>
      </c>
      <c r="S1359" s="18">
        <f>IF(OR($E1359="",D1359=""),"",IF(D1359=$C$4,"5909","6909"))</f>
        <v/>
      </c>
      <c r="T1359" s="18" t="n"/>
    </row>
    <row r="1360">
      <c r="A1360" s="17" t="n"/>
      <c r="B1360" s="18" t="n"/>
      <c r="C1360" s="18" t="n"/>
      <c r="D1360" s="18" t="n"/>
      <c r="E1360" s="18" t="n"/>
      <c r="F1360" s="18">
        <f>IF($E1360="","",IFERROR(INDEX(Bens!$B$6:$B$305,MATCH($E1360,Bens!$A$6:$A$305,0)),"Código não cadastrado"))</f>
        <v/>
      </c>
      <c r="G1360" s="19" t="n"/>
      <c r="H1360" s="20">
        <f>IF(OR($E1360="",G1360=""),"",G1360*IFERROR(INDEX(Bens!$D$6:$D$305,MATCH($E1360,Bens!$A$6:$A$305,0)),0))</f>
        <v/>
      </c>
      <c r="I1360" s="18" t="n"/>
      <c r="J1360" s="18">
        <f>IF(OR($E1360="",D1360=""),"",IF(D1360=$C$4,"5908","6908"))</f>
        <v/>
      </c>
      <c r="K1360" s="17" t="n"/>
      <c r="L1360" s="17" t="n"/>
      <c r="M1360" s="19" t="n"/>
      <c r="N1360" s="18" t="n"/>
      <c r="O1360" s="19">
        <f>IF(OR($E1360="",G1360=""),"",G1360-N(M1360))</f>
        <v/>
      </c>
      <c r="P1360" s="20">
        <f>IF(O1360="","",O1360*IFERROR(INDEX(Bens!$D$6:$D$305,MATCH($E1360,Bens!$A$6:$A$305,0)),0))</f>
        <v/>
      </c>
      <c r="Q1360" s="21">
        <f>IF(A1360="","",IF(AND(O1360&lt;=0,L1360&lt;&gt;""),L1360-A1360,TODAY()-A1360))</f>
        <v/>
      </c>
      <c r="R1360" s="18">
        <f>IF(O1360="","",IF(O1360&lt;0,"CONFERIR",IF(O1360=0,"DEVOLVIDO",IF(K1360="","COM CLIENTE",IF(TODAY()&gt;K1360,"VENCIDO",IF(K1360-TODAY()&lt;=15,"VENCE EM 15 DIAS","COM CLIENTE"))))))</f>
        <v/>
      </c>
      <c r="S1360" s="18">
        <f>IF(OR($E1360="",D1360=""),"",IF(D1360=$C$4,"5909","6909"))</f>
        <v/>
      </c>
      <c r="T1360" s="18" t="n"/>
    </row>
    <row r="1361">
      <c r="A1361" s="17" t="n"/>
      <c r="B1361" s="18" t="n"/>
      <c r="C1361" s="18" t="n"/>
      <c r="D1361" s="18" t="n"/>
      <c r="E1361" s="18" t="n"/>
      <c r="F1361" s="18">
        <f>IF($E1361="","",IFERROR(INDEX(Bens!$B$6:$B$305,MATCH($E1361,Bens!$A$6:$A$305,0)),"Código não cadastrado"))</f>
        <v/>
      </c>
      <c r="G1361" s="19" t="n"/>
      <c r="H1361" s="20">
        <f>IF(OR($E1361="",G1361=""),"",G1361*IFERROR(INDEX(Bens!$D$6:$D$305,MATCH($E1361,Bens!$A$6:$A$305,0)),0))</f>
        <v/>
      </c>
      <c r="I1361" s="18" t="n"/>
      <c r="J1361" s="18">
        <f>IF(OR($E1361="",D1361=""),"",IF(D1361=$C$4,"5908","6908"))</f>
        <v/>
      </c>
      <c r="K1361" s="17" t="n"/>
      <c r="L1361" s="17" t="n"/>
      <c r="M1361" s="19" t="n"/>
      <c r="N1361" s="18" t="n"/>
      <c r="O1361" s="19">
        <f>IF(OR($E1361="",G1361=""),"",G1361-N(M1361))</f>
        <v/>
      </c>
      <c r="P1361" s="20">
        <f>IF(O1361="","",O1361*IFERROR(INDEX(Bens!$D$6:$D$305,MATCH($E1361,Bens!$A$6:$A$305,0)),0))</f>
        <v/>
      </c>
      <c r="Q1361" s="21">
        <f>IF(A1361="","",IF(AND(O1361&lt;=0,L1361&lt;&gt;""),L1361-A1361,TODAY()-A1361))</f>
        <v/>
      </c>
      <c r="R1361" s="18">
        <f>IF(O1361="","",IF(O1361&lt;0,"CONFERIR",IF(O1361=0,"DEVOLVIDO",IF(K1361="","COM CLIENTE",IF(TODAY()&gt;K1361,"VENCIDO",IF(K1361-TODAY()&lt;=15,"VENCE EM 15 DIAS","COM CLIENTE"))))))</f>
        <v/>
      </c>
      <c r="S1361" s="18">
        <f>IF(OR($E1361="",D1361=""),"",IF(D1361=$C$4,"5909","6909"))</f>
        <v/>
      </c>
      <c r="T1361" s="18" t="n"/>
    </row>
    <row r="1362">
      <c r="A1362" s="17" t="n"/>
      <c r="B1362" s="18" t="n"/>
      <c r="C1362" s="18" t="n"/>
      <c r="D1362" s="18" t="n"/>
      <c r="E1362" s="18" t="n"/>
      <c r="F1362" s="18">
        <f>IF($E1362="","",IFERROR(INDEX(Bens!$B$6:$B$305,MATCH($E1362,Bens!$A$6:$A$305,0)),"Código não cadastrado"))</f>
        <v/>
      </c>
      <c r="G1362" s="19" t="n"/>
      <c r="H1362" s="20">
        <f>IF(OR($E1362="",G1362=""),"",G1362*IFERROR(INDEX(Bens!$D$6:$D$305,MATCH($E1362,Bens!$A$6:$A$305,0)),0))</f>
        <v/>
      </c>
      <c r="I1362" s="18" t="n"/>
      <c r="J1362" s="18">
        <f>IF(OR($E1362="",D1362=""),"",IF(D1362=$C$4,"5908","6908"))</f>
        <v/>
      </c>
      <c r="K1362" s="17" t="n"/>
      <c r="L1362" s="17" t="n"/>
      <c r="M1362" s="19" t="n"/>
      <c r="N1362" s="18" t="n"/>
      <c r="O1362" s="19">
        <f>IF(OR($E1362="",G1362=""),"",G1362-N(M1362))</f>
        <v/>
      </c>
      <c r="P1362" s="20">
        <f>IF(O1362="","",O1362*IFERROR(INDEX(Bens!$D$6:$D$305,MATCH($E1362,Bens!$A$6:$A$305,0)),0))</f>
        <v/>
      </c>
      <c r="Q1362" s="21">
        <f>IF(A1362="","",IF(AND(O1362&lt;=0,L1362&lt;&gt;""),L1362-A1362,TODAY()-A1362))</f>
        <v/>
      </c>
      <c r="R1362" s="18">
        <f>IF(O1362="","",IF(O1362&lt;0,"CONFERIR",IF(O1362=0,"DEVOLVIDO",IF(K1362="","COM CLIENTE",IF(TODAY()&gt;K1362,"VENCIDO",IF(K1362-TODAY()&lt;=15,"VENCE EM 15 DIAS","COM CLIENTE"))))))</f>
        <v/>
      </c>
      <c r="S1362" s="18">
        <f>IF(OR($E1362="",D1362=""),"",IF(D1362=$C$4,"5909","6909"))</f>
        <v/>
      </c>
      <c r="T1362" s="18" t="n"/>
    </row>
    <row r="1363">
      <c r="A1363" s="17" t="n"/>
      <c r="B1363" s="18" t="n"/>
      <c r="C1363" s="18" t="n"/>
      <c r="D1363" s="18" t="n"/>
      <c r="E1363" s="18" t="n"/>
      <c r="F1363" s="18">
        <f>IF($E1363="","",IFERROR(INDEX(Bens!$B$6:$B$305,MATCH($E1363,Bens!$A$6:$A$305,0)),"Código não cadastrado"))</f>
        <v/>
      </c>
      <c r="G1363" s="19" t="n"/>
      <c r="H1363" s="20">
        <f>IF(OR($E1363="",G1363=""),"",G1363*IFERROR(INDEX(Bens!$D$6:$D$305,MATCH($E1363,Bens!$A$6:$A$305,0)),0))</f>
        <v/>
      </c>
      <c r="I1363" s="18" t="n"/>
      <c r="J1363" s="18">
        <f>IF(OR($E1363="",D1363=""),"",IF(D1363=$C$4,"5908","6908"))</f>
        <v/>
      </c>
      <c r="K1363" s="17" t="n"/>
      <c r="L1363" s="17" t="n"/>
      <c r="M1363" s="19" t="n"/>
      <c r="N1363" s="18" t="n"/>
      <c r="O1363" s="19">
        <f>IF(OR($E1363="",G1363=""),"",G1363-N(M1363))</f>
        <v/>
      </c>
      <c r="P1363" s="20">
        <f>IF(O1363="","",O1363*IFERROR(INDEX(Bens!$D$6:$D$305,MATCH($E1363,Bens!$A$6:$A$305,0)),0))</f>
        <v/>
      </c>
      <c r="Q1363" s="21">
        <f>IF(A1363="","",IF(AND(O1363&lt;=0,L1363&lt;&gt;""),L1363-A1363,TODAY()-A1363))</f>
        <v/>
      </c>
      <c r="R1363" s="18">
        <f>IF(O1363="","",IF(O1363&lt;0,"CONFERIR",IF(O1363=0,"DEVOLVIDO",IF(K1363="","COM CLIENTE",IF(TODAY()&gt;K1363,"VENCIDO",IF(K1363-TODAY()&lt;=15,"VENCE EM 15 DIAS","COM CLIENTE"))))))</f>
        <v/>
      </c>
      <c r="S1363" s="18">
        <f>IF(OR($E1363="",D1363=""),"",IF(D1363=$C$4,"5909","6909"))</f>
        <v/>
      </c>
      <c r="T1363" s="18" t="n"/>
    </row>
    <row r="1364">
      <c r="A1364" s="17" t="n"/>
      <c r="B1364" s="18" t="n"/>
      <c r="C1364" s="18" t="n"/>
      <c r="D1364" s="18" t="n"/>
      <c r="E1364" s="18" t="n"/>
      <c r="F1364" s="18">
        <f>IF($E1364="","",IFERROR(INDEX(Bens!$B$6:$B$305,MATCH($E1364,Bens!$A$6:$A$305,0)),"Código não cadastrado"))</f>
        <v/>
      </c>
      <c r="G1364" s="19" t="n"/>
      <c r="H1364" s="20">
        <f>IF(OR($E1364="",G1364=""),"",G1364*IFERROR(INDEX(Bens!$D$6:$D$305,MATCH($E1364,Bens!$A$6:$A$305,0)),0))</f>
        <v/>
      </c>
      <c r="I1364" s="18" t="n"/>
      <c r="J1364" s="18">
        <f>IF(OR($E1364="",D1364=""),"",IF(D1364=$C$4,"5908","6908"))</f>
        <v/>
      </c>
      <c r="K1364" s="17" t="n"/>
      <c r="L1364" s="17" t="n"/>
      <c r="M1364" s="19" t="n"/>
      <c r="N1364" s="18" t="n"/>
      <c r="O1364" s="19">
        <f>IF(OR($E1364="",G1364=""),"",G1364-N(M1364))</f>
        <v/>
      </c>
      <c r="P1364" s="20">
        <f>IF(O1364="","",O1364*IFERROR(INDEX(Bens!$D$6:$D$305,MATCH($E1364,Bens!$A$6:$A$305,0)),0))</f>
        <v/>
      </c>
      <c r="Q1364" s="21">
        <f>IF(A1364="","",IF(AND(O1364&lt;=0,L1364&lt;&gt;""),L1364-A1364,TODAY()-A1364))</f>
        <v/>
      </c>
      <c r="R1364" s="18">
        <f>IF(O1364="","",IF(O1364&lt;0,"CONFERIR",IF(O1364=0,"DEVOLVIDO",IF(K1364="","COM CLIENTE",IF(TODAY()&gt;K1364,"VENCIDO",IF(K1364-TODAY()&lt;=15,"VENCE EM 15 DIAS","COM CLIENTE"))))))</f>
        <v/>
      </c>
      <c r="S1364" s="18">
        <f>IF(OR($E1364="",D1364=""),"",IF(D1364=$C$4,"5909","6909"))</f>
        <v/>
      </c>
      <c r="T1364" s="18" t="n"/>
    </row>
    <row r="1365">
      <c r="A1365" s="17" t="n"/>
      <c r="B1365" s="18" t="n"/>
      <c r="C1365" s="18" t="n"/>
      <c r="D1365" s="18" t="n"/>
      <c r="E1365" s="18" t="n"/>
      <c r="F1365" s="18">
        <f>IF($E1365="","",IFERROR(INDEX(Bens!$B$6:$B$305,MATCH($E1365,Bens!$A$6:$A$305,0)),"Código não cadastrado"))</f>
        <v/>
      </c>
      <c r="G1365" s="19" t="n"/>
      <c r="H1365" s="20">
        <f>IF(OR($E1365="",G1365=""),"",G1365*IFERROR(INDEX(Bens!$D$6:$D$305,MATCH($E1365,Bens!$A$6:$A$305,0)),0))</f>
        <v/>
      </c>
      <c r="I1365" s="18" t="n"/>
      <c r="J1365" s="18">
        <f>IF(OR($E1365="",D1365=""),"",IF(D1365=$C$4,"5908","6908"))</f>
        <v/>
      </c>
      <c r="K1365" s="17" t="n"/>
      <c r="L1365" s="17" t="n"/>
      <c r="M1365" s="19" t="n"/>
      <c r="N1365" s="18" t="n"/>
      <c r="O1365" s="19">
        <f>IF(OR($E1365="",G1365=""),"",G1365-N(M1365))</f>
        <v/>
      </c>
      <c r="P1365" s="20">
        <f>IF(O1365="","",O1365*IFERROR(INDEX(Bens!$D$6:$D$305,MATCH($E1365,Bens!$A$6:$A$305,0)),0))</f>
        <v/>
      </c>
      <c r="Q1365" s="21">
        <f>IF(A1365="","",IF(AND(O1365&lt;=0,L1365&lt;&gt;""),L1365-A1365,TODAY()-A1365))</f>
        <v/>
      </c>
      <c r="R1365" s="18">
        <f>IF(O1365="","",IF(O1365&lt;0,"CONFERIR",IF(O1365=0,"DEVOLVIDO",IF(K1365="","COM CLIENTE",IF(TODAY()&gt;K1365,"VENCIDO",IF(K1365-TODAY()&lt;=15,"VENCE EM 15 DIAS","COM CLIENTE"))))))</f>
        <v/>
      </c>
      <c r="S1365" s="18">
        <f>IF(OR($E1365="",D1365=""),"",IF(D1365=$C$4,"5909","6909"))</f>
        <v/>
      </c>
      <c r="T1365" s="18" t="n"/>
    </row>
    <row r="1366">
      <c r="A1366" s="17" t="n"/>
      <c r="B1366" s="18" t="n"/>
      <c r="C1366" s="18" t="n"/>
      <c r="D1366" s="18" t="n"/>
      <c r="E1366" s="18" t="n"/>
      <c r="F1366" s="18">
        <f>IF($E1366="","",IFERROR(INDEX(Bens!$B$6:$B$305,MATCH($E1366,Bens!$A$6:$A$305,0)),"Código não cadastrado"))</f>
        <v/>
      </c>
      <c r="G1366" s="19" t="n"/>
      <c r="H1366" s="20">
        <f>IF(OR($E1366="",G1366=""),"",G1366*IFERROR(INDEX(Bens!$D$6:$D$305,MATCH($E1366,Bens!$A$6:$A$305,0)),0))</f>
        <v/>
      </c>
      <c r="I1366" s="18" t="n"/>
      <c r="J1366" s="18">
        <f>IF(OR($E1366="",D1366=""),"",IF(D1366=$C$4,"5908","6908"))</f>
        <v/>
      </c>
      <c r="K1366" s="17" t="n"/>
      <c r="L1366" s="17" t="n"/>
      <c r="M1366" s="19" t="n"/>
      <c r="N1366" s="18" t="n"/>
      <c r="O1366" s="19">
        <f>IF(OR($E1366="",G1366=""),"",G1366-N(M1366))</f>
        <v/>
      </c>
      <c r="P1366" s="20">
        <f>IF(O1366="","",O1366*IFERROR(INDEX(Bens!$D$6:$D$305,MATCH($E1366,Bens!$A$6:$A$305,0)),0))</f>
        <v/>
      </c>
      <c r="Q1366" s="21">
        <f>IF(A1366="","",IF(AND(O1366&lt;=0,L1366&lt;&gt;""),L1366-A1366,TODAY()-A1366))</f>
        <v/>
      </c>
      <c r="R1366" s="18">
        <f>IF(O1366="","",IF(O1366&lt;0,"CONFERIR",IF(O1366=0,"DEVOLVIDO",IF(K1366="","COM CLIENTE",IF(TODAY()&gt;K1366,"VENCIDO",IF(K1366-TODAY()&lt;=15,"VENCE EM 15 DIAS","COM CLIENTE"))))))</f>
        <v/>
      </c>
      <c r="S1366" s="18">
        <f>IF(OR($E1366="",D1366=""),"",IF(D1366=$C$4,"5909","6909"))</f>
        <v/>
      </c>
      <c r="T1366" s="18" t="n"/>
    </row>
    <row r="1367">
      <c r="A1367" s="17" t="n"/>
      <c r="B1367" s="18" t="n"/>
      <c r="C1367" s="18" t="n"/>
      <c r="D1367" s="18" t="n"/>
      <c r="E1367" s="18" t="n"/>
      <c r="F1367" s="18">
        <f>IF($E1367="","",IFERROR(INDEX(Bens!$B$6:$B$305,MATCH($E1367,Bens!$A$6:$A$305,0)),"Código não cadastrado"))</f>
        <v/>
      </c>
      <c r="G1367" s="19" t="n"/>
      <c r="H1367" s="20">
        <f>IF(OR($E1367="",G1367=""),"",G1367*IFERROR(INDEX(Bens!$D$6:$D$305,MATCH($E1367,Bens!$A$6:$A$305,0)),0))</f>
        <v/>
      </c>
      <c r="I1367" s="18" t="n"/>
      <c r="J1367" s="18">
        <f>IF(OR($E1367="",D1367=""),"",IF(D1367=$C$4,"5908","6908"))</f>
        <v/>
      </c>
      <c r="K1367" s="17" t="n"/>
      <c r="L1367" s="17" t="n"/>
      <c r="M1367" s="19" t="n"/>
      <c r="N1367" s="18" t="n"/>
      <c r="O1367" s="19">
        <f>IF(OR($E1367="",G1367=""),"",G1367-N(M1367))</f>
        <v/>
      </c>
      <c r="P1367" s="20">
        <f>IF(O1367="","",O1367*IFERROR(INDEX(Bens!$D$6:$D$305,MATCH($E1367,Bens!$A$6:$A$305,0)),0))</f>
        <v/>
      </c>
      <c r="Q1367" s="21">
        <f>IF(A1367="","",IF(AND(O1367&lt;=0,L1367&lt;&gt;""),L1367-A1367,TODAY()-A1367))</f>
        <v/>
      </c>
      <c r="R1367" s="18">
        <f>IF(O1367="","",IF(O1367&lt;0,"CONFERIR",IF(O1367=0,"DEVOLVIDO",IF(K1367="","COM CLIENTE",IF(TODAY()&gt;K1367,"VENCIDO",IF(K1367-TODAY()&lt;=15,"VENCE EM 15 DIAS","COM CLIENTE"))))))</f>
        <v/>
      </c>
      <c r="S1367" s="18">
        <f>IF(OR($E1367="",D1367=""),"",IF(D1367=$C$4,"5909","6909"))</f>
        <v/>
      </c>
      <c r="T1367" s="18" t="n"/>
    </row>
    <row r="1368">
      <c r="A1368" s="17" t="n"/>
      <c r="B1368" s="18" t="n"/>
      <c r="C1368" s="18" t="n"/>
      <c r="D1368" s="18" t="n"/>
      <c r="E1368" s="18" t="n"/>
      <c r="F1368" s="18">
        <f>IF($E1368="","",IFERROR(INDEX(Bens!$B$6:$B$305,MATCH($E1368,Bens!$A$6:$A$305,0)),"Código não cadastrado"))</f>
        <v/>
      </c>
      <c r="G1368" s="19" t="n"/>
      <c r="H1368" s="20">
        <f>IF(OR($E1368="",G1368=""),"",G1368*IFERROR(INDEX(Bens!$D$6:$D$305,MATCH($E1368,Bens!$A$6:$A$305,0)),0))</f>
        <v/>
      </c>
      <c r="I1368" s="18" t="n"/>
      <c r="J1368" s="18">
        <f>IF(OR($E1368="",D1368=""),"",IF(D1368=$C$4,"5908","6908"))</f>
        <v/>
      </c>
      <c r="K1368" s="17" t="n"/>
      <c r="L1368" s="17" t="n"/>
      <c r="M1368" s="19" t="n"/>
      <c r="N1368" s="18" t="n"/>
      <c r="O1368" s="19">
        <f>IF(OR($E1368="",G1368=""),"",G1368-N(M1368))</f>
        <v/>
      </c>
      <c r="P1368" s="20">
        <f>IF(O1368="","",O1368*IFERROR(INDEX(Bens!$D$6:$D$305,MATCH($E1368,Bens!$A$6:$A$305,0)),0))</f>
        <v/>
      </c>
      <c r="Q1368" s="21">
        <f>IF(A1368="","",IF(AND(O1368&lt;=0,L1368&lt;&gt;""),L1368-A1368,TODAY()-A1368))</f>
        <v/>
      </c>
      <c r="R1368" s="18">
        <f>IF(O1368="","",IF(O1368&lt;0,"CONFERIR",IF(O1368=0,"DEVOLVIDO",IF(K1368="","COM CLIENTE",IF(TODAY()&gt;K1368,"VENCIDO",IF(K1368-TODAY()&lt;=15,"VENCE EM 15 DIAS","COM CLIENTE"))))))</f>
        <v/>
      </c>
      <c r="S1368" s="18">
        <f>IF(OR($E1368="",D1368=""),"",IF(D1368=$C$4,"5909","6909"))</f>
        <v/>
      </c>
      <c r="T1368" s="18" t="n"/>
    </row>
    <row r="1369">
      <c r="A1369" s="17" t="n"/>
      <c r="B1369" s="18" t="n"/>
      <c r="C1369" s="18" t="n"/>
      <c r="D1369" s="18" t="n"/>
      <c r="E1369" s="18" t="n"/>
      <c r="F1369" s="18">
        <f>IF($E1369="","",IFERROR(INDEX(Bens!$B$6:$B$305,MATCH($E1369,Bens!$A$6:$A$305,0)),"Código não cadastrado"))</f>
        <v/>
      </c>
      <c r="G1369" s="19" t="n"/>
      <c r="H1369" s="20">
        <f>IF(OR($E1369="",G1369=""),"",G1369*IFERROR(INDEX(Bens!$D$6:$D$305,MATCH($E1369,Bens!$A$6:$A$305,0)),0))</f>
        <v/>
      </c>
      <c r="I1369" s="18" t="n"/>
      <c r="J1369" s="18">
        <f>IF(OR($E1369="",D1369=""),"",IF(D1369=$C$4,"5908","6908"))</f>
        <v/>
      </c>
      <c r="K1369" s="17" t="n"/>
      <c r="L1369" s="17" t="n"/>
      <c r="M1369" s="19" t="n"/>
      <c r="N1369" s="18" t="n"/>
      <c r="O1369" s="19">
        <f>IF(OR($E1369="",G1369=""),"",G1369-N(M1369))</f>
        <v/>
      </c>
      <c r="P1369" s="20">
        <f>IF(O1369="","",O1369*IFERROR(INDEX(Bens!$D$6:$D$305,MATCH($E1369,Bens!$A$6:$A$305,0)),0))</f>
        <v/>
      </c>
      <c r="Q1369" s="21">
        <f>IF(A1369="","",IF(AND(O1369&lt;=0,L1369&lt;&gt;""),L1369-A1369,TODAY()-A1369))</f>
        <v/>
      </c>
      <c r="R1369" s="18">
        <f>IF(O1369="","",IF(O1369&lt;0,"CONFERIR",IF(O1369=0,"DEVOLVIDO",IF(K1369="","COM CLIENTE",IF(TODAY()&gt;K1369,"VENCIDO",IF(K1369-TODAY()&lt;=15,"VENCE EM 15 DIAS","COM CLIENTE"))))))</f>
        <v/>
      </c>
      <c r="S1369" s="18">
        <f>IF(OR($E1369="",D1369=""),"",IF(D1369=$C$4,"5909","6909"))</f>
        <v/>
      </c>
      <c r="T1369" s="18" t="n"/>
    </row>
    <row r="1370">
      <c r="A1370" s="17" t="n"/>
      <c r="B1370" s="18" t="n"/>
      <c r="C1370" s="18" t="n"/>
      <c r="D1370" s="18" t="n"/>
      <c r="E1370" s="18" t="n"/>
      <c r="F1370" s="18">
        <f>IF($E1370="","",IFERROR(INDEX(Bens!$B$6:$B$305,MATCH($E1370,Bens!$A$6:$A$305,0)),"Código não cadastrado"))</f>
        <v/>
      </c>
      <c r="G1370" s="19" t="n"/>
      <c r="H1370" s="20">
        <f>IF(OR($E1370="",G1370=""),"",G1370*IFERROR(INDEX(Bens!$D$6:$D$305,MATCH($E1370,Bens!$A$6:$A$305,0)),0))</f>
        <v/>
      </c>
      <c r="I1370" s="18" t="n"/>
      <c r="J1370" s="18">
        <f>IF(OR($E1370="",D1370=""),"",IF(D1370=$C$4,"5908","6908"))</f>
        <v/>
      </c>
      <c r="K1370" s="17" t="n"/>
      <c r="L1370" s="17" t="n"/>
      <c r="M1370" s="19" t="n"/>
      <c r="N1370" s="18" t="n"/>
      <c r="O1370" s="19">
        <f>IF(OR($E1370="",G1370=""),"",G1370-N(M1370))</f>
        <v/>
      </c>
      <c r="P1370" s="20">
        <f>IF(O1370="","",O1370*IFERROR(INDEX(Bens!$D$6:$D$305,MATCH($E1370,Bens!$A$6:$A$305,0)),0))</f>
        <v/>
      </c>
      <c r="Q1370" s="21">
        <f>IF(A1370="","",IF(AND(O1370&lt;=0,L1370&lt;&gt;""),L1370-A1370,TODAY()-A1370))</f>
        <v/>
      </c>
      <c r="R1370" s="18">
        <f>IF(O1370="","",IF(O1370&lt;0,"CONFERIR",IF(O1370=0,"DEVOLVIDO",IF(K1370="","COM CLIENTE",IF(TODAY()&gt;K1370,"VENCIDO",IF(K1370-TODAY()&lt;=15,"VENCE EM 15 DIAS","COM CLIENTE"))))))</f>
        <v/>
      </c>
      <c r="S1370" s="18">
        <f>IF(OR($E1370="",D1370=""),"",IF(D1370=$C$4,"5909","6909"))</f>
        <v/>
      </c>
      <c r="T1370" s="18" t="n"/>
    </row>
    <row r="1371">
      <c r="A1371" s="17" t="n"/>
      <c r="B1371" s="18" t="n"/>
      <c r="C1371" s="18" t="n"/>
      <c r="D1371" s="18" t="n"/>
      <c r="E1371" s="18" t="n"/>
      <c r="F1371" s="18">
        <f>IF($E1371="","",IFERROR(INDEX(Bens!$B$6:$B$305,MATCH($E1371,Bens!$A$6:$A$305,0)),"Código não cadastrado"))</f>
        <v/>
      </c>
      <c r="G1371" s="19" t="n"/>
      <c r="H1371" s="20">
        <f>IF(OR($E1371="",G1371=""),"",G1371*IFERROR(INDEX(Bens!$D$6:$D$305,MATCH($E1371,Bens!$A$6:$A$305,0)),0))</f>
        <v/>
      </c>
      <c r="I1371" s="18" t="n"/>
      <c r="J1371" s="18">
        <f>IF(OR($E1371="",D1371=""),"",IF(D1371=$C$4,"5908","6908"))</f>
        <v/>
      </c>
      <c r="K1371" s="17" t="n"/>
      <c r="L1371" s="17" t="n"/>
      <c r="M1371" s="19" t="n"/>
      <c r="N1371" s="18" t="n"/>
      <c r="O1371" s="19">
        <f>IF(OR($E1371="",G1371=""),"",G1371-N(M1371))</f>
        <v/>
      </c>
      <c r="P1371" s="20">
        <f>IF(O1371="","",O1371*IFERROR(INDEX(Bens!$D$6:$D$305,MATCH($E1371,Bens!$A$6:$A$305,0)),0))</f>
        <v/>
      </c>
      <c r="Q1371" s="21">
        <f>IF(A1371="","",IF(AND(O1371&lt;=0,L1371&lt;&gt;""),L1371-A1371,TODAY()-A1371))</f>
        <v/>
      </c>
      <c r="R1371" s="18">
        <f>IF(O1371="","",IF(O1371&lt;0,"CONFERIR",IF(O1371=0,"DEVOLVIDO",IF(K1371="","COM CLIENTE",IF(TODAY()&gt;K1371,"VENCIDO",IF(K1371-TODAY()&lt;=15,"VENCE EM 15 DIAS","COM CLIENTE"))))))</f>
        <v/>
      </c>
      <c r="S1371" s="18">
        <f>IF(OR($E1371="",D1371=""),"",IF(D1371=$C$4,"5909","6909"))</f>
        <v/>
      </c>
      <c r="T1371" s="18" t="n"/>
    </row>
    <row r="1372">
      <c r="A1372" s="17" t="n"/>
      <c r="B1372" s="18" t="n"/>
      <c r="C1372" s="18" t="n"/>
      <c r="D1372" s="18" t="n"/>
      <c r="E1372" s="18" t="n"/>
      <c r="F1372" s="18">
        <f>IF($E1372="","",IFERROR(INDEX(Bens!$B$6:$B$305,MATCH($E1372,Bens!$A$6:$A$305,0)),"Código não cadastrado"))</f>
        <v/>
      </c>
      <c r="G1372" s="19" t="n"/>
      <c r="H1372" s="20">
        <f>IF(OR($E1372="",G1372=""),"",G1372*IFERROR(INDEX(Bens!$D$6:$D$305,MATCH($E1372,Bens!$A$6:$A$305,0)),0))</f>
        <v/>
      </c>
      <c r="I1372" s="18" t="n"/>
      <c r="J1372" s="18">
        <f>IF(OR($E1372="",D1372=""),"",IF(D1372=$C$4,"5908","6908"))</f>
        <v/>
      </c>
      <c r="K1372" s="17" t="n"/>
      <c r="L1372" s="17" t="n"/>
      <c r="M1372" s="19" t="n"/>
      <c r="N1372" s="18" t="n"/>
      <c r="O1372" s="19">
        <f>IF(OR($E1372="",G1372=""),"",G1372-N(M1372))</f>
        <v/>
      </c>
      <c r="P1372" s="20">
        <f>IF(O1372="","",O1372*IFERROR(INDEX(Bens!$D$6:$D$305,MATCH($E1372,Bens!$A$6:$A$305,0)),0))</f>
        <v/>
      </c>
      <c r="Q1372" s="21">
        <f>IF(A1372="","",IF(AND(O1372&lt;=0,L1372&lt;&gt;""),L1372-A1372,TODAY()-A1372))</f>
        <v/>
      </c>
      <c r="R1372" s="18">
        <f>IF(O1372="","",IF(O1372&lt;0,"CONFERIR",IF(O1372=0,"DEVOLVIDO",IF(K1372="","COM CLIENTE",IF(TODAY()&gt;K1372,"VENCIDO",IF(K1372-TODAY()&lt;=15,"VENCE EM 15 DIAS","COM CLIENTE"))))))</f>
        <v/>
      </c>
      <c r="S1372" s="18">
        <f>IF(OR($E1372="",D1372=""),"",IF(D1372=$C$4,"5909","6909"))</f>
        <v/>
      </c>
      <c r="T1372" s="18" t="n"/>
    </row>
    <row r="1373">
      <c r="A1373" s="17" t="n"/>
      <c r="B1373" s="18" t="n"/>
      <c r="C1373" s="18" t="n"/>
      <c r="D1373" s="18" t="n"/>
      <c r="E1373" s="18" t="n"/>
      <c r="F1373" s="18">
        <f>IF($E1373="","",IFERROR(INDEX(Bens!$B$6:$B$305,MATCH($E1373,Bens!$A$6:$A$305,0)),"Código não cadastrado"))</f>
        <v/>
      </c>
      <c r="G1373" s="19" t="n"/>
      <c r="H1373" s="20">
        <f>IF(OR($E1373="",G1373=""),"",G1373*IFERROR(INDEX(Bens!$D$6:$D$305,MATCH($E1373,Bens!$A$6:$A$305,0)),0))</f>
        <v/>
      </c>
      <c r="I1373" s="18" t="n"/>
      <c r="J1373" s="18">
        <f>IF(OR($E1373="",D1373=""),"",IF(D1373=$C$4,"5908","6908"))</f>
        <v/>
      </c>
      <c r="K1373" s="17" t="n"/>
      <c r="L1373" s="17" t="n"/>
      <c r="M1373" s="19" t="n"/>
      <c r="N1373" s="18" t="n"/>
      <c r="O1373" s="19">
        <f>IF(OR($E1373="",G1373=""),"",G1373-N(M1373))</f>
        <v/>
      </c>
      <c r="P1373" s="20">
        <f>IF(O1373="","",O1373*IFERROR(INDEX(Bens!$D$6:$D$305,MATCH($E1373,Bens!$A$6:$A$305,0)),0))</f>
        <v/>
      </c>
      <c r="Q1373" s="21">
        <f>IF(A1373="","",IF(AND(O1373&lt;=0,L1373&lt;&gt;""),L1373-A1373,TODAY()-A1373))</f>
        <v/>
      </c>
      <c r="R1373" s="18">
        <f>IF(O1373="","",IF(O1373&lt;0,"CONFERIR",IF(O1373=0,"DEVOLVIDO",IF(K1373="","COM CLIENTE",IF(TODAY()&gt;K1373,"VENCIDO",IF(K1373-TODAY()&lt;=15,"VENCE EM 15 DIAS","COM CLIENTE"))))))</f>
        <v/>
      </c>
      <c r="S1373" s="18">
        <f>IF(OR($E1373="",D1373=""),"",IF(D1373=$C$4,"5909","6909"))</f>
        <v/>
      </c>
      <c r="T1373" s="18" t="n"/>
    </row>
    <row r="1374">
      <c r="A1374" s="17" t="n"/>
      <c r="B1374" s="18" t="n"/>
      <c r="C1374" s="18" t="n"/>
      <c r="D1374" s="18" t="n"/>
      <c r="E1374" s="18" t="n"/>
      <c r="F1374" s="18">
        <f>IF($E1374="","",IFERROR(INDEX(Bens!$B$6:$B$305,MATCH($E1374,Bens!$A$6:$A$305,0)),"Código não cadastrado"))</f>
        <v/>
      </c>
      <c r="G1374" s="19" t="n"/>
      <c r="H1374" s="20">
        <f>IF(OR($E1374="",G1374=""),"",G1374*IFERROR(INDEX(Bens!$D$6:$D$305,MATCH($E1374,Bens!$A$6:$A$305,0)),0))</f>
        <v/>
      </c>
      <c r="I1374" s="18" t="n"/>
      <c r="J1374" s="18">
        <f>IF(OR($E1374="",D1374=""),"",IF(D1374=$C$4,"5908","6908"))</f>
        <v/>
      </c>
      <c r="K1374" s="17" t="n"/>
      <c r="L1374" s="17" t="n"/>
      <c r="M1374" s="19" t="n"/>
      <c r="N1374" s="18" t="n"/>
      <c r="O1374" s="19">
        <f>IF(OR($E1374="",G1374=""),"",G1374-N(M1374))</f>
        <v/>
      </c>
      <c r="P1374" s="20">
        <f>IF(O1374="","",O1374*IFERROR(INDEX(Bens!$D$6:$D$305,MATCH($E1374,Bens!$A$6:$A$305,0)),0))</f>
        <v/>
      </c>
      <c r="Q1374" s="21">
        <f>IF(A1374="","",IF(AND(O1374&lt;=0,L1374&lt;&gt;""),L1374-A1374,TODAY()-A1374))</f>
        <v/>
      </c>
      <c r="R1374" s="18">
        <f>IF(O1374="","",IF(O1374&lt;0,"CONFERIR",IF(O1374=0,"DEVOLVIDO",IF(K1374="","COM CLIENTE",IF(TODAY()&gt;K1374,"VENCIDO",IF(K1374-TODAY()&lt;=15,"VENCE EM 15 DIAS","COM CLIENTE"))))))</f>
        <v/>
      </c>
      <c r="S1374" s="18">
        <f>IF(OR($E1374="",D1374=""),"",IF(D1374=$C$4,"5909","6909"))</f>
        <v/>
      </c>
      <c r="T1374" s="18" t="n"/>
    </row>
    <row r="1375">
      <c r="A1375" s="17" t="n"/>
      <c r="B1375" s="18" t="n"/>
      <c r="C1375" s="18" t="n"/>
      <c r="D1375" s="18" t="n"/>
      <c r="E1375" s="18" t="n"/>
      <c r="F1375" s="18">
        <f>IF($E1375="","",IFERROR(INDEX(Bens!$B$6:$B$305,MATCH($E1375,Bens!$A$6:$A$305,0)),"Código não cadastrado"))</f>
        <v/>
      </c>
      <c r="G1375" s="19" t="n"/>
      <c r="H1375" s="20">
        <f>IF(OR($E1375="",G1375=""),"",G1375*IFERROR(INDEX(Bens!$D$6:$D$305,MATCH($E1375,Bens!$A$6:$A$305,0)),0))</f>
        <v/>
      </c>
      <c r="I1375" s="18" t="n"/>
      <c r="J1375" s="18">
        <f>IF(OR($E1375="",D1375=""),"",IF(D1375=$C$4,"5908","6908"))</f>
        <v/>
      </c>
      <c r="K1375" s="17" t="n"/>
      <c r="L1375" s="17" t="n"/>
      <c r="M1375" s="19" t="n"/>
      <c r="N1375" s="18" t="n"/>
      <c r="O1375" s="19">
        <f>IF(OR($E1375="",G1375=""),"",G1375-N(M1375))</f>
        <v/>
      </c>
      <c r="P1375" s="20">
        <f>IF(O1375="","",O1375*IFERROR(INDEX(Bens!$D$6:$D$305,MATCH($E1375,Bens!$A$6:$A$305,0)),0))</f>
        <v/>
      </c>
      <c r="Q1375" s="21">
        <f>IF(A1375="","",IF(AND(O1375&lt;=0,L1375&lt;&gt;""),L1375-A1375,TODAY()-A1375))</f>
        <v/>
      </c>
      <c r="R1375" s="18">
        <f>IF(O1375="","",IF(O1375&lt;0,"CONFERIR",IF(O1375=0,"DEVOLVIDO",IF(K1375="","COM CLIENTE",IF(TODAY()&gt;K1375,"VENCIDO",IF(K1375-TODAY()&lt;=15,"VENCE EM 15 DIAS","COM CLIENTE"))))))</f>
        <v/>
      </c>
      <c r="S1375" s="18">
        <f>IF(OR($E1375="",D1375=""),"",IF(D1375=$C$4,"5909","6909"))</f>
        <v/>
      </c>
      <c r="T1375" s="18" t="n"/>
    </row>
    <row r="1376">
      <c r="A1376" s="17" t="n"/>
      <c r="B1376" s="18" t="n"/>
      <c r="C1376" s="18" t="n"/>
      <c r="D1376" s="18" t="n"/>
      <c r="E1376" s="18" t="n"/>
      <c r="F1376" s="18">
        <f>IF($E1376="","",IFERROR(INDEX(Bens!$B$6:$B$305,MATCH($E1376,Bens!$A$6:$A$305,0)),"Código não cadastrado"))</f>
        <v/>
      </c>
      <c r="G1376" s="19" t="n"/>
      <c r="H1376" s="20">
        <f>IF(OR($E1376="",G1376=""),"",G1376*IFERROR(INDEX(Bens!$D$6:$D$305,MATCH($E1376,Bens!$A$6:$A$305,0)),0))</f>
        <v/>
      </c>
      <c r="I1376" s="18" t="n"/>
      <c r="J1376" s="18">
        <f>IF(OR($E1376="",D1376=""),"",IF(D1376=$C$4,"5908","6908"))</f>
        <v/>
      </c>
      <c r="K1376" s="17" t="n"/>
      <c r="L1376" s="17" t="n"/>
      <c r="M1376" s="19" t="n"/>
      <c r="N1376" s="18" t="n"/>
      <c r="O1376" s="19">
        <f>IF(OR($E1376="",G1376=""),"",G1376-N(M1376))</f>
        <v/>
      </c>
      <c r="P1376" s="20">
        <f>IF(O1376="","",O1376*IFERROR(INDEX(Bens!$D$6:$D$305,MATCH($E1376,Bens!$A$6:$A$305,0)),0))</f>
        <v/>
      </c>
      <c r="Q1376" s="21">
        <f>IF(A1376="","",IF(AND(O1376&lt;=0,L1376&lt;&gt;""),L1376-A1376,TODAY()-A1376))</f>
        <v/>
      </c>
      <c r="R1376" s="18">
        <f>IF(O1376="","",IF(O1376&lt;0,"CONFERIR",IF(O1376=0,"DEVOLVIDO",IF(K1376="","COM CLIENTE",IF(TODAY()&gt;K1376,"VENCIDO",IF(K1376-TODAY()&lt;=15,"VENCE EM 15 DIAS","COM CLIENTE"))))))</f>
        <v/>
      </c>
      <c r="S1376" s="18">
        <f>IF(OR($E1376="",D1376=""),"",IF(D1376=$C$4,"5909","6909"))</f>
        <v/>
      </c>
      <c r="T1376" s="18" t="n"/>
    </row>
    <row r="1377">
      <c r="A1377" s="17" t="n"/>
      <c r="B1377" s="18" t="n"/>
      <c r="C1377" s="18" t="n"/>
      <c r="D1377" s="18" t="n"/>
      <c r="E1377" s="18" t="n"/>
      <c r="F1377" s="18">
        <f>IF($E1377="","",IFERROR(INDEX(Bens!$B$6:$B$305,MATCH($E1377,Bens!$A$6:$A$305,0)),"Código não cadastrado"))</f>
        <v/>
      </c>
      <c r="G1377" s="19" t="n"/>
      <c r="H1377" s="20">
        <f>IF(OR($E1377="",G1377=""),"",G1377*IFERROR(INDEX(Bens!$D$6:$D$305,MATCH($E1377,Bens!$A$6:$A$305,0)),0))</f>
        <v/>
      </c>
      <c r="I1377" s="18" t="n"/>
      <c r="J1377" s="18">
        <f>IF(OR($E1377="",D1377=""),"",IF(D1377=$C$4,"5908","6908"))</f>
        <v/>
      </c>
      <c r="K1377" s="17" t="n"/>
      <c r="L1377" s="17" t="n"/>
      <c r="M1377" s="19" t="n"/>
      <c r="N1377" s="18" t="n"/>
      <c r="O1377" s="19">
        <f>IF(OR($E1377="",G1377=""),"",G1377-N(M1377))</f>
        <v/>
      </c>
      <c r="P1377" s="20">
        <f>IF(O1377="","",O1377*IFERROR(INDEX(Bens!$D$6:$D$305,MATCH($E1377,Bens!$A$6:$A$305,0)),0))</f>
        <v/>
      </c>
      <c r="Q1377" s="21">
        <f>IF(A1377="","",IF(AND(O1377&lt;=0,L1377&lt;&gt;""),L1377-A1377,TODAY()-A1377))</f>
        <v/>
      </c>
      <c r="R1377" s="18">
        <f>IF(O1377="","",IF(O1377&lt;0,"CONFERIR",IF(O1377=0,"DEVOLVIDO",IF(K1377="","COM CLIENTE",IF(TODAY()&gt;K1377,"VENCIDO",IF(K1377-TODAY()&lt;=15,"VENCE EM 15 DIAS","COM CLIENTE"))))))</f>
        <v/>
      </c>
      <c r="S1377" s="18">
        <f>IF(OR($E1377="",D1377=""),"",IF(D1377=$C$4,"5909","6909"))</f>
        <v/>
      </c>
      <c r="T1377" s="18" t="n"/>
    </row>
    <row r="1378">
      <c r="A1378" s="17" t="n"/>
      <c r="B1378" s="18" t="n"/>
      <c r="C1378" s="18" t="n"/>
      <c r="D1378" s="18" t="n"/>
      <c r="E1378" s="18" t="n"/>
      <c r="F1378" s="18">
        <f>IF($E1378="","",IFERROR(INDEX(Bens!$B$6:$B$305,MATCH($E1378,Bens!$A$6:$A$305,0)),"Código não cadastrado"))</f>
        <v/>
      </c>
      <c r="G1378" s="19" t="n"/>
      <c r="H1378" s="20">
        <f>IF(OR($E1378="",G1378=""),"",G1378*IFERROR(INDEX(Bens!$D$6:$D$305,MATCH($E1378,Bens!$A$6:$A$305,0)),0))</f>
        <v/>
      </c>
      <c r="I1378" s="18" t="n"/>
      <c r="J1378" s="18">
        <f>IF(OR($E1378="",D1378=""),"",IF(D1378=$C$4,"5908","6908"))</f>
        <v/>
      </c>
      <c r="K1378" s="17" t="n"/>
      <c r="L1378" s="17" t="n"/>
      <c r="M1378" s="19" t="n"/>
      <c r="N1378" s="18" t="n"/>
      <c r="O1378" s="19">
        <f>IF(OR($E1378="",G1378=""),"",G1378-N(M1378))</f>
        <v/>
      </c>
      <c r="P1378" s="20">
        <f>IF(O1378="","",O1378*IFERROR(INDEX(Bens!$D$6:$D$305,MATCH($E1378,Bens!$A$6:$A$305,0)),0))</f>
        <v/>
      </c>
      <c r="Q1378" s="21">
        <f>IF(A1378="","",IF(AND(O1378&lt;=0,L1378&lt;&gt;""),L1378-A1378,TODAY()-A1378))</f>
        <v/>
      </c>
      <c r="R1378" s="18">
        <f>IF(O1378="","",IF(O1378&lt;0,"CONFERIR",IF(O1378=0,"DEVOLVIDO",IF(K1378="","COM CLIENTE",IF(TODAY()&gt;K1378,"VENCIDO",IF(K1378-TODAY()&lt;=15,"VENCE EM 15 DIAS","COM CLIENTE"))))))</f>
        <v/>
      </c>
      <c r="S1378" s="18">
        <f>IF(OR($E1378="",D1378=""),"",IF(D1378=$C$4,"5909","6909"))</f>
        <v/>
      </c>
      <c r="T1378" s="18" t="n"/>
    </row>
    <row r="1379">
      <c r="A1379" s="17" t="n"/>
      <c r="B1379" s="18" t="n"/>
      <c r="C1379" s="18" t="n"/>
      <c r="D1379" s="18" t="n"/>
      <c r="E1379" s="18" t="n"/>
      <c r="F1379" s="18">
        <f>IF($E1379="","",IFERROR(INDEX(Bens!$B$6:$B$305,MATCH($E1379,Bens!$A$6:$A$305,0)),"Código não cadastrado"))</f>
        <v/>
      </c>
      <c r="G1379" s="19" t="n"/>
      <c r="H1379" s="20">
        <f>IF(OR($E1379="",G1379=""),"",G1379*IFERROR(INDEX(Bens!$D$6:$D$305,MATCH($E1379,Bens!$A$6:$A$305,0)),0))</f>
        <v/>
      </c>
      <c r="I1379" s="18" t="n"/>
      <c r="J1379" s="18">
        <f>IF(OR($E1379="",D1379=""),"",IF(D1379=$C$4,"5908","6908"))</f>
        <v/>
      </c>
      <c r="K1379" s="17" t="n"/>
      <c r="L1379" s="17" t="n"/>
      <c r="M1379" s="19" t="n"/>
      <c r="N1379" s="18" t="n"/>
      <c r="O1379" s="19">
        <f>IF(OR($E1379="",G1379=""),"",G1379-N(M1379))</f>
        <v/>
      </c>
      <c r="P1379" s="20">
        <f>IF(O1379="","",O1379*IFERROR(INDEX(Bens!$D$6:$D$305,MATCH($E1379,Bens!$A$6:$A$305,0)),0))</f>
        <v/>
      </c>
      <c r="Q1379" s="21">
        <f>IF(A1379="","",IF(AND(O1379&lt;=0,L1379&lt;&gt;""),L1379-A1379,TODAY()-A1379))</f>
        <v/>
      </c>
      <c r="R1379" s="18">
        <f>IF(O1379="","",IF(O1379&lt;0,"CONFERIR",IF(O1379=0,"DEVOLVIDO",IF(K1379="","COM CLIENTE",IF(TODAY()&gt;K1379,"VENCIDO",IF(K1379-TODAY()&lt;=15,"VENCE EM 15 DIAS","COM CLIENTE"))))))</f>
        <v/>
      </c>
      <c r="S1379" s="18">
        <f>IF(OR($E1379="",D1379=""),"",IF(D1379=$C$4,"5909","6909"))</f>
        <v/>
      </c>
      <c r="T1379" s="18" t="n"/>
    </row>
    <row r="1380">
      <c r="A1380" s="17" t="n"/>
      <c r="B1380" s="18" t="n"/>
      <c r="C1380" s="18" t="n"/>
      <c r="D1380" s="18" t="n"/>
      <c r="E1380" s="18" t="n"/>
      <c r="F1380" s="18">
        <f>IF($E1380="","",IFERROR(INDEX(Bens!$B$6:$B$305,MATCH($E1380,Bens!$A$6:$A$305,0)),"Código não cadastrado"))</f>
        <v/>
      </c>
      <c r="G1380" s="19" t="n"/>
      <c r="H1380" s="20">
        <f>IF(OR($E1380="",G1380=""),"",G1380*IFERROR(INDEX(Bens!$D$6:$D$305,MATCH($E1380,Bens!$A$6:$A$305,0)),0))</f>
        <v/>
      </c>
      <c r="I1380" s="18" t="n"/>
      <c r="J1380" s="18">
        <f>IF(OR($E1380="",D1380=""),"",IF(D1380=$C$4,"5908","6908"))</f>
        <v/>
      </c>
      <c r="K1380" s="17" t="n"/>
      <c r="L1380" s="17" t="n"/>
      <c r="M1380" s="19" t="n"/>
      <c r="N1380" s="18" t="n"/>
      <c r="O1380" s="19">
        <f>IF(OR($E1380="",G1380=""),"",G1380-N(M1380))</f>
        <v/>
      </c>
      <c r="P1380" s="20">
        <f>IF(O1380="","",O1380*IFERROR(INDEX(Bens!$D$6:$D$305,MATCH($E1380,Bens!$A$6:$A$305,0)),0))</f>
        <v/>
      </c>
      <c r="Q1380" s="21">
        <f>IF(A1380="","",IF(AND(O1380&lt;=0,L1380&lt;&gt;""),L1380-A1380,TODAY()-A1380))</f>
        <v/>
      </c>
      <c r="R1380" s="18">
        <f>IF(O1380="","",IF(O1380&lt;0,"CONFERIR",IF(O1380=0,"DEVOLVIDO",IF(K1380="","COM CLIENTE",IF(TODAY()&gt;K1380,"VENCIDO",IF(K1380-TODAY()&lt;=15,"VENCE EM 15 DIAS","COM CLIENTE"))))))</f>
        <v/>
      </c>
      <c r="S1380" s="18">
        <f>IF(OR($E1380="",D1380=""),"",IF(D1380=$C$4,"5909","6909"))</f>
        <v/>
      </c>
      <c r="T1380" s="18" t="n"/>
    </row>
    <row r="1381">
      <c r="A1381" s="17" t="n"/>
      <c r="B1381" s="18" t="n"/>
      <c r="C1381" s="18" t="n"/>
      <c r="D1381" s="18" t="n"/>
      <c r="E1381" s="18" t="n"/>
      <c r="F1381" s="18">
        <f>IF($E1381="","",IFERROR(INDEX(Bens!$B$6:$B$305,MATCH($E1381,Bens!$A$6:$A$305,0)),"Código não cadastrado"))</f>
        <v/>
      </c>
      <c r="G1381" s="19" t="n"/>
      <c r="H1381" s="20">
        <f>IF(OR($E1381="",G1381=""),"",G1381*IFERROR(INDEX(Bens!$D$6:$D$305,MATCH($E1381,Bens!$A$6:$A$305,0)),0))</f>
        <v/>
      </c>
      <c r="I1381" s="18" t="n"/>
      <c r="J1381" s="18">
        <f>IF(OR($E1381="",D1381=""),"",IF(D1381=$C$4,"5908","6908"))</f>
        <v/>
      </c>
      <c r="K1381" s="17" t="n"/>
      <c r="L1381" s="17" t="n"/>
      <c r="M1381" s="19" t="n"/>
      <c r="N1381" s="18" t="n"/>
      <c r="O1381" s="19">
        <f>IF(OR($E1381="",G1381=""),"",G1381-N(M1381))</f>
        <v/>
      </c>
      <c r="P1381" s="20">
        <f>IF(O1381="","",O1381*IFERROR(INDEX(Bens!$D$6:$D$305,MATCH($E1381,Bens!$A$6:$A$305,0)),0))</f>
        <v/>
      </c>
      <c r="Q1381" s="21">
        <f>IF(A1381="","",IF(AND(O1381&lt;=0,L1381&lt;&gt;""),L1381-A1381,TODAY()-A1381))</f>
        <v/>
      </c>
      <c r="R1381" s="18">
        <f>IF(O1381="","",IF(O1381&lt;0,"CONFERIR",IF(O1381=0,"DEVOLVIDO",IF(K1381="","COM CLIENTE",IF(TODAY()&gt;K1381,"VENCIDO",IF(K1381-TODAY()&lt;=15,"VENCE EM 15 DIAS","COM CLIENTE"))))))</f>
        <v/>
      </c>
      <c r="S1381" s="18">
        <f>IF(OR($E1381="",D1381=""),"",IF(D1381=$C$4,"5909","6909"))</f>
        <v/>
      </c>
      <c r="T1381" s="18" t="n"/>
    </row>
    <row r="1382">
      <c r="A1382" s="17" t="n"/>
      <c r="B1382" s="18" t="n"/>
      <c r="C1382" s="18" t="n"/>
      <c r="D1382" s="18" t="n"/>
      <c r="E1382" s="18" t="n"/>
      <c r="F1382" s="18">
        <f>IF($E1382="","",IFERROR(INDEX(Bens!$B$6:$B$305,MATCH($E1382,Bens!$A$6:$A$305,0)),"Código não cadastrado"))</f>
        <v/>
      </c>
      <c r="G1382" s="19" t="n"/>
      <c r="H1382" s="20">
        <f>IF(OR($E1382="",G1382=""),"",G1382*IFERROR(INDEX(Bens!$D$6:$D$305,MATCH($E1382,Bens!$A$6:$A$305,0)),0))</f>
        <v/>
      </c>
      <c r="I1382" s="18" t="n"/>
      <c r="J1382" s="18">
        <f>IF(OR($E1382="",D1382=""),"",IF(D1382=$C$4,"5908","6908"))</f>
        <v/>
      </c>
      <c r="K1382" s="17" t="n"/>
      <c r="L1382" s="17" t="n"/>
      <c r="M1382" s="19" t="n"/>
      <c r="N1382" s="18" t="n"/>
      <c r="O1382" s="19">
        <f>IF(OR($E1382="",G1382=""),"",G1382-N(M1382))</f>
        <v/>
      </c>
      <c r="P1382" s="20">
        <f>IF(O1382="","",O1382*IFERROR(INDEX(Bens!$D$6:$D$305,MATCH($E1382,Bens!$A$6:$A$305,0)),0))</f>
        <v/>
      </c>
      <c r="Q1382" s="21">
        <f>IF(A1382="","",IF(AND(O1382&lt;=0,L1382&lt;&gt;""),L1382-A1382,TODAY()-A1382))</f>
        <v/>
      </c>
      <c r="R1382" s="18">
        <f>IF(O1382="","",IF(O1382&lt;0,"CONFERIR",IF(O1382=0,"DEVOLVIDO",IF(K1382="","COM CLIENTE",IF(TODAY()&gt;K1382,"VENCIDO",IF(K1382-TODAY()&lt;=15,"VENCE EM 15 DIAS","COM CLIENTE"))))))</f>
        <v/>
      </c>
      <c r="S1382" s="18">
        <f>IF(OR($E1382="",D1382=""),"",IF(D1382=$C$4,"5909","6909"))</f>
        <v/>
      </c>
      <c r="T1382" s="18" t="n"/>
    </row>
    <row r="1383">
      <c r="A1383" s="17" t="n"/>
      <c r="B1383" s="18" t="n"/>
      <c r="C1383" s="18" t="n"/>
      <c r="D1383" s="18" t="n"/>
      <c r="E1383" s="18" t="n"/>
      <c r="F1383" s="18">
        <f>IF($E1383="","",IFERROR(INDEX(Bens!$B$6:$B$305,MATCH($E1383,Bens!$A$6:$A$305,0)),"Código não cadastrado"))</f>
        <v/>
      </c>
      <c r="G1383" s="19" t="n"/>
      <c r="H1383" s="20">
        <f>IF(OR($E1383="",G1383=""),"",G1383*IFERROR(INDEX(Bens!$D$6:$D$305,MATCH($E1383,Bens!$A$6:$A$305,0)),0))</f>
        <v/>
      </c>
      <c r="I1383" s="18" t="n"/>
      <c r="J1383" s="18">
        <f>IF(OR($E1383="",D1383=""),"",IF(D1383=$C$4,"5908","6908"))</f>
        <v/>
      </c>
      <c r="K1383" s="17" t="n"/>
      <c r="L1383" s="17" t="n"/>
      <c r="M1383" s="19" t="n"/>
      <c r="N1383" s="18" t="n"/>
      <c r="O1383" s="19">
        <f>IF(OR($E1383="",G1383=""),"",G1383-N(M1383))</f>
        <v/>
      </c>
      <c r="P1383" s="20">
        <f>IF(O1383="","",O1383*IFERROR(INDEX(Bens!$D$6:$D$305,MATCH($E1383,Bens!$A$6:$A$305,0)),0))</f>
        <v/>
      </c>
      <c r="Q1383" s="21">
        <f>IF(A1383="","",IF(AND(O1383&lt;=0,L1383&lt;&gt;""),L1383-A1383,TODAY()-A1383))</f>
        <v/>
      </c>
      <c r="R1383" s="18">
        <f>IF(O1383="","",IF(O1383&lt;0,"CONFERIR",IF(O1383=0,"DEVOLVIDO",IF(K1383="","COM CLIENTE",IF(TODAY()&gt;K1383,"VENCIDO",IF(K1383-TODAY()&lt;=15,"VENCE EM 15 DIAS","COM CLIENTE"))))))</f>
        <v/>
      </c>
      <c r="S1383" s="18">
        <f>IF(OR($E1383="",D1383=""),"",IF(D1383=$C$4,"5909","6909"))</f>
        <v/>
      </c>
      <c r="T1383" s="18" t="n"/>
    </row>
    <row r="1384">
      <c r="A1384" s="17" t="n"/>
      <c r="B1384" s="18" t="n"/>
      <c r="C1384" s="18" t="n"/>
      <c r="D1384" s="18" t="n"/>
      <c r="E1384" s="18" t="n"/>
      <c r="F1384" s="18">
        <f>IF($E1384="","",IFERROR(INDEX(Bens!$B$6:$B$305,MATCH($E1384,Bens!$A$6:$A$305,0)),"Código não cadastrado"))</f>
        <v/>
      </c>
      <c r="G1384" s="19" t="n"/>
      <c r="H1384" s="20">
        <f>IF(OR($E1384="",G1384=""),"",G1384*IFERROR(INDEX(Bens!$D$6:$D$305,MATCH($E1384,Bens!$A$6:$A$305,0)),0))</f>
        <v/>
      </c>
      <c r="I1384" s="18" t="n"/>
      <c r="J1384" s="18">
        <f>IF(OR($E1384="",D1384=""),"",IF(D1384=$C$4,"5908","6908"))</f>
        <v/>
      </c>
      <c r="K1384" s="17" t="n"/>
      <c r="L1384" s="17" t="n"/>
      <c r="M1384" s="19" t="n"/>
      <c r="N1384" s="18" t="n"/>
      <c r="O1384" s="19">
        <f>IF(OR($E1384="",G1384=""),"",G1384-N(M1384))</f>
        <v/>
      </c>
      <c r="P1384" s="20">
        <f>IF(O1384="","",O1384*IFERROR(INDEX(Bens!$D$6:$D$305,MATCH($E1384,Bens!$A$6:$A$305,0)),0))</f>
        <v/>
      </c>
      <c r="Q1384" s="21">
        <f>IF(A1384="","",IF(AND(O1384&lt;=0,L1384&lt;&gt;""),L1384-A1384,TODAY()-A1384))</f>
        <v/>
      </c>
      <c r="R1384" s="18">
        <f>IF(O1384="","",IF(O1384&lt;0,"CONFERIR",IF(O1384=0,"DEVOLVIDO",IF(K1384="","COM CLIENTE",IF(TODAY()&gt;K1384,"VENCIDO",IF(K1384-TODAY()&lt;=15,"VENCE EM 15 DIAS","COM CLIENTE"))))))</f>
        <v/>
      </c>
      <c r="S1384" s="18">
        <f>IF(OR($E1384="",D1384=""),"",IF(D1384=$C$4,"5909","6909"))</f>
        <v/>
      </c>
      <c r="T1384" s="18" t="n"/>
    </row>
    <row r="1385">
      <c r="A1385" s="17" t="n"/>
      <c r="B1385" s="18" t="n"/>
      <c r="C1385" s="18" t="n"/>
      <c r="D1385" s="18" t="n"/>
      <c r="E1385" s="18" t="n"/>
      <c r="F1385" s="18">
        <f>IF($E1385="","",IFERROR(INDEX(Bens!$B$6:$B$305,MATCH($E1385,Bens!$A$6:$A$305,0)),"Código não cadastrado"))</f>
        <v/>
      </c>
      <c r="G1385" s="19" t="n"/>
      <c r="H1385" s="20">
        <f>IF(OR($E1385="",G1385=""),"",G1385*IFERROR(INDEX(Bens!$D$6:$D$305,MATCH($E1385,Bens!$A$6:$A$305,0)),0))</f>
        <v/>
      </c>
      <c r="I1385" s="18" t="n"/>
      <c r="J1385" s="18">
        <f>IF(OR($E1385="",D1385=""),"",IF(D1385=$C$4,"5908","6908"))</f>
        <v/>
      </c>
      <c r="K1385" s="17" t="n"/>
      <c r="L1385" s="17" t="n"/>
      <c r="M1385" s="19" t="n"/>
      <c r="N1385" s="18" t="n"/>
      <c r="O1385" s="19">
        <f>IF(OR($E1385="",G1385=""),"",G1385-N(M1385))</f>
        <v/>
      </c>
      <c r="P1385" s="20">
        <f>IF(O1385="","",O1385*IFERROR(INDEX(Bens!$D$6:$D$305,MATCH($E1385,Bens!$A$6:$A$305,0)),0))</f>
        <v/>
      </c>
      <c r="Q1385" s="21">
        <f>IF(A1385="","",IF(AND(O1385&lt;=0,L1385&lt;&gt;""),L1385-A1385,TODAY()-A1385))</f>
        <v/>
      </c>
      <c r="R1385" s="18">
        <f>IF(O1385="","",IF(O1385&lt;0,"CONFERIR",IF(O1385=0,"DEVOLVIDO",IF(K1385="","COM CLIENTE",IF(TODAY()&gt;K1385,"VENCIDO",IF(K1385-TODAY()&lt;=15,"VENCE EM 15 DIAS","COM CLIENTE"))))))</f>
        <v/>
      </c>
      <c r="S1385" s="18">
        <f>IF(OR($E1385="",D1385=""),"",IF(D1385=$C$4,"5909","6909"))</f>
        <v/>
      </c>
      <c r="T1385" s="18" t="n"/>
    </row>
    <row r="1386">
      <c r="A1386" s="17" t="n"/>
      <c r="B1386" s="18" t="n"/>
      <c r="C1386" s="18" t="n"/>
      <c r="D1386" s="18" t="n"/>
      <c r="E1386" s="18" t="n"/>
      <c r="F1386" s="18">
        <f>IF($E1386="","",IFERROR(INDEX(Bens!$B$6:$B$305,MATCH($E1386,Bens!$A$6:$A$305,0)),"Código não cadastrado"))</f>
        <v/>
      </c>
      <c r="G1386" s="19" t="n"/>
      <c r="H1386" s="20">
        <f>IF(OR($E1386="",G1386=""),"",G1386*IFERROR(INDEX(Bens!$D$6:$D$305,MATCH($E1386,Bens!$A$6:$A$305,0)),0))</f>
        <v/>
      </c>
      <c r="I1386" s="18" t="n"/>
      <c r="J1386" s="18">
        <f>IF(OR($E1386="",D1386=""),"",IF(D1386=$C$4,"5908","6908"))</f>
        <v/>
      </c>
      <c r="K1386" s="17" t="n"/>
      <c r="L1386" s="17" t="n"/>
      <c r="M1386" s="19" t="n"/>
      <c r="N1386" s="18" t="n"/>
      <c r="O1386" s="19">
        <f>IF(OR($E1386="",G1386=""),"",G1386-N(M1386))</f>
        <v/>
      </c>
      <c r="P1386" s="20">
        <f>IF(O1386="","",O1386*IFERROR(INDEX(Bens!$D$6:$D$305,MATCH($E1386,Bens!$A$6:$A$305,0)),0))</f>
        <v/>
      </c>
      <c r="Q1386" s="21">
        <f>IF(A1386="","",IF(AND(O1386&lt;=0,L1386&lt;&gt;""),L1386-A1386,TODAY()-A1386))</f>
        <v/>
      </c>
      <c r="R1386" s="18">
        <f>IF(O1386="","",IF(O1386&lt;0,"CONFERIR",IF(O1386=0,"DEVOLVIDO",IF(K1386="","COM CLIENTE",IF(TODAY()&gt;K1386,"VENCIDO",IF(K1386-TODAY()&lt;=15,"VENCE EM 15 DIAS","COM CLIENTE"))))))</f>
        <v/>
      </c>
      <c r="S1386" s="18">
        <f>IF(OR($E1386="",D1386=""),"",IF(D1386=$C$4,"5909","6909"))</f>
        <v/>
      </c>
      <c r="T1386" s="18" t="n"/>
    </row>
    <row r="1387">
      <c r="A1387" s="17" t="n"/>
      <c r="B1387" s="18" t="n"/>
      <c r="C1387" s="18" t="n"/>
      <c r="D1387" s="18" t="n"/>
      <c r="E1387" s="18" t="n"/>
      <c r="F1387" s="18">
        <f>IF($E1387="","",IFERROR(INDEX(Bens!$B$6:$B$305,MATCH($E1387,Bens!$A$6:$A$305,0)),"Código não cadastrado"))</f>
        <v/>
      </c>
      <c r="G1387" s="19" t="n"/>
      <c r="H1387" s="20">
        <f>IF(OR($E1387="",G1387=""),"",G1387*IFERROR(INDEX(Bens!$D$6:$D$305,MATCH($E1387,Bens!$A$6:$A$305,0)),0))</f>
        <v/>
      </c>
      <c r="I1387" s="18" t="n"/>
      <c r="J1387" s="18">
        <f>IF(OR($E1387="",D1387=""),"",IF(D1387=$C$4,"5908","6908"))</f>
        <v/>
      </c>
      <c r="K1387" s="17" t="n"/>
      <c r="L1387" s="17" t="n"/>
      <c r="M1387" s="19" t="n"/>
      <c r="N1387" s="18" t="n"/>
      <c r="O1387" s="19">
        <f>IF(OR($E1387="",G1387=""),"",G1387-N(M1387))</f>
        <v/>
      </c>
      <c r="P1387" s="20">
        <f>IF(O1387="","",O1387*IFERROR(INDEX(Bens!$D$6:$D$305,MATCH($E1387,Bens!$A$6:$A$305,0)),0))</f>
        <v/>
      </c>
      <c r="Q1387" s="21">
        <f>IF(A1387="","",IF(AND(O1387&lt;=0,L1387&lt;&gt;""),L1387-A1387,TODAY()-A1387))</f>
        <v/>
      </c>
      <c r="R1387" s="18">
        <f>IF(O1387="","",IF(O1387&lt;0,"CONFERIR",IF(O1387=0,"DEVOLVIDO",IF(K1387="","COM CLIENTE",IF(TODAY()&gt;K1387,"VENCIDO",IF(K1387-TODAY()&lt;=15,"VENCE EM 15 DIAS","COM CLIENTE"))))))</f>
        <v/>
      </c>
      <c r="S1387" s="18">
        <f>IF(OR($E1387="",D1387=""),"",IF(D1387=$C$4,"5909","6909"))</f>
        <v/>
      </c>
      <c r="T1387" s="18" t="n"/>
    </row>
    <row r="1388">
      <c r="A1388" s="17" t="n"/>
      <c r="B1388" s="18" t="n"/>
      <c r="C1388" s="18" t="n"/>
      <c r="D1388" s="18" t="n"/>
      <c r="E1388" s="18" t="n"/>
      <c r="F1388" s="18">
        <f>IF($E1388="","",IFERROR(INDEX(Bens!$B$6:$B$305,MATCH($E1388,Bens!$A$6:$A$305,0)),"Código não cadastrado"))</f>
        <v/>
      </c>
      <c r="G1388" s="19" t="n"/>
      <c r="H1388" s="20">
        <f>IF(OR($E1388="",G1388=""),"",G1388*IFERROR(INDEX(Bens!$D$6:$D$305,MATCH($E1388,Bens!$A$6:$A$305,0)),0))</f>
        <v/>
      </c>
      <c r="I1388" s="18" t="n"/>
      <c r="J1388" s="18">
        <f>IF(OR($E1388="",D1388=""),"",IF(D1388=$C$4,"5908","6908"))</f>
        <v/>
      </c>
      <c r="K1388" s="17" t="n"/>
      <c r="L1388" s="17" t="n"/>
      <c r="M1388" s="19" t="n"/>
      <c r="N1388" s="18" t="n"/>
      <c r="O1388" s="19">
        <f>IF(OR($E1388="",G1388=""),"",G1388-N(M1388))</f>
        <v/>
      </c>
      <c r="P1388" s="20">
        <f>IF(O1388="","",O1388*IFERROR(INDEX(Bens!$D$6:$D$305,MATCH($E1388,Bens!$A$6:$A$305,0)),0))</f>
        <v/>
      </c>
      <c r="Q1388" s="21">
        <f>IF(A1388="","",IF(AND(O1388&lt;=0,L1388&lt;&gt;""),L1388-A1388,TODAY()-A1388))</f>
        <v/>
      </c>
      <c r="R1388" s="18">
        <f>IF(O1388="","",IF(O1388&lt;0,"CONFERIR",IF(O1388=0,"DEVOLVIDO",IF(K1388="","COM CLIENTE",IF(TODAY()&gt;K1388,"VENCIDO",IF(K1388-TODAY()&lt;=15,"VENCE EM 15 DIAS","COM CLIENTE"))))))</f>
        <v/>
      </c>
      <c r="S1388" s="18">
        <f>IF(OR($E1388="",D1388=""),"",IF(D1388=$C$4,"5909","6909"))</f>
        <v/>
      </c>
      <c r="T1388" s="18" t="n"/>
    </row>
    <row r="1389">
      <c r="A1389" s="17" t="n"/>
      <c r="B1389" s="18" t="n"/>
      <c r="C1389" s="18" t="n"/>
      <c r="D1389" s="18" t="n"/>
      <c r="E1389" s="18" t="n"/>
      <c r="F1389" s="18">
        <f>IF($E1389="","",IFERROR(INDEX(Bens!$B$6:$B$305,MATCH($E1389,Bens!$A$6:$A$305,0)),"Código não cadastrado"))</f>
        <v/>
      </c>
      <c r="G1389" s="19" t="n"/>
      <c r="H1389" s="20">
        <f>IF(OR($E1389="",G1389=""),"",G1389*IFERROR(INDEX(Bens!$D$6:$D$305,MATCH($E1389,Bens!$A$6:$A$305,0)),0))</f>
        <v/>
      </c>
      <c r="I1389" s="18" t="n"/>
      <c r="J1389" s="18">
        <f>IF(OR($E1389="",D1389=""),"",IF(D1389=$C$4,"5908","6908"))</f>
        <v/>
      </c>
      <c r="K1389" s="17" t="n"/>
      <c r="L1389" s="17" t="n"/>
      <c r="M1389" s="19" t="n"/>
      <c r="N1389" s="18" t="n"/>
      <c r="O1389" s="19">
        <f>IF(OR($E1389="",G1389=""),"",G1389-N(M1389))</f>
        <v/>
      </c>
      <c r="P1389" s="20">
        <f>IF(O1389="","",O1389*IFERROR(INDEX(Bens!$D$6:$D$305,MATCH($E1389,Bens!$A$6:$A$305,0)),0))</f>
        <v/>
      </c>
      <c r="Q1389" s="21">
        <f>IF(A1389="","",IF(AND(O1389&lt;=0,L1389&lt;&gt;""),L1389-A1389,TODAY()-A1389))</f>
        <v/>
      </c>
      <c r="R1389" s="18">
        <f>IF(O1389="","",IF(O1389&lt;0,"CONFERIR",IF(O1389=0,"DEVOLVIDO",IF(K1389="","COM CLIENTE",IF(TODAY()&gt;K1389,"VENCIDO",IF(K1389-TODAY()&lt;=15,"VENCE EM 15 DIAS","COM CLIENTE"))))))</f>
        <v/>
      </c>
      <c r="S1389" s="18">
        <f>IF(OR($E1389="",D1389=""),"",IF(D1389=$C$4,"5909","6909"))</f>
        <v/>
      </c>
      <c r="T1389" s="18" t="n"/>
    </row>
    <row r="1390">
      <c r="A1390" s="17" t="n"/>
      <c r="B1390" s="18" t="n"/>
      <c r="C1390" s="18" t="n"/>
      <c r="D1390" s="18" t="n"/>
      <c r="E1390" s="18" t="n"/>
      <c r="F1390" s="18">
        <f>IF($E1390="","",IFERROR(INDEX(Bens!$B$6:$B$305,MATCH($E1390,Bens!$A$6:$A$305,0)),"Código não cadastrado"))</f>
        <v/>
      </c>
      <c r="G1390" s="19" t="n"/>
      <c r="H1390" s="20">
        <f>IF(OR($E1390="",G1390=""),"",G1390*IFERROR(INDEX(Bens!$D$6:$D$305,MATCH($E1390,Bens!$A$6:$A$305,0)),0))</f>
        <v/>
      </c>
      <c r="I1390" s="18" t="n"/>
      <c r="J1390" s="18">
        <f>IF(OR($E1390="",D1390=""),"",IF(D1390=$C$4,"5908","6908"))</f>
        <v/>
      </c>
      <c r="K1390" s="17" t="n"/>
      <c r="L1390" s="17" t="n"/>
      <c r="M1390" s="19" t="n"/>
      <c r="N1390" s="18" t="n"/>
      <c r="O1390" s="19">
        <f>IF(OR($E1390="",G1390=""),"",G1390-N(M1390))</f>
        <v/>
      </c>
      <c r="P1390" s="20">
        <f>IF(O1390="","",O1390*IFERROR(INDEX(Bens!$D$6:$D$305,MATCH($E1390,Bens!$A$6:$A$305,0)),0))</f>
        <v/>
      </c>
      <c r="Q1390" s="21">
        <f>IF(A1390="","",IF(AND(O1390&lt;=0,L1390&lt;&gt;""),L1390-A1390,TODAY()-A1390))</f>
        <v/>
      </c>
      <c r="R1390" s="18">
        <f>IF(O1390="","",IF(O1390&lt;0,"CONFERIR",IF(O1390=0,"DEVOLVIDO",IF(K1390="","COM CLIENTE",IF(TODAY()&gt;K1390,"VENCIDO",IF(K1390-TODAY()&lt;=15,"VENCE EM 15 DIAS","COM CLIENTE"))))))</f>
        <v/>
      </c>
      <c r="S1390" s="18">
        <f>IF(OR($E1390="",D1390=""),"",IF(D1390=$C$4,"5909","6909"))</f>
        <v/>
      </c>
      <c r="T1390" s="18" t="n"/>
    </row>
    <row r="1391">
      <c r="A1391" s="17" t="n"/>
      <c r="B1391" s="18" t="n"/>
      <c r="C1391" s="18" t="n"/>
      <c r="D1391" s="18" t="n"/>
      <c r="E1391" s="18" t="n"/>
      <c r="F1391" s="18">
        <f>IF($E1391="","",IFERROR(INDEX(Bens!$B$6:$B$305,MATCH($E1391,Bens!$A$6:$A$305,0)),"Código não cadastrado"))</f>
        <v/>
      </c>
      <c r="G1391" s="19" t="n"/>
      <c r="H1391" s="20">
        <f>IF(OR($E1391="",G1391=""),"",G1391*IFERROR(INDEX(Bens!$D$6:$D$305,MATCH($E1391,Bens!$A$6:$A$305,0)),0))</f>
        <v/>
      </c>
      <c r="I1391" s="18" t="n"/>
      <c r="J1391" s="18">
        <f>IF(OR($E1391="",D1391=""),"",IF(D1391=$C$4,"5908","6908"))</f>
        <v/>
      </c>
      <c r="K1391" s="17" t="n"/>
      <c r="L1391" s="17" t="n"/>
      <c r="M1391" s="19" t="n"/>
      <c r="N1391" s="18" t="n"/>
      <c r="O1391" s="19">
        <f>IF(OR($E1391="",G1391=""),"",G1391-N(M1391))</f>
        <v/>
      </c>
      <c r="P1391" s="20">
        <f>IF(O1391="","",O1391*IFERROR(INDEX(Bens!$D$6:$D$305,MATCH($E1391,Bens!$A$6:$A$305,0)),0))</f>
        <v/>
      </c>
      <c r="Q1391" s="21">
        <f>IF(A1391="","",IF(AND(O1391&lt;=0,L1391&lt;&gt;""),L1391-A1391,TODAY()-A1391))</f>
        <v/>
      </c>
      <c r="R1391" s="18">
        <f>IF(O1391="","",IF(O1391&lt;0,"CONFERIR",IF(O1391=0,"DEVOLVIDO",IF(K1391="","COM CLIENTE",IF(TODAY()&gt;K1391,"VENCIDO",IF(K1391-TODAY()&lt;=15,"VENCE EM 15 DIAS","COM CLIENTE"))))))</f>
        <v/>
      </c>
      <c r="S1391" s="18">
        <f>IF(OR($E1391="",D1391=""),"",IF(D1391=$C$4,"5909","6909"))</f>
        <v/>
      </c>
      <c r="T1391" s="18" t="n"/>
    </row>
    <row r="1392">
      <c r="A1392" s="17" t="n"/>
      <c r="B1392" s="18" t="n"/>
      <c r="C1392" s="18" t="n"/>
      <c r="D1392" s="18" t="n"/>
      <c r="E1392" s="18" t="n"/>
      <c r="F1392" s="18">
        <f>IF($E1392="","",IFERROR(INDEX(Bens!$B$6:$B$305,MATCH($E1392,Bens!$A$6:$A$305,0)),"Código não cadastrado"))</f>
        <v/>
      </c>
      <c r="G1392" s="19" t="n"/>
      <c r="H1392" s="20">
        <f>IF(OR($E1392="",G1392=""),"",G1392*IFERROR(INDEX(Bens!$D$6:$D$305,MATCH($E1392,Bens!$A$6:$A$305,0)),0))</f>
        <v/>
      </c>
      <c r="I1392" s="18" t="n"/>
      <c r="J1392" s="18">
        <f>IF(OR($E1392="",D1392=""),"",IF(D1392=$C$4,"5908","6908"))</f>
        <v/>
      </c>
      <c r="K1392" s="17" t="n"/>
      <c r="L1392" s="17" t="n"/>
      <c r="M1392" s="19" t="n"/>
      <c r="N1392" s="18" t="n"/>
      <c r="O1392" s="19">
        <f>IF(OR($E1392="",G1392=""),"",G1392-N(M1392))</f>
        <v/>
      </c>
      <c r="P1392" s="20">
        <f>IF(O1392="","",O1392*IFERROR(INDEX(Bens!$D$6:$D$305,MATCH($E1392,Bens!$A$6:$A$305,0)),0))</f>
        <v/>
      </c>
      <c r="Q1392" s="21">
        <f>IF(A1392="","",IF(AND(O1392&lt;=0,L1392&lt;&gt;""),L1392-A1392,TODAY()-A1392))</f>
        <v/>
      </c>
      <c r="R1392" s="18">
        <f>IF(O1392="","",IF(O1392&lt;0,"CONFERIR",IF(O1392=0,"DEVOLVIDO",IF(K1392="","COM CLIENTE",IF(TODAY()&gt;K1392,"VENCIDO",IF(K1392-TODAY()&lt;=15,"VENCE EM 15 DIAS","COM CLIENTE"))))))</f>
        <v/>
      </c>
      <c r="S1392" s="18">
        <f>IF(OR($E1392="",D1392=""),"",IF(D1392=$C$4,"5909","6909"))</f>
        <v/>
      </c>
      <c r="T1392" s="18" t="n"/>
    </row>
    <row r="1393">
      <c r="A1393" s="17" t="n"/>
      <c r="B1393" s="18" t="n"/>
      <c r="C1393" s="18" t="n"/>
      <c r="D1393" s="18" t="n"/>
      <c r="E1393" s="18" t="n"/>
      <c r="F1393" s="18">
        <f>IF($E1393="","",IFERROR(INDEX(Bens!$B$6:$B$305,MATCH($E1393,Bens!$A$6:$A$305,0)),"Código não cadastrado"))</f>
        <v/>
      </c>
      <c r="G1393" s="19" t="n"/>
      <c r="H1393" s="20">
        <f>IF(OR($E1393="",G1393=""),"",G1393*IFERROR(INDEX(Bens!$D$6:$D$305,MATCH($E1393,Bens!$A$6:$A$305,0)),0))</f>
        <v/>
      </c>
      <c r="I1393" s="18" t="n"/>
      <c r="J1393" s="18">
        <f>IF(OR($E1393="",D1393=""),"",IF(D1393=$C$4,"5908","6908"))</f>
        <v/>
      </c>
      <c r="K1393" s="17" t="n"/>
      <c r="L1393" s="17" t="n"/>
      <c r="M1393" s="19" t="n"/>
      <c r="N1393" s="18" t="n"/>
      <c r="O1393" s="19">
        <f>IF(OR($E1393="",G1393=""),"",G1393-N(M1393))</f>
        <v/>
      </c>
      <c r="P1393" s="20">
        <f>IF(O1393="","",O1393*IFERROR(INDEX(Bens!$D$6:$D$305,MATCH($E1393,Bens!$A$6:$A$305,0)),0))</f>
        <v/>
      </c>
      <c r="Q1393" s="21">
        <f>IF(A1393="","",IF(AND(O1393&lt;=0,L1393&lt;&gt;""),L1393-A1393,TODAY()-A1393))</f>
        <v/>
      </c>
      <c r="R1393" s="18">
        <f>IF(O1393="","",IF(O1393&lt;0,"CONFERIR",IF(O1393=0,"DEVOLVIDO",IF(K1393="","COM CLIENTE",IF(TODAY()&gt;K1393,"VENCIDO",IF(K1393-TODAY()&lt;=15,"VENCE EM 15 DIAS","COM CLIENTE"))))))</f>
        <v/>
      </c>
      <c r="S1393" s="18">
        <f>IF(OR($E1393="",D1393=""),"",IF(D1393=$C$4,"5909","6909"))</f>
        <v/>
      </c>
      <c r="T1393" s="18" t="n"/>
    </row>
    <row r="1394">
      <c r="A1394" s="17" t="n"/>
      <c r="B1394" s="18" t="n"/>
      <c r="C1394" s="18" t="n"/>
      <c r="D1394" s="18" t="n"/>
      <c r="E1394" s="18" t="n"/>
      <c r="F1394" s="18">
        <f>IF($E1394="","",IFERROR(INDEX(Bens!$B$6:$B$305,MATCH($E1394,Bens!$A$6:$A$305,0)),"Código não cadastrado"))</f>
        <v/>
      </c>
      <c r="G1394" s="19" t="n"/>
      <c r="H1394" s="20">
        <f>IF(OR($E1394="",G1394=""),"",G1394*IFERROR(INDEX(Bens!$D$6:$D$305,MATCH($E1394,Bens!$A$6:$A$305,0)),0))</f>
        <v/>
      </c>
      <c r="I1394" s="18" t="n"/>
      <c r="J1394" s="18">
        <f>IF(OR($E1394="",D1394=""),"",IF(D1394=$C$4,"5908","6908"))</f>
        <v/>
      </c>
      <c r="K1394" s="17" t="n"/>
      <c r="L1394" s="17" t="n"/>
      <c r="M1394" s="19" t="n"/>
      <c r="N1394" s="18" t="n"/>
      <c r="O1394" s="19">
        <f>IF(OR($E1394="",G1394=""),"",G1394-N(M1394))</f>
        <v/>
      </c>
      <c r="P1394" s="20">
        <f>IF(O1394="","",O1394*IFERROR(INDEX(Bens!$D$6:$D$305,MATCH($E1394,Bens!$A$6:$A$305,0)),0))</f>
        <v/>
      </c>
      <c r="Q1394" s="21">
        <f>IF(A1394="","",IF(AND(O1394&lt;=0,L1394&lt;&gt;""),L1394-A1394,TODAY()-A1394))</f>
        <v/>
      </c>
      <c r="R1394" s="18">
        <f>IF(O1394="","",IF(O1394&lt;0,"CONFERIR",IF(O1394=0,"DEVOLVIDO",IF(K1394="","COM CLIENTE",IF(TODAY()&gt;K1394,"VENCIDO",IF(K1394-TODAY()&lt;=15,"VENCE EM 15 DIAS","COM CLIENTE"))))))</f>
        <v/>
      </c>
      <c r="S1394" s="18">
        <f>IF(OR($E1394="",D1394=""),"",IF(D1394=$C$4,"5909","6909"))</f>
        <v/>
      </c>
      <c r="T1394" s="18" t="n"/>
    </row>
    <row r="1395">
      <c r="A1395" s="17" t="n"/>
      <c r="B1395" s="18" t="n"/>
      <c r="C1395" s="18" t="n"/>
      <c r="D1395" s="18" t="n"/>
      <c r="E1395" s="18" t="n"/>
      <c r="F1395" s="18">
        <f>IF($E1395="","",IFERROR(INDEX(Bens!$B$6:$B$305,MATCH($E1395,Bens!$A$6:$A$305,0)),"Código não cadastrado"))</f>
        <v/>
      </c>
      <c r="G1395" s="19" t="n"/>
      <c r="H1395" s="20">
        <f>IF(OR($E1395="",G1395=""),"",G1395*IFERROR(INDEX(Bens!$D$6:$D$305,MATCH($E1395,Bens!$A$6:$A$305,0)),0))</f>
        <v/>
      </c>
      <c r="I1395" s="18" t="n"/>
      <c r="J1395" s="18">
        <f>IF(OR($E1395="",D1395=""),"",IF(D1395=$C$4,"5908","6908"))</f>
        <v/>
      </c>
      <c r="K1395" s="17" t="n"/>
      <c r="L1395" s="17" t="n"/>
      <c r="M1395" s="19" t="n"/>
      <c r="N1395" s="18" t="n"/>
      <c r="O1395" s="19">
        <f>IF(OR($E1395="",G1395=""),"",G1395-N(M1395))</f>
        <v/>
      </c>
      <c r="P1395" s="20">
        <f>IF(O1395="","",O1395*IFERROR(INDEX(Bens!$D$6:$D$305,MATCH($E1395,Bens!$A$6:$A$305,0)),0))</f>
        <v/>
      </c>
      <c r="Q1395" s="21">
        <f>IF(A1395="","",IF(AND(O1395&lt;=0,L1395&lt;&gt;""),L1395-A1395,TODAY()-A1395))</f>
        <v/>
      </c>
      <c r="R1395" s="18">
        <f>IF(O1395="","",IF(O1395&lt;0,"CONFERIR",IF(O1395=0,"DEVOLVIDO",IF(K1395="","COM CLIENTE",IF(TODAY()&gt;K1395,"VENCIDO",IF(K1395-TODAY()&lt;=15,"VENCE EM 15 DIAS","COM CLIENTE"))))))</f>
        <v/>
      </c>
      <c r="S1395" s="18">
        <f>IF(OR($E1395="",D1395=""),"",IF(D1395=$C$4,"5909","6909"))</f>
        <v/>
      </c>
      <c r="T1395" s="18" t="n"/>
    </row>
    <row r="1396">
      <c r="A1396" s="17" t="n"/>
      <c r="B1396" s="18" t="n"/>
      <c r="C1396" s="18" t="n"/>
      <c r="D1396" s="18" t="n"/>
      <c r="E1396" s="18" t="n"/>
      <c r="F1396" s="18">
        <f>IF($E1396="","",IFERROR(INDEX(Bens!$B$6:$B$305,MATCH($E1396,Bens!$A$6:$A$305,0)),"Código não cadastrado"))</f>
        <v/>
      </c>
      <c r="G1396" s="19" t="n"/>
      <c r="H1396" s="20">
        <f>IF(OR($E1396="",G1396=""),"",G1396*IFERROR(INDEX(Bens!$D$6:$D$305,MATCH($E1396,Bens!$A$6:$A$305,0)),0))</f>
        <v/>
      </c>
      <c r="I1396" s="18" t="n"/>
      <c r="J1396" s="18">
        <f>IF(OR($E1396="",D1396=""),"",IF(D1396=$C$4,"5908","6908"))</f>
        <v/>
      </c>
      <c r="K1396" s="17" t="n"/>
      <c r="L1396" s="17" t="n"/>
      <c r="M1396" s="19" t="n"/>
      <c r="N1396" s="18" t="n"/>
      <c r="O1396" s="19">
        <f>IF(OR($E1396="",G1396=""),"",G1396-N(M1396))</f>
        <v/>
      </c>
      <c r="P1396" s="20">
        <f>IF(O1396="","",O1396*IFERROR(INDEX(Bens!$D$6:$D$305,MATCH($E1396,Bens!$A$6:$A$305,0)),0))</f>
        <v/>
      </c>
      <c r="Q1396" s="21">
        <f>IF(A1396="","",IF(AND(O1396&lt;=0,L1396&lt;&gt;""),L1396-A1396,TODAY()-A1396))</f>
        <v/>
      </c>
      <c r="R1396" s="18">
        <f>IF(O1396="","",IF(O1396&lt;0,"CONFERIR",IF(O1396=0,"DEVOLVIDO",IF(K1396="","COM CLIENTE",IF(TODAY()&gt;K1396,"VENCIDO",IF(K1396-TODAY()&lt;=15,"VENCE EM 15 DIAS","COM CLIENTE"))))))</f>
        <v/>
      </c>
      <c r="S1396" s="18">
        <f>IF(OR($E1396="",D1396=""),"",IF(D1396=$C$4,"5909","6909"))</f>
        <v/>
      </c>
      <c r="T1396" s="18" t="n"/>
    </row>
    <row r="1397">
      <c r="A1397" s="17" t="n"/>
      <c r="B1397" s="18" t="n"/>
      <c r="C1397" s="18" t="n"/>
      <c r="D1397" s="18" t="n"/>
      <c r="E1397" s="18" t="n"/>
      <c r="F1397" s="18">
        <f>IF($E1397="","",IFERROR(INDEX(Bens!$B$6:$B$305,MATCH($E1397,Bens!$A$6:$A$305,0)),"Código não cadastrado"))</f>
        <v/>
      </c>
      <c r="G1397" s="19" t="n"/>
      <c r="H1397" s="20">
        <f>IF(OR($E1397="",G1397=""),"",G1397*IFERROR(INDEX(Bens!$D$6:$D$305,MATCH($E1397,Bens!$A$6:$A$305,0)),0))</f>
        <v/>
      </c>
      <c r="I1397" s="18" t="n"/>
      <c r="J1397" s="18">
        <f>IF(OR($E1397="",D1397=""),"",IF(D1397=$C$4,"5908","6908"))</f>
        <v/>
      </c>
      <c r="K1397" s="17" t="n"/>
      <c r="L1397" s="17" t="n"/>
      <c r="M1397" s="19" t="n"/>
      <c r="N1397" s="18" t="n"/>
      <c r="O1397" s="19">
        <f>IF(OR($E1397="",G1397=""),"",G1397-N(M1397))</f>
        <v/>
      </c>
      <c r="P1397" s="20">
        <f>IF(O1397="","",O1397*IFERROR(INDEX(Bens!$D$6:$D$305,MATCH($E1397,Bens!$A$6:$A$305,0)),0))</f>
        <v/>
      </c>
      <c r="Q1397" s="21">
        <f>IF(A1397="","",IF(AND(O1397&lt;=0,L1397&lt;&gt;""),L1397-A1397,TODAY()-A1397))</f>
        <v/>
      </c>
      <c r="R1397" s="18">
        <f>IF(O1397="","",IF(O1397&lt;0,"CONFERIR",IF(O1397=0,"DEVOLVIDO",IF(K1397="","COM CLIENTE",IF(TODAY()&gt;K1397,"VENCIDO",IF(K1397-TODAY()&lt;=15,"VENCE EM 15 DIAS","COM CLIENTE"))))))</f>
        <v/>
      </c>
      <c r="S1397" s="18">
        <f>IF(OR($E1397="",D1397=""),"",IF(D1397=$C$4,"5909","6909"))</f>
        <v/>
      </c>
      <c r="T1397" s="18" t="n"/>
    </row>
    <row r="1398">
      <c r="A1398" s="17" t="n"/>
      <c r="B1398" s="18" t="n"/>
      <c r="C1398" s="18" t="n"/>
      <c r="D1398" s="18" t="n"/>
      <c r="E1398" s="18" t="n"/>
      <c r="F1398" s="18">
        <f>IF($E1398="","",IFERROR(INDEX(Bens!$B$6:$B$305,MATCH($E1398,Bens!$A$6:$A$305,0)),"Código não cadastrado"))</f>
        <v/>
      </c>
      <c r="G1398" s="19" t="n"/>
      <c r="H1398" s="20">
        <f>IF(OR($E1398="",G1398=""),"",G1398*IFERROR(INDEX(Bens!$D$6:$D$305,MATCH($E1398,Bens!$A$6:$A$305,0)),0))</f>
        <v/>
      </c>
      <c r="I1398" s="18" t="n"/>
      <c r="J1398" s="18">
        <f>IF(OR($E1398="",D1398=""),"",IF(D1398=$C$4,"5908","6908"))</f>
        <v/>
      </c>
      <c r="K1398" s="17" t="n"/>
      <c r="L1398" s="17" t="n"/>
      <c r="M1398" s="19" t="n"/>
      <c r="N1398" s="18" t="n"/>
      <c r="O1398" s="19">
        <f>IF(OR($E1398="",G1398=""),"",G1398-N(M1398))</f>
        <v/>
      </c>
      <c r="P1398" s="20">
        <f>IF(O1398="","",O1398*IFERROR(INDEX(Bens!$D$6:$D$305,MATCH($E1398,Bens!$A$6:$A$305,0)),0))</f>
        <v/>
      </c>
      <c r="Q1398" s="21">
        <f>IF(A1398="","",IF(AND(O1398&lt;=0,L1398&lt;&gt;""),L1398-A1398,TODAY()-A1398))</f>
        <v/>
      </c>
      <c r="R1398" s="18">
        <f>IF(O1398="","",IF(O1398&lt;0,"CONFERIR",IF(O1398=0,"DEVOLVIDO",IF(K1398="","COM CLIENTE",IF(TODAY()&gt;K1398,"VENCIDO",IF(K1398-TODAY()&lt;=15,"VENCE EM 15 DIAS","COM CLIENTE"))))))</f>
        <v/>
      </c>
      <c r="S1398" s="18">
        <f>IF(OR($E1398="",D1398=""),"",IF(D1398=$C$4,"5909","6909"))</f>
        <v/>
      </c>
      <c r="T1398" s="18" t="n"/>
    </row>
    <row r="1399">
      <c r="A1399" s="17" t="n"/>
      <c r="B1399" s="18" t="n"/>
      <c r="C1399" s="18" t="n"/>
      <c r="D1399" s="18" t="n"/>
      <c r="E1399" s="18" t="n"/>
      <c r="F1399" s="18">
        <f>IF($E1399="","",IFERROR(INDEX(Bens!$B$6:$B$305,MATCH($E1399,Bens!$A$6:$A$305,0)),"Código não cadastrado"))</f>
        <v/>
      </c>
      <c r="G1399" s="19" t="n"/>
      <c r="H1399" s="20">
        <f>IF(OR($E1399="",G1399=""),"",G1399*IFERROR(INDEX(Bens!$D$6:$D$305,MATCH($E1399,Bens!$A$6:$A$305,0)),0))</f>
        <v/>
      </c>
      <c r="I1399" s="18" t="n"/>
      <c r="J1399" s="18">
        <f>IF(OR($E1399="",D1399=""),"",IF(D1399=$C$4,"5908","6908"))</f>
        <v/>
      </c>
      <c r="K1399" s="17" t="n"/>
      <c r="L1399" s="17" t="n"/>
      <c r="M1399" s="19" t="n"/>
      <c r="N1399" s="18" t="n"/>
      <c r="O1399" s="19">
        <f>IF(OR($E1399="",G1399=""),"",G1399-N(M1399))</f>
        <v/>
      </c>
      <c r="P1399" s="20">
        <f>IF(O1399="","",O1399*IFERROR(INDEX(Bens!$D$6:$D$305,MATCH($E1399,Bens!$A$6:$A$305,0)),0))</f>
        <v/>
      </c>
      <c r="Q1399" s="21">
        <f>IF(A1399="","",IF(AND(O1399&lt;=0,L1399&lt;&gt;""),L1399-A1399,TODAY()-A1399))</f>
        <v/>
      </c>
      <c r="R1399" s="18">
        <f>IF(O1399="","",IF(O1399&lt;0,"CONFERIR",IF(O1399=0,"DEVOLVIDO",IF(K1399="","COM CLIENTE",IF(TODAY()&gt;K1399,"VENCIDO",IF(K1399-TODAY()&lt;=15,"VENCE EM 15 DIAS","COM CLIENTE"))))))</f>
        <v/>
      </c>
      <c r="S1399" s="18">
        <f>IF(OR($E1399="",D1399=""),"",IF(D1399=$C$4,"5909","6909"))</f>
        <v/>
      </c>
      <c r="T1399" s="18" t="n"/>
    </row>
    <row r="1400">
      <c r="A1400" s="17" t="n"/>
      <c r="B1400" s="18" t="n"/>
      <c r="C1400" s="18" t="n"/>
      <c r="D1400" s="18" t="n"/>
      <c r="E1400" s="18" t="n"/>
      <c r="F1400" s="18">
        <f>IF($E1400="","",IFERROR(INDEX(Bens!$B$6:$B$305,MATCH($E1400,Bens!$A$6:$A$305,0)),"Código não cadastrado"))</f>
        <v/>
      </c>
      <c r="G1400" s="19" t="n"/>
      <c r="H1400" s="20">
        <f>IF(OR($E1400="",G1400=""),"",G1400*IFERROR(INDEX(Bens!$D$6:$D$305,MATCH($E1400,Bens!$A$6:$A$305,0)),0))</f>
        <v/>
      </c>
      <c r="I1400" s="18" t="n"/>
      <c r="J1400" s="18">
        <f>IF(OR($E1400="",D1400=""),"",IF(D1400=$C$4,"5908","6908"))</f>
        <v/>
      </c>
      <c r="K1400" s="17" t="n"/>
      <c r="L1400" s="17" t="n"/>
      <c r="M1400" s="19" t="n"/>
      <c r="N1400" s="18" t="n"/>
      <c r="O1400" s="19">
        <f>IF(OR($E1400="",G1400=""),"",G1400-N(M1400))</f>
        <v/>
      </c>
      <c r="P1400" s="20">
        <f>IF(O1400="","",O1400*IFERROR(INDEX(Bens!$D$6:$D$305,MATCH($E1400,Bens!$A$6:$A$305,0)),0))</f>
        <v/>
      </c>
      <c r="Q1400" s="21">
        <f>IF(A1400="","",IF(AND(O1400&lt;=0,L1400&lt;&gt;""),L1400-A1400,TODAY()-A1400))</f>
        <v/>
      </c>
      <c r="R1400" s="18">
        <f>IF(O1400="","",IF(O1400&lt;0,"CONFERIR",IF(O1400=0,"DEVOLVIDO",IF(K1400="","COM CLIENTE",IF(TODAY()&gt;K1400,"VENCIDO",IF(K1400-TODAY()&lt;=15,"VENCE EM 15 DIAS","COM CLIENTE"))))))</f>
        <v/>
      </c>
      <c r="S1400" s="18">
        <f>IF(OR($E1400="",D1400=""),"",IF(D1400=$C$4,"5909","6909"))</f>
        <v/>
      </c>
      <c r="T1400" s="18" t="n"/>
    </row>
    <row r="1401">
      <c r="A1401" s="17" t="n"/>
      <c r="B1401" s="18" t="n"/>
      <c r="C1401" s="18" t="n"/>
      <c r="D1401" s="18" t="n"/>
      <c r="E1401" s="18" t="n"/>
      <c r="F1401" s="18">
        <f>IF($E1401="","",IFERROR(INDEX(Bens!$B$6:$B$305,MATCH($E1401,Bens!$A$6:$A$305,0)),"Código não cadastrado"))</f>
        <v/>
      </c>
      <c r="G1401" s="19" t="n"/>
      <c r="H1401" s="20">
        <f>IF(OR($E1401="",G1401=""),"",G1401*IFERROR(INDEX(Bens!$D$6:$D$305,MATCH($E1401,Bens!$A$6:$A$305,0)),0))</f>
        <v/>
      </c>
      <c r="I1401" s="18" t="n"/>
      <c r="J1401" s="18">
        <f>IF(OR($E1401="",D1401=""),"",IF(D1401=$C$4,"5908","6908"))</f>
        <v/>
      </c>
      <c r="K1401" s="17" t="n"/>
      <c r="L1401" s="17" t="n"/>
      <c r="M1401" s="19" t="n"/>
      <c r="N1401" s="18" t="n"/>
      <c r="O1401" s="19">
        <f>IF(OR($E1401="",G1401=""),"",G1401-N(M1401))</f>
        <v/>
      </c>
      <c r="P1401" s="20">
        <f>IF(O1401="","",O1401*IFERROR(INDEX(Bens!$D$6:$D$305,MATCH($E1401,Bens!$A$6:$A$305,0)),0))</f>
        <v/>
      </c>
      <c r="Q1401" s="21">
        <f>IF(A1401="","",IF(AND(O1401&lt;=0,L1401&lt;&gt;""),L1401-A1401,TODAY()-A1401))</f>
        <v/>
      </c>
      <c r="R1401" s="18">
        <f>IF(O1401="","",IF(O1401&lt;0,"CONFERIR",IF(O1401=0,"DEVOLVIDO",IF(K1401="","COM CLIENTE",IF(TODAY()&gt;K1401,"VENCIDO",IF(K1401-TODAY()&lt;=15,"VENCE EM 15 DIAS","COM CLIENTE"))))))</f>
        <v/>
      </c>
      <c r="S1401" s="18">
        <f>IF(OR($E1401="",D1401=""),"",IF(D1401=$C$4,"5909","6909"))</f>
        <v/>
      </c>
      <c r="T1401" s="18" t="n"/>
    </row>
    <row r="1402">
      <c r="A1402" s="17" t="n"/>
      <c r="B1402" s="18" t="n"/>
      <c r="C1402" s="18" t="n"/>
      <c r="D1402" s="18" t="n"/>
      <c r="E1402" s="18" t="n"/>
      <c r="F1402" s="18">
        <f>IF($E1402="","",IFERROR(INDEX(Bens!$B$6:$B$305,MATCH($E1402,Bens!$A$6:$A$305,0)),"Código não cadastrado"))</f>
        <v/>
      </c>
      <c r="G1402" s="19" t="n"/>
      <c r="H1402" s="20">
        <f>IF(OR($E1402="",G1402=""),"",G1402*IFERROR(INDEX(Bens!$D$6:$D$305,MATCH($E1402,Bens!$A$6:$A$305,0)),0))</f>
        <v/>
      </c>
      <c r="I1402" s="18" t="n"/>
      <c r="J1402" s="18">
        <f>IF(OR($E1402="",D1402=""),"",IF(D1402=$C$4,"5908","6908"))</f>
        <v/>
      </c>
      <c r="K1402" s="17" t="n"/>
      <c r="L1402" s="17" t="n"/>
      <c r="M1402" s="19" t="n"/>
      <c r="N1402" s="18" t="n"/>
      <c r="O1402" s="19">
        <f>IF(OR($E1402="",G1402=""),"",G1402-N(M1402))</f>
        <v/>
      </c>
      <c r="P1402" s="20">
        <f>IF(O1402="","",O1402*IFERROR(INDEX(Bens!$D$6:$D$305,MATCH($E1402,Bens!$A$6:$A$305,0)),0))</f>
        <v/>
      </c>
      <c r="Q1402" s="21">
        <f>IF(A1402="","",IF(AND(O1402&lt;=0,L1402&lt;&gt;""),L1402-A1402,TODAY()-A1402))</f>
        <v/>
      </c>
      <c r="R1402" s="18">
        <f>IF(O1402="","",IF(O1402&lt;0,"CONFERIR",IF(O1402=0,"DEVOLVIDO",IF(K1402="","COM CLIENTE",IF(TODAY()&gt;K1402,"VENCIDO",IF(K1402-TODAY()&lt;=15,"VENCE EM 15 DIAS","COM CLIENTE"))))))</f>
        <v/>
      </c>
      <c r="S1402" s="18">
        <f>IF(OR($E1402="",D1402=""),"",IF(D1402=$C$4,"5909","6909"))</f>
        <v/>
      </c>
      <c r="T1402" s="18" t="n"/>
    </row>
    <row r="1403">
      <c r="A1403" s="17" t="n"/>
      <c r="B1403" s="18" t="n"/>
      <c r="C1403" s="18" t="n"/>
      <c r="D1403" s="18" t="n"/>
      <c r="E1403" s="18" t="n"/>
      <c r="F1403" s="18">
        <f>IF($E1403="","",IFERROR(INDEX(Bens!$B$6:$B$305,MATCH($E1403,Bens!$A$6:$A$305,0)),"Código não cadastrado"))</f>
        <v/>
      </c>
      <c r="G1403" s="19" t="n"/>
      <c r="H1403" s="20">
        <f>IF(OR($E1403="",G1403=""),"",G1403*IFERROR(INDEX(Bens!$D$6:$D$305,MATCH($E1403,Bens!$A$6:$A$305,0)),0))</f>
        <v/>
      </c>
      <c r="I1403" s="18" t="n"/>
      <c r="J1403" s="18">
        <f>IF(OR($E1403="",D1403=""),"",IF(D1403=$C$4,"5908","6908"))</f>
        <v/>
      </c>
      <c r="K1403" s="17" t="n"/>
      <c r="L1403" s="17" t="n"/>
      <c r="M1403" s="19" t="n"/>
      <c r="N1403" s="18" t="n"/>
      <c r="O1403" s="19">
        <f>IF(OR($E1403="",G1403=""),"",G1403-N(M1403))</f>
        <v/>
      </c>
      <c r="P1403" s="20">
        <f>IF(O1403="","",O1403*IFERROR(INDEX(Bens!$D$6:$D$305,MATCH($E1403,Bens!$A$6:$A$305,0)),0))</f>
        <v/>
      </c>
      <c r="Q1403" s="21">
        <f>IF(A1403="","",IF(AND(O1403&lt;=0,L1403&lt;&gt;""),L1403-A1403,TODAY()-A1403))</f>
        <v/>
      </c>
      <c r="R1403" s="18">
        <f>IF(O1403="","",IF(O1403&lt;0,"CONFERIR",IF(O1403=0,"DEVOLVIDO",IF(K1403="","COM CLIENTE",IF(TODAY()&gt;K1403,"VENCIDO",IF(K1403-TODAY()&lt;=15,"VENCE EM 15 DIAS","COM CLIENTE"))))))</f>
        <v/>
      </c>
      <c r="S1403" s="18">
        <f>IF(OR($E1403="",D1403=""),"",IF(D1403=$C$4,"5909","6909"))</f>
        <v/>
      </c>
      <c r="T1403" s="18" t="n"/>
    </row>
    <row r="1404">
      <c r="A1404" s="17" t="n"/>
      <c r="B1404" s="18" t="n"/>
      <c r="C1404" s="18" t="n"/>
      <c r="D1404" s="18" t="n"/>
      <c r="E1404" s="18" t="n"/>
      <c r="F1404" s="18">
        <f>IF($E1404="","",IFERROR(INDEX(Bens!$B$6:$B$305,MATCH($E1404,Bens!$A$6:$A$305,0)),"Código não cadastrado"))</f>
        <v/>
      </c>
      <c r="G1404" s="19" t="n"/>
      <c r="H1404" s="20">
        <f>IF(OR($E1404="",G1404=""),"",G1404*IFERROR(INDEX(Bens!$D$6:$D$305,MATCH($E1404,Bens!$A$6:$A$305,0)),0))</f>
        <v/>
      </c>
      <c r="I1404" s="18" t="n"/>
      <c r="J1404" s="18">
        <f>IF(OR($E1404="",D1404=""),"",IF(D1404=$C$4,"5908","6908"))</f>
        <v/>
      </c>
      <c r="K1404" s="17" t="n"/>
      <c r="L1404" s="17" t="n"/>
      <c r="M1404" s="19" t="n"/>
      <c r="N1404" s="18" t="n"/>
      <c r="O1404" s="19">
        <f>IF(OR($E1404="",G1404=""),"",G1404-N(M1404))</f>
        <v/>
      </c>
      <c r="P1404" s="20">
        <f>IF(O1404="","",O1404*IFERROR(INDEX(Bens!$D$6:$D$305,MATCH($E1404,Bens!$A$6:$A$305,0)),0))</f>
        <v/>
      </c>
      <c r="Q1404" s="21">
        <f>IF(A1404="","",IF(AND(O1404&lt;=0,L1404&lt;&gt;""),L1404-A1404,TODAY()-A1404))</f>
        <v/>
      </c>
      <c r="R1404" s="18">
        <f>IF(O1404="","",IF(O1404&lt;0,"CONFERIR",IF(O1404=0,"DEVOLVIDO",IF(K1404="","COM CLIENTE",IF(TODAY()&gt;K1404,"VENCIDO",IF(K1404-TODAY()&lt;=15,"VENCE EM 15 DIAS","COM CLIENTE"))))))</f>
        <v/>
      </c>
      <c r="S1404" s="18">
        <f>IF(OR($E1404="",D1404=""),"",IF(D1404=$C$4,"5909","6909"))</f>
        <v/>
      </c>
      <c r="T1404" s="18" t="n"/>
    </row>
    <row r="1405">
      <c r="A1405" s="17" t="n"/>
      <c r="B1405" s="18" t="n"/>
      <c r="C1405" s="18" t="n"/>
      <c r="D1405" s="18" t="n"/>
      <c r="E1405" s="18" t="n"/>
      <c r="F1405" s="18">
        <f>IF($E1405="","",IFERROR(INDEX(Bens!$B$6:$B$305,MATCH($E1405,Bens!$A$6:$A$305,0)),"Código não cadastrado"))</f>
        <v/>
      </c>
      <c r="G1405" s="19" t="n"/>
      <c r="H1405" s="20">
        <f>IF(OR($E1405="",G1405=""),"",G1405*IFERROR(INDEX(Bens!$D$6:$D$305,MATCH($E1405,Bens!$A$6:$A$305,0)),0))</f>
        <v/>
      </c>
      <c r="I1405" s="18" t="n"/>
      <c r="J1405" s="18">
        <f>IF(OR($E1405="",D1405=""),"",IF(D1405=$C$4,"5908","6908"))</f>
        <v/>
      </c>
      <c r="K1405" s="17" t="n"/>
      <c r="L1405" s="17" t="n"/>
      <c r="M1405" s="19" t="n"/>
      <c r="N1405" s="18" t="n"/>
      <c r="O1405" s="19">
        <f>IF(OR($E1405="",G1405=""),"",G1405-N(M1405))</f>
        <v/>
      </c>
      <c r="P1405" s="20">
        <f>IF(O1405="","",O1405*IFERROR(INDEX(Bens!$D$6:$D$305,MATCH($E1405,Bens!$A$6:$A$305,0)),0))</f>
        <v/>
      </c>
      <c r="Q1405" s="21">
        <f>IF(A1405="","",IF(AND(O1405&lt;=0,L1405&lt;&gt;""),L1405-A1405,TODAY()-A1405))</f>
        <v/>
      </c>
      <c r="R1405" s="18">
        <f>IF(O1405="","",IF(O1405&lt;0,"CONFERIR",IF(O1405=0,"DEVOLVIDO",IF(K1405="","COM CLIENTE",IF(TODAY()&gt;K1405,"VENCIDO",IF(K1405-TODAY()&lt;=15,"VENCE EM 15 DIAS","COM CLIENTE"))))))</f>
        <v/>
      </c>
      <c r="S1405" s="18">
        <f>IF(OR($E1405="",D1405=""),"",IF(D1405=$C$4,"5909","6909"))</f>
        <v/>
      </c>
      <c r="T1405" s="18" t="n"/>
    </row>
    <row r="1406">
      <c r="A1406" s="17" t="n"/>
      <c r="B1406" s="18" t="n"/>
      <c r="C1406" s="18" t="n"/>
      <c r="D1406" s="18" t="n"/>
      <c r="E1406" s="18" t="n"/>
      <c r="F1406" s="18">
        <f>IF($E1406="","",IFERROR(INDEX(Bens!$B$6:$B$305,MATCH($E1406,Bens!$A$6:$A$305,0)),"Código não cadastrado"))</f>
        <v/>
      </c>
      <c r="G1406" s="19" t="n"/>
      <c r="H1406" s="20">
        <f>IF(OR($E1406="",G1406=""),"",G1406*IFERROR(INDEX(Bens!$D$6:$D$305,MATCH($E1406,Bens!$A$6:$A$305,0)),0))</f>
        <v/>
      </c>
      <c r="I1406" s="18" t="n"/>
      <c r="J1406" s="18">
        <f>IF(OR($E1406="",D1406=""),"",IF(D1406=$C$4,"5908","6908"))</f>
        <v/>
      </c>
      <c r="K1406" s="17" t="n"/>
      <c r="L1406" s="17" t="n"/>
      <c r="M1406" s="19" t="n"/>
      <c r="N1406" s="18" t="n"/>
      <c r="O1406" s="19">
        <f>IF(OR($E1406="",G1406=""),"",G1406-N(M1406))</f>
        <v/>
      </c>
      <c r="P1406" s="20">
        <f>IF(O1406="","",O1406*IFERROR(INDEX(Bens!$D$6:$D$305,MATCH($E1406,Bens!$A$6:$A$305,0)),0))</f>
        <v/>
      </c>
      <c r="Q1406" s="21">
        <f>IF(A1406="","",IF(AND(O1406&lt;=0,L1406&lt;&gt;""),L1406-A1406,TODAY()-A1406))</f>
        <v/>
      </c>
      <c r="R1406" s="18">
        <f>IF(O1406="","",IF(O1406&lt;0,"CONFERIR",IF(O1406=0,"DEVOLVIDO",IF(K1406="","COM CLIENTE",IF(TODAY()&gt;K1406,"VENCIDO",IF(K1406-TODAY()&lt;=15,"VENCE EM 15 DIAS","COM CLIENTE"))))))</f>
        <v/>
      </c>
      <c r="S1406" s="18">
        <f>IF(OR($E1406="",D1406=""),"",IF(D1406=$C$4,"5909","6909"))</f>
        <v/>
      </c>
      <c r="T1406" s="18" t="n"/>
    </row>
    <row r="1407">
      <c r="A1407" s="17" t="n"/>
      <c r="B1407" s="18" t="n"/>
      <c r="C1407" s="18" t="n"/>
      <c r="D1407" s="18" t="n"/>
      <c r="E1407" s="18" t="n"/>
      <c r="F1407" s="18">
        <f>IF($E1407="","",IFERROR(INDEX(Bens!$B$6:$B$305,MATCH($E1407,Bens!$A$6:$A$305,0)),"Código não cadastrado"))</f>
        <v/>
      </c>
      <c r="G1407" s="19" t="n"/>
      <c r="H1407" s="20">
        <f>IF(OR($E1407="",G1407=""),"",G1407*IFERROR(INDEX(Bens!$D$6:$D$305,MATCH($E1407,Bens!$A$6:$A$305,0)),0))</f>
        <v/>
      </c>
      <c r="I1407" s="18" t="n"/>
      <c r="J1407" s="18">
        <f>IF(OR($E1407="",D1407=""),"",IF(D1407=$C$4,"5908","6908"))</f>
        <v/>
      </c>
      <c r="K1407" s="17" t="n"/>
      <c r="L1407" s="17" t="n"/>
      <c r="M1407" s="19" t="n"/>
      <c r="N1407" s="18" t="n"/>
      <c r="O1407" s="19">
        <f>IF(OR($E1407="",G1407=""),"",G1407-N(M1407))</f>
        <v/>
      </c>
      <c r="P1407" s="20">
        <f>IF(O1407="","",O1407*IFERROR(INDEX(Bens!$D$6:$D$305,MATCH($E1407,Bens!$A$6:$A$305,0)),0))</f>
        <v/>
      </c>
      <c r="Q1407" s="21">
        <f>IF(A1407="","",IF(AND(O1407&lt;=0,L1407&lt;&gt;""),L1407-A1407,TODAY()-A1407))</f>
        <v/>
      </c>
      <c r="R1407" s="18">
        <f>IF(O1407="","",IF(O1407&lt;0,"CONFERIR",IF(O1407=0,"DEVOLVIDO",IF(K1407="","COM CLIENTE",IF(TODAY()&gt;K1407,"VENCIDO",IF(K1407-TODAY()&lt;=15,"VENCE EM 15 DIAS","COM CLIENTE"))))))</f>
        <v/>
      </c>
      <c r="S1407" s="18">
        <f>IF(OR($E1407="",D1407=""),"",IF(D1407=$C$4,"5909","6909"))</f>
        <v/>
      </c>
      <c r="T1407" s="18" t="n"/>
    </row>
    <row r="1408">
      <c r="A1408" s="17" t="n"/>
      <c r="B1408" s="18" t="n"/>
      <c r="C1408" s="18" t="n"/>
      <c r="D1408" s="18" t="n"/>
      <c r="E1408" s="18" t="n"/>
      <c r="F1408" s="18">
        <f>IF($E1408="","",IFERROR(INDEX(Bens!$B$6:$B$305,MATCH($E1408,Bens!$A$6:$A$305,0)),"Código não cadastrado"))</f>
        <v/>
      </c>
      <c r="G1408" s="19" t="n"/>
      <c r="H1408" s="20">
        <f>IF(OR($E1408="",G1408=""),"",G1408*IFERROR(INDEX(Bens!$D$6:$D$305,MATCH($E1408,Bens!$A$6:$A$305,0)),0))</f>
        <v/>
      </c>
      <c r="I1408" s="18" t="n"/>
      <c r="J1408" s="18">
        <f>IF(OR($E1408="",D1408=""),"",IF(D1408=$C$4,"5908","6908"))</f>
        <v/>
      </c>
      <c r="K1408" s="17" t="n"/>
      <c r="L1408" s="17" t="n"/>
      <c r="M1408" s="19" t="n"/>
      <c r="N1408" s="18" t="n"/>
      <c r="O1408" s="19">
        <f>IF(OR($E1408="",G1408=""),"",G1408-N(M1408))</f>
        <v/>
      </c>
      <c r="P1408" s="20">
        <f>IF(O1408="","",O1408*IFERROR(INDEX(Bens!$D$6:$D$305,MATCH($E1408,Bens!$A$6:$A$305,0)),0))</f>
        <v/>
      </c>
      <c r="Q1408" s="21">
        <f>IF(A1408="","",IF(AND(O1408&lt;=0,L1408&lt;&gt;""),L1408-A1408,TODAY()-A1408))</f>
        <v/>
      </c>
      <c r="R1408" s="18">
        <f>IF(O1408="","",IF(O1408&lt;0,"CONFERIR",IF(O1408=0,"DEVOLVIDO",IF(K1408="","COM CLIENTE",IF(TODAY()&gt;K1408,"VENCIDO",IF(K1408-TODAY()&lt;=15,"VENCE EM 15 DIAS","COM CLIENTE"))))))</f>
        <v/>
      </c>
      <c r="S1408" s="18">
        <f>IF(OR($E1408="",D1408=""),"",IF(D1408=$C$4,"5909","6909"))</f>
        <v/>
      </c>
      <c r="T1408" s="18" t="n"/>
    </row>
    <row r="1409">
      <c r="A1409" s="17" t="n"/>
      <c r="B1409" s="18" t="n"/>
      <c r="C1409" s="18" t="n"/>
      <c r="D1409" s="18" t="n"/>
      <c r="E1409" s="18" t="n"/>
      <c r="F1409" s="18">
        <f>IF($E1409="","",IFERROR(INDEX(Bens!$B$6:$B$305,MATCH($E1409,Bens!$A$6:$A$305,0)),"Código não cadastrado"))</f>
        <v/>
      </c>
      <c r="G1409" s="19" t="n"/>
      <c r="H1409" s="20">
        <f>IF(OR($E1409="",G1409=""),"",G1409*IFERROR(INDEX(Bens!$D$6:$D$305,MATCH($E1409,Bens!$A$6:$A$305,0)),0))</f>
        <v/>
      </c>
      <c r="I1409" s="18" t="n"/>
      <c r="J1409" s="18">
        <f>IF(OR($E1409="",D1409=""),"",IF(D1409=$C$4,"5908","6908"))</f>
        <v/>
      </c>
      <c r="K1409" s="17" t="n"/>
      <c r="L1409" s="17" t="n"/>
      <c r="M1409" s="19" t="n"/>
      <c r="N1409" s="18" t="n"/>
      <c r="O1409" s="19">
        <f>IF(OR($E1409="",G1409=""),"",G1409-N(M1409))</f>
        <v/>
      </c>
      <c r="P1409" s="20">
        <f>IF(O1409="","",O1409*IFERROR(INDEX(Bens!$D$6:$D$305,MATCH($E1409,Bens!$A$6:$A$305,0)),0))</f>
        <v/>
      </c>
      <c r="Q1409" s="21">
        <f>IF(A1409="","",IF(AND(O1409&lt;=0,L1409&lt;&gt;""),L1409-A1409,TODAY()-A1409))</f>
        <v/>
      </c>
      <c r="R1409" s="18">
        <f>IF(O1409="","",IF(O1409&lt;0,"CONFERIR",IF(O1409=0,"DEVOLVIDO",IF(K1409="","COM CLIENTE",IF(TODAY()&gt;K1409,"VENCIDO",IF(K1409-TODAY()&lt;=15,"VENCE EM 15 DIAS","COM CLIENTE"))))))</f>
        <v/>
      </c>
      <c r="S1409" s="18">
        <f>IF(OR($E1409="",D1409=""),"",IF(D1409=$C$4,"5909","6909"))</f>
        <v/>
      </c>
      <c r="T1409" s="18" t="n"/>
    </row>
    <row r="1410">
      <c r="A1410" s="17" t="n"/>
      <c r="B1410" s="18" t="n"/>
      <c r="C1410" s="18" t="n"/>
      <c r="D1410" s="18" t="n"/>
      <c r="E1410" s="18" t="n"/>
      <c r="F1410" s="18">
        <f>IF($E1410="","",IFERROR(INDEX(Bens!$B$6:$B$305,MATCH($E1410,Bens!$A$6:$A$305,0)),"Código não cadastrado"))</f>
        <v/>
      </c>
      <c r="G1410" s="19" t="n"/>
      <c r="H1410" s="20">
        <f>IF(OR($E1410="",G1410=""),"",G1410*IFERROR(INDEX(Bens!$D$6:$D$305,MATCH($E1410,Bens!$A$6:$A$305,0)),0))</f>
        <v/>
      </c>
      <c r="I1410" s="18" t="n"/>
      <c r="J1410" s="18">
        <f>IF(OR($E1410="",D1410=""),"",IF(D1410=$C$4,"5908","6908"))</f>
        <v/>
      </c>
      <c r="K1410" s="17" t="n"/>
      <c r="L1410" s="17" t="n"/>
      <c r="M1410" s="19" t="n"/>
      <c r="N1410" s="18" t="n"/>
      <c r="O1410" s="19">
        <f>IF(OR($E1410="",G1410=""),"",G1410-N(M1410))</f>
        <v/>
      </c>
      <c r="P1410" s="20">
        <f>IF(O1410="","",O1410*IFERROR(INDEX(Bens!$D$6:$D$305,MATCH($E1410,Bens!$A$6:$A$305,0)),0))</f>
        <v/>
      </c>
      <c r="Q1410" s="21">
        <f>IF(A1410="","",IF(AND(O1410&lt;=0,L1410&lt;&gt;""),L1410-A1410,TODAY()-A1410))</f>
        <v/>
      </c>
      <c r="R1410" s="18">
        <f>IF(O1410="","",IF(O1410&lt;0,"CONFERIR",IF(O1410=0,"DEVOLVIDO",IF(K1410="","COM CLIENTE",IF(TODAY()&gt;K1410,"VENCIDO",IF(K1410-TODAY()&lt;=15,"VENCE EM 15 DIAS","COM CLIENTE"))))))</f>
        <v/>
      </c>
      <c r="S1410" s="18">
        <f>IF(OR($E1410="",D1410=""),"",IF(D1410=$C$4,"5909","6909"))</f>
        <v/>
      </c>
      <c r="T1410" s="18" t="n"/>
    </row>
    <row r="1411">
      <c r="A1411" s="17" t="n"/>
      <c r="B1411" s="18" t="n"/>
      <c r="C1411" s="18" t="n"/>
      <c r="D1411" s="18" t="n"/>
      <c r="E1411" s="18" t="n"/>
      <c r="F1411" s="18">
        <f>IF($E1411="","",IFERROR(INDEX(Bens!$B$6:$B$305,MATCH($E1411,Bens!$A$6:$A$305,0)),"Código não cadastrado"))</f>
        <v/>
      </c>
      <c r="G1411" s="19" t="n"/>
      <c r="H1411" s="20">
        <f>IF(OR($E1411="",G1411=""),"",G1411*IFERROR(INDEX(Bens!$D$6:$D$305,MATCH($E1411,Bens!$A$6:$A$305,0)),0))</f>
        <v/>
      </c>
      <c r="I1411" s="18" t="n"/>
      <c r="J1411" s="18">
        <f>IF(OR($E1411="",D1411=""),"",IF(D1411=$C$4,"5908","6908"))</f>
        <v/>
      </c>
      <c r="K1411" s="17" t="n"/>
      <c r="L1411" s="17" t="n"/>
      <c r="M1411" s="19" t="n"/>
      <c r="N1411" s="18" t="n"/>
      <c r="O1411" s="19">
        <f>IF(OR($E1411="",G1411=""),"",G1411-N(M1411))</f>
        <v/>
      </c>
      <c r="P1411" s="20">
        <f>IF(O1411="","",O1411*IFERROR(INDEX(Bens!$D$6:$D$305,MATCH($E1411,Bens!$A$6:$A$305,0)),0))</f>
        <v/>
      </c>
      <c r="Q1411" s="21">
        <f>IF(A1411="","",IF(AND(O1411&lt;=0,L1411&lt;&gt;""),L1411-A1411,TODAY()-A1411))</f>
        <v/>
      </c>
      <c r="R1411" s="18">
        <f>IF(O1411="","",IF(O1411&lt;0,"CONFERIR",IF(O1411=0,"DEVOLVIDO",IF(K1411="","COM CLIENTE",IF(TODAY()&gt;K1411,"VENCIDO",IF(K1411-TODAY()&lt;=15,"VENCE EM 15 DIAS","COM CLIENTE"))))))</f>
        <v/>
      </c>
      <c r="S1411" s="18">
        <f>IF(OR($E1411="",D1411=""),"",IF(D1411=$C$4,"5909","6909"))</f>
        <v/>
      </c>
      <c r="T1411" s="18" t="n"/>
    </row>
    <row r="1412">
      <c r="A1412" s="17" t="n"/>
      <c r="B1412" s="18" t="n"/>
      <c r="C1412" s="18" t="n"/>
      <c r="D1412" s="18" t="n"/>
      <c r="E1412" s="18" t="n"/>
      <c r="F1412" s="18">
        <f>IF($E1412="","",IFERROR(INDEX(Bens!$B$6:$B$305,MATCH($E1412,Bens!$A$6:$A$305,0)),"Código não cadastrado"))</f>
        <v/>
      </c>
      <c r="G1412" s="19" t="n"/>
      <c r="H1412" s="20">
        <f>IF(OR($E1412="",G1412=""),"",G1412*IFERROR(INDEX(Bens!$D$6:$D$305,MATCH($E1412,Bens!$A$6:$A$305,0)),0))</f>
        <v/>
      </c>
      <c r="I1412" s="18" t="n"/>
      <c r="J1412" s="18">
        <f>IF(OR($E1412="",D1412=""),"",IF(D1412=$C$4,"5908","6908"))</f>
        <v/>
      </c>
      <c r="K1412" s="17" t="n"/>
      <c r="L1412" s="17" t="n"/>
      <c r="M1412" s="19" t="n"/>
      <c r="N1412" s="18" t="n"/>
      <c r="O1412" s="19">
        <f>IF(OR($E1412="",G1412=""),"",G1412-N(M1412))</f>
        <v/>
      </c>
      <c r="P1412" s="20">
        <f>IF(O1412="","",O1412*IFERROR(INDEX(Bens!$D$6:$D$305,MATCH($E1412,Bens!$A$6:$A$305,0)),0))</f>
        <v/>
      </c>
      <c r="Q1412" s="21">
        <f>IF(A1412="","",IF(AND(O1412&lt;=0,L1412&lt;&gt;""),L1412-A1412,TODAY()-A1412))</f>
        <v/>
      </c>
      <c r="R1412" s="18">
        <f>IF(O1412="","",IF(O1412&lt;0,"CONFERIR",IF(O1412=0,"DEVOLVIDO",IF(K1412="","COM CLIENTE",IF(TODAY()&gt;K1412,"VENCIDO",IF(K1412-TODAY()&lt;=15,"VENCE EM 15 DIAS","COM CLIENTE"))))))</f>
        <v/>
      </c>
      <c r="S1412" s="18">
        <f>IF(OR($E1412="",D1412=""),"",IF(D1412=$C$4,"5909","6909"))</f>
        <v/>
      </c>
      <c r="T1412" s="18" t="n"/>
    </row>
    <row r="1413">
      <c r="A1413" s="17" t="n"/>
      <c r="B1413" s="18" t="n"/>
      <c r="C1413" s="18" t="n"/>
      <c r="D1413" s="18" t="n"/>
      <c r="E1413" s="18" t="n"/>
      <c r="F1413" s="18">
        <f>IF($E1413="","",IFERROR(INDEX(Bens!$B$6:$B$305,MATCH($E1413,Bens!$A$6:$A$305,0)),"Código não cadastrado"))</f>
        <v/>
      </c>
      <c r="G1413" s="19" t="n"/>
      <c r="H1413" s="20">
        <f>IF(OR($E1413="",G1413=""),"",G1413*IFERROR(INDEX(Bens!$D$6:$D$305,MATCH($E1413,Bens!$A$6:$A$305,0)),0))</f>
        <v/>
      </c>
      <c r="I1413" s="18" t="n"/>
      <c r="J1413" s="18">
        <f>IF(OR($E1413="",D1413=""),"",IF(D1413=$C$4,"5908","6908"))</f>
        <v/>
      </c>
      <c r="K1413" s="17" t="n"/>
      <c r="L1413" s="17" t="n"/>
      <c r="M1413" s="19" t="n"/>
      <c r="N1413" s="18" t="n"/>
      <c r="O1413" s="19">
        <f>IF(OR($E1413="",G1413=""),"",G1413-N(M1413))</f>
        <v/>
      </c>
      <c r="P1413" s="20">
        <f>IF(O1413="","",O1413*IFERROR(INDEX(Bens!$D$6:$D$305,MATCH($E1413,Bens!$A$6:$A$305,0)),0))</f>
        <v/>
      </c>
      <c r="Q1413" s="21">
        <f>IF(A1413="","",IF(AND(O1413&lt;=0,L1413&lt;&gt;""),L1413-A1413,TODAY()-A1413))</f>
        <v/>
      </c>
      <c r="R1413" s="18">
        <f>IF(O1413="","",IF(O1413&lt;0,"CONFERIR",IF(O1413=0,"DEVOLVIDO",IF(K1413="","COM CLIENTE",IF(TODAY()&gt;K1413,"VENCIDO",IF(K1413-TODAY()&lt;=15,"VENCE EM 15 DIAS","COM CLIENTE"))))))</f>
        <v/>
      </c>
      <c r="S1413" s="18">
        <f>IF(OR($E1413="",D1413=""),"",IF(D1413=$C$4,"5909","6909"))</f>
        <v/>
      </c>
      <c r="T1413" s="18" t="n"/>
    </row>
    <row r="1414">
      <c r="A1414" s="17" t="n"/>
      <c r="B1414" s="18" t="n"/>
      <c r="C1414" s="18" t="n"/>
      <c r="D1414" s="18" t="n"/>
      <c r="E1414" s="18" t="n"/>
      <c r="F1414" s="18">
        <f>IF($E1414="","",IFERROR(INDEX(Bens!$B$6:$B$305,MATCH($E1414,Bens!$A$6:$A$305,0)),"Código não cadastrado"))</f>
        <v/>
      </c>
      <c r="G1414" s="19" t="n"/>
      <c r="H1414" s="20">
        <f>IF(OR($E1414="",G1414=""),"",G1414*IFERROR(INDEX(Bens!$D$6:$D$305,MATCH($E1414,Bens!$A$6:$A$305,0)),0))</f>
        <v/>
      </c>
      <c r="I1414" s="18" t="n"/>
      <c r="J1414" s="18">
        <f>IF(OR($E1414="",D1414=""),"",IF(D1414=$C$4,"5908","6908"))</f>
        <v/>
      </c>
      <c r="K1414" s="17" t="n"/>
      <c r="L1414" s="17" t="n"/>
      <c r="M1414" s="19" t="n"/>
      <c r="N1414" s="18" t="n"/>
      <c r="O1414" s="19">
        <f>IF(OR($E1414="",G1414=""),"",G1414-N(M1414))</f>
        <v/>
      </c>
      <c r="P1414" s="20">
        <f>IF(O1414="","",O1414*IFERROR(INDEX(Bens!$D$6:$D$305,MATCH($E1414,Bens!$A$6:$A$305,0)),0))</f>
        <v/>
      </c>
      <c r="Q1414" s="21">
        <f>IF(A1414="","",IF(AND(O1414&lt;=0,L1414&lt;&gt;""),L1414-A1414,TODAY()-A1414))</f>
        <v/>
      </c>
      <c r="R1414" s="18">
        <f>IF(O1414="","",IF(O1414&lt;0,"CONFERIR",IF(O1414=0,"DEVOLVIDO",IF(K1414="","COM CLIENTE",IF(TODAY()&gt;K1414,"VENCIDO",IF(K1414-TODAY()&lt;=15,"VENCE EM 15 DIAS","COM CLIENTE"))))))</f>
        <v/>
      </c>
      <c r="S1414" s="18">
        <f>IF(OR($E1414="",D1414=""),"",IF(D1414=$C$4,"5909","6909"))</f>
        <v/>
      </c>
      <c r="T1414" s="18" t="n"/>
    </row>
    <row r="1415">
      <c r="A1415" s="17" t="n"/>
      <c r="B1415" s="18" t="n"/>
      <c r="C1415" s="18" t="n"/>
      <c r="D1415" s="18" t="n"/>
      <c r="E1415" s="18" t="n"/>
      <c r="F1415" s="18">
        <f>IF($E1415="","",IFERROR(INDEX(Bens!$B$6:$B$305,MATCH($E1415,Bens!$A$6:$A$305,0)),"Código não cadastrado"))</f>
        <v/>
      </c>
      <c r="G1415" s="19" t="n"/>
      <c r="H1415" s="20">
        <f>IF(OR($E1415="",G1415=""),"",G1415*IFERROR(INDEX(Bens!$D$6:$D$305,MATCH($E1415,Bens!$A$6:$A$305,0)),0))</f>
        <v/>
      </c>
      <c r="I1415" s="18" t="n"/>
      <c r="J1415" s="18">
        <f>IF(OR($E1415="",D1415=""),"",IF(D1415=$C$4,"5908","6908"))</f>
        <v/>
      </c>
      <c r="K1415" s="17" t="n"/>
      <c r="L1415" s="17" t="n"/>
      <c r="M1415" s="19" t="n"/>
      <c r="N1415" s="18" t="n"/>
      <c r="O1415" s="19">
        <f>IF(OR($E1415="",G1415=""),"",G1415-N(M1415))</f>
        <v/>
      </c>
      <c r="P1415" s="20">
        <f>IF(O1415="","",O1415*IFERROR(INDEX(Bens!$D$6:$D$305,MATCH($E1415,Bens!$A$6:$A$305,0)),0))</f>
        <v/>
      </c>
      <c r="Q1415" s="21">
        <f>IF(A1415="","",IF(AND(O1415&lt;=0,L1415&lt;&gt;""),L1415-A1415,TODAY()-A1415))</f>
        <v/>
      </c>
      <c r="R1415" s="18">
        <f>IF(O1415="","",IF(O1415&lt;0,"CONFERIR",IF(O1415=0,"DEVOLVIDO",IF(K1415="","COM CLIENTE",IF(TODAY()&gt;K1415,"VENCIDO",IF(K1415-TODAY()&lt;=15,"VENCE EM 15 DIAS","COM CLIENTE"))))))</f>
        <v/>
      </c>
      <c r="S1415" s="18">
        <f>IF(OR($E1415="",D1415=""),"",IF(D1415=$C$4,"5909","6909"))</f>
        <v/>
      </c>
      <c r="T1415" s="18" t="n"/>
    </row>
    <row r="1416">
      <c r="A1416" s="17" t="n"/>
      <c r="B1416" s="18" t="n"/>
      <c r="C1416" s="18" t="n"/>
      <c r="D1416" s="18" t="n"/>
      <c r="E1416" s="18" t="n"/>
      <c r="F1416" s="18">
        <f>IF($E1416="","",IFERROR(INDEX(Bens!$B$6:$B$305,MATCH($E1416,Bens!$A$6:$A$305,0)),"Código não cadastrado"))</f>
        <v/>
      </c>
      <c r="G1416" s="19" t="n"/>
      <c r="H1416" s="20">
        <f>IF(OR($E1416="",G1416=""),"",G1416*IFERROR(INDEX(Bens!$D$6:$D$305,MATCH($E1416,Bens!$A$6:$A$305,0)),0))</f>
        <v/>
      </c>
      <c r="I1416" s="18" t="n"/>
      <c r="J1416" s="18">
        <f>IF(OR($E1416="",D1416=""),"",IF(D1416=$C$4,"5908","6908"))</f>
        <v/>
      </c>
      <c r="K1416" s="17" t="n"/>
      <c r="L1416" s="17" t="n"/>
      <c r="M1416" s="19" t="n"/>
      <c r="N1416" s="18" t="n"/>
      <c r="O1416" s="19">
        <f>IF(OR($E1416="",G1416=""),"",G1416-N(M1416))</f>
        <v/>
      </c>
      <c r="P1416" s="20">
        <f>IF(O1416="","",O1416*IFERROR(INDEX(Bens!$D$6:$D$305,MATCH($E1416,Bens!$A$6:$A$305,0)),0))</f>
        <v/>
      </c>
      <c r="Q1416" s="21">
        <f>IF(A1416="","",IF(AND(O1416&lt;=0,L1416&lt;&gt;""),L1416-A1416,TODAY()-A1416))</f>
        <v/>
      </c>
      <c r="R1416" s="18">
        <f>IF(O1416="","",IF(O1416&lt;0,"CONFERIR",IF(O1416=0,"DEVOLVIDO",IF(K1416="","COM CLIENTE",IF(TODAY()&gt;K1416,"VENCIDO",IF(K1416-TODAY()&lt;=15,"VENCE EM 15 DIAS","COM CLIENTE"))))))</f>
        <v/>
      </c>
      <c r="S1416" s="18">
        <f>IF(OR($E1416="",D1416=""),"",IF(D1416=$C$4,"5909","6909"))</f>
        <v/>
      </c>
      <c r="T1416" s="18" t="n"/>
    </row>
    <row r="1417">
      <c r="A1417" s="17" t="n"/>
      <c r="B1417" s="18" t="n"/>
      <c r="C1417" s="18" t="n"/>
      <c r="D1417" s="18" t="n"/>
      <c r="E1417" s="18" t="n"/>
      <c r="F1417" s="18">
        <f>IF($E1417="","",IFERROR(INDEX(Bens!$B$6:$B$305,MATCH($E1417,Bens!$A$6:$A$305,0)),"Código não cadastrado"))</f>
        <v/>
      </c>
      <c r="G1417" s="19" t="n"/>
      <c r="H1417" s="20">
        <f>IF(OR($E1417="",G1417=""),"",G1417*IFERROR(INDEX(Bens!$D$6:$D$305,MATCH($E1417,Bens!$A$6:$A$305,0)),0))</f>
        <v/>
      </c>
      <c r="I1417" s="18" t="n"/>
      <c r="J1417" s="18">
        <f>IF(OR($E1417="",D1417=""),"",IF(D1417=$C$4,"5908","6908"))</f>
        <v/>
      </c>
      <c r="K1417" s="17" t="n"/>
      <c r="L1417" s="17" t="n"/>
      <c r="M1417" s="19" t="n"/>
      <c r="N1417" s="18" t="n"/>
      <c r="O1417" s="19">
        <f>IF(OR($E1417="",G1417=""),"",G1417-N(M1417))</f>
        <v/>
      </c>
      <c r="P1417" s="20">
        <f>IF(O1417="","",O1417*IFERROR(INDEX(Bens!$D$6:$D$305,MATCH($E1417,Bens!$A$6:$A$305,0)),0))</f>
        <v/>
      </c>
      <c r="Q1417" s="21">
        <f>IF(A1417="","",IF(AND(O1417&lt;=0,L1417&lt;&gt;""),L1417-A1417,TODAY()-A1417))</f>
        <v/>
      </c>
      <c r="R1417" s="18">
        <f>IF(O1417="","",IF(O1417&lt;0,"CONFERIR",IF(O1417=0,"DEVOLVIDO",IF(K1417="","COM CLIENTE",IF(TODAY()&gt;K1417,"VENCIDO",IF(K1417-TODAY()&lt;=15,"VENCE EM 15 DIAS","COM CLIENTE"))))))</f>
        <v/>
      </c>
      <c r="S1417" s="18">
        <f>IF(OR($E1417="",D1417=""),"",IF(D1417=$C$4,"5909","6909"))</f>
        <v/>
      </c>
      <c r="T1417" s="18" t="n"/>
    </row>
    <row r="1418">
      <c r="A1418" s="17" t="n"/>
      <c r="B1418" s="18" t="n"/>
      <c r="C1418" s="18" t="n"/>
      <c r="D1418" s="18" t="n"/>
      <c r="E1418" s="18" t="n"/>
      <c r="F1418" s="18">
        <f>IF($E1418="","",IFERROR(INDEX(Bens!$B$6:$B$305,MATCH($E1418,Bens!$A$6:$A$305,0)),"Código não cadastrado"))</f>
        <v/>
      </c>
      <c r="G1418" s="19" t="n"/>
      <c r="H1418" s="20">
        <f>IF(OR($E1418="",G1418=""),"",G1418*IFERROR(INDEX(Bens!$D$6:$D$305,MATCH($E1418,Bens!$A$6:$A$305,0)),0))</f>
        <v/>
      </c>
      <c r="I1418" s="18" t="n"/>
      <c r="J1418" s="18">
        <f>IF(OR($E1418="",D1418=""),"",IF(D1418=$C$4,"5908","6908"))</f>
        <v/>
      </c>
      <c r="K1418" s="17" t="n"/>
      <c r="L1418" s="17" t="n"/>
      <c r="M1418" s="19" t="n"/>
      <c r="N1418" s="18" t="n"/>
      <c r="O1418" s="19">
        <f>IF(OR($E1418="",G1418=""),"",G1418-N(M1418))</f>
        <v/>
      </c>
      <c r="P1418" s="20">
        <f>IF(O1418="","",O1418*IFERROR(INDEX(Bens!$D$6:$D$305,MATCH($E1418,Bens!$A$6:$A$305,0)),0))</f>
        <v/>
      </c>
      <c r="Q1418" s="21">
        <f>IF(A1418="","",IF(AND(O1418&lt;=0,L1418&lt;&gt;""),L1418-A1418,TODAY()-A1418))</f>
        <v/>
      </c>
      <c r="R1418" s="18">
        <f>IF(O1418="","",IF(O1418&lt;0,"CONFERIR",IF(O1418=0,"DEVOLVIDO",IF(K1418="","COM CLIENTE",IF(TODAY()&gt;K1418,"VENCIDO",IF(K1418-TODAY()&lt;=15,"VENCE EM 15 DIAS","COM CLIENTE"))))))</f>
        <v/>
      </c>
      <c r="S1418" s="18">
        <f>IF(OR($E1418="",D1418=""),"",IF(D1418=$C$4,"5909","6909"))</f>
        <v/>
      </c>
      <c r="T1418" s="18" t="n"/>
    </row>
    <row r="1419">
      <c r="A1419" s="17" t="n"/>
      <c r="B1419" s="18" t="n"/>
      <c r="C1419" s="18" t="n"/>
      <c r="D1419" s="18" t="n"/>
      <c r="E1419" s="18" t="n"/>
      <c r="F1419" s="18">
        <f>IF($E1419="","",IFERROR(INDEX(Bens!$B$6:$B$305,MATCH($E1419,Bens!$A$6:$A$305,0)),"Código não cadastrado"))</f>
        <v/>
      </c>
      <c r="G1419" s="19" t="n"/>
      <c r="H1419" s="20">
        <f>IF(OR($E1419="",G1419=""),"",G1419*IFERROR(INDEX(Bens!$D$6:$D$305,MATCH($E1419,Bens!$A$6:$A$305,0)),0))</f>
        <v/>
      </c>
      <c r="I1419" s="18" t="n"/>
      <c r="J1419" s="18">
        <f>IF(OR($E1419="",D1419=""),"",IF(D1419=$C$4,"5908","6908"))</f>
        <v/>
      </c>
      <c r="K1419" s="17" t="n"/>
      <c r="L1419" s="17" t="n"/>
      <c r="M1419" s="19" t="n"/>
      <c r="N1419" s="18" t="n"/>
      <c r="O1419" s="19">
        <f>IF(OR($E1419="",G1419=""),"",G1419-N(M1419))</f>
        <v/>
      </c>
      <c r="P1419" s="20">
        <f>IF(O1419="","",O1419*IFERROR(INDEX(Bens!$D$6:$D$305,MATCH($E1419,Bens!$A$6:$A$305,0)),0))</f>
        <v/>
      </c>
      <c r="Q1419" s="21">
        <f>IF(A1419="","",IF(AND(O1419&lt;=0,L1419&lt;&gt;""),L1419-A1419,TODAY()-A1419))</f>
        <v/>
      </c>
      <c r="R1419" s="18">
        <f>IF(O1419="","",IF(O1419&lt;0,"CONFERIR",IF(O1419=0,"DEVOLVIDO",IF(K1419="","COM CLIENTE",IF(TODAY()&gt;K1419,"VENCIDO",IF(K1419-TODAY()&lt;=15,"VENCE EM 15 DIAS","COM CLIENTE"))))))</f>
        <v/>
      </c>
      <c r="S1419" s="18">
        <f>IF(OR($E1419="",D1419=""),"",IF(D1419=$C$4,"5909","6909"))</f>
        <v/>
      </c>
      <c r="T1419" s="18" t="n"/>
    </row>
    <row r="1420">
      <c r="A1420" s="17" t="n"/>
      <c r="B1420" s="18" t="n"/>
      <c r="C1420" s="18" t="n"/>
      <c r="D1420" s="18" t="n"/>
      <c r="E1420" s="18" t="n"/>
      <c r="F1420" s="18">
        <f>IF($E1420="","",IFERROR(INDEX(Bens!$B$6:$B$305,MATCH($E1420,Bens!$A$6:$A$305,0)),"Código não cadastrado"))</f>
        <v/>
      </c>
      <c r="G1420" s="19" t="n"/>
      <c r="H1420" s="20">
        <f>IF(OR($E1420="",G1420=""),"",G1420*IFERROR(INDEX(Bens!$D$6:$D$305,MATCH($E1420,Bens!$A$6:$A$305,0)),0))</f>
        <v/>
      </c>
      <c r="I1420" s="18" t="n"/>
      <c r="J1420" s="18">
        <f>IF(OR($E1420="",D1420=""),"",IF(D1420=$C$4,"5908","6908"))</f>
        <v/>
      </c>
      <c r="K1420" s="17" t="n"/>
      <c r="L1420" s="17" t="n"/>
      <c r="M1420" s="19" t="n"/>
      <c r="N1420" s="18" t="n"/>
      <c r="O1420" s="19">
        <f>IF(OR($E1420="",G1420=""),"",G1420-N(M1420))</f>
        <v/>
      </c>
      <c r="P1420" s="20">
        <f>IF(O1420="","",O1420*IFERROR(INDEX(Bens!$D$6:$D$305,MATCH($E1420,Bens!$A$6:$A$305,0)),0))</f>
        <v/>
      </c>
      <c r="Q1420" s="21">
        <f>IF(A1420="","",IF(AND(O1420&lt;=0,L1420&lt;&gt;""),L1420-A1420,TODAY()-A1420))</f>
        <v/>
      </c>
      <c r="R1420" s="18">
        <f>IF(O1420="","",IF(O1420&lt;0,"CONFERIR",IF(O1420=0,"DEVOLVIDO",IF(K1420="","COM CLIENTE",IF(TODAY()&gt;K1420,"VENCIDO",IF(K1420-TODAY()&lt;=15,"VENCE EM 15 DIAS","COM CLIENTE"))))))</f>
        <v/>
      </c>
      <c r="S1420" s="18">
        <f>IF(OR($E1420="",D1420=""),"",IF(D1420=$C$4,"5909","6909"))</f>
        <v/>
      </c>
      <c r="T1420" s="18" t="n"/>
    </row>
    <row r="1421">
      <c r="A1421" s="17" t="n"/>
      <c r="B1421" s="18" t="n"/>
      <c r="C1421" s="18" t="n"/>
      <c r="D1421" s="18" t="n"/>
      <c r="E1421" s="18" t="n"/>
      <c r="F1421" s="18">
        <f>IF($E1421="","",IFERROR(INDEX(Bens!$B$6:$B$305,MATCH($E1421,Bens!$A$6:$A$305,0)),"Código não cadastrado"))</f>
        <v/>
      </c>
      <c r="G1421" s="19" t="n"/>
      <c r="H1421" s="20">
        <f>IF(OR($E1421="",G1421=""),"",G1421*IFERROR(INDEX(Bens!$D$6:$D$305,MATCH($E1421,Bens!$A$6:$A$305,0)),0))</f>
        <v/>
      </c>
      <c r="I1421" s="18" t="n"/>
      <c r="J1421" s="18">
        <f>IF(OR($E1421="",D1421=""),"",IF(D1421=$C$4,"5908","6908"))</f>
        <v/>
      </c>
      <c r="K1421" s="17" t="n"/>
      <c r="L1421" s="17" t="n"/>
      <c r="M1421" s="19" t="n"/>
      <c r="N1421" s="18" t="n"/>
      <c r="O1421" s="19">
        <f>IF(OR($E1421="",G1421=""),"",G1421-N(M1421))</f>
        <v/>
      </c>
      <c r="P1421" s="20">
        <f>IF(O1421="","",O1421*IFERROR(INDEX(Bens!$D$6:$D$305,MATCH($E1421,Bens!$A$6:$A$305,0)),0))</f>
        <v/>
      </c>
      <c r="Q1421" s="21">
        <f>IF(A1421="","",IF(AND(O1421&lt;=0,L1421&lt;&gt;""),L1421-A1421,TODAY()-A1421))</f>
        <v/>
      </c>
      <c r="R1421" s="18">
        <f>IF(O1421="","",IF(O1421&lt;0,"CONFERIR",IF(O1421=0,"DEVOLVIDO",IF(K1421="","COM CLIENTE",IF(TODAY()&gt;K1421,"VENCIDO",IF(K1421-TODAY()&lt;=15,"VENCE EM 15 DIAS","COM CLIENTE"))))))</f>
        <v/>
      </c>
      <c r="S1421" s="18">
        <f>IF(OR($E1421="",D1421=""),"",IF(D1421=$C$4,"5909","6909"))</f>
        <v/>
      </c>
      <c r="T1421" s="18" t="n"/>
    </row>
    <row r="1422">
      <c r="A1422" s="17" t="n"/>
      <c r="B1422" s="18" t="n"/>
      <c r="C1422" s="18" t="n"/>
      <c r="D1422" s="18" t="n"/>
      <c r="E1422" s="18" t="n"/>
      <c r="F1422" s="18">
        <f>IF($E1422="","",IFERROR(INDEX(Bens!$B$6:$B$305,MATCH($E1422,Bens!$A$6:$A$305,0)),"Código não cadastrado"))</f>
        <v/>
      </c>
      <c r="G1422" s="19" t="n"/>
      <c r="H1422" s="20">
        <f>IF(OR($E1422="",G1422=""),"",G1422*IFERROR(INDEX(Bens!$D$6:$D$305,MATCH($E1422,Bens!$A$6:$A$305,0)),0))</f>
        <v/>
      </c>
      <c r="I1422" s="18" t="n"/>
      <c r="J1422" s="18">
        <f>IF(OR($E1422="",D1422=""),"",IF(D1422=$C$4,"5908","6908"))</f>
        <v/>
      </c>
      <c r="K1422" s="17" t="n"/>
      <c r="L1422" s="17" t="n"/>
      <c r="M1422" s="19" t="n"/>
      <c r="N1422" s="18" t="n"/>
      <c r="O1422" s="19">
        <f>IF(OR($E1422="",G1422=""),"",G1422-N(M1422))</f>
        <v/>
      </c>
      <c r="P1422" s="20">
        <f>IF(O1422="","",O1422*IFERROR(INDEX(Bens!$D$6:$D$305,MATCH($E1422,Bens!$A$6:$A$305,0)),0))</f>
        <v/>
      </c>
      <c r="Q1422" s="21">
        <f>IF(A1422="","",IF(AND(O1422&lt;=0,L1422&lt;&gt;""),L1422-A1422,TODAY()-A1422))</f>
        <v/>
      </c>
      <c r="R1422" s="18">
        <f>IF(O1422="","",IF(O1422&lt;0,"CONFERIR",IF(O1422=0,"DEVOLVIDO",IF(K1422="","COM CLIENTE",IF(TODAY()&gt;K1422,"VENCIDO",IF(K1422-TODAY()&lt;=15,"VENCE EM 15 DIAS","COM CLIENTE"))))))</f>
        <v/>
      </c>
      <c r="S1422" s="18">
        <f>IF(OR($E1422="",D1422=""),"",IF(D1422=$C$4,"5909","6909"))</f>
        <v/>
      </c>
      <c r="T1422" s="18" t="n"/>
    </row>
    <row r="1423">
      <c r="A1423" s="17" t="n"/>
      <c r="B1423" s="18" t="n"/>
      <c r="C1423" s="18" t="n"/>
      <c r="D1423" s="18" t="n"/>
      <c r="E1423" s="18" t="n"/>
      <c r="F1423" s="18">
        <f>IF($E1423="","",IFERROR(INDEX(Bens!$B$6:$B$305,MATCH($E1423,Bens!$A$6:$A$305,0)),"Código não cadastrado"))</f>
        <v/>
      </c>
      <c r="G1423" s="19" t="n"/>
      <c r="H1423" s="20">
        <f>IF(OR($E1423="",G1423=""),"",G1423*IFERROR(INDEX(Bens!$D$6:$D$305,MATCH($E1423,Bens!$A$6:$A$305,0)),0))</f>
        <v/>
      </c>
      <c r="I1423" s="18" t="n"/>
      <c r="J1423" s="18">
        <f>IF(OR($E1423="",D1423=""),"",IF(D1423=$C$4,"5908","6908"))</f>
        <v/>
      </c>
      <c r="K1423" s="17" t="n"/>
      <c r="L1423" s="17" t="n"/>
      <c r="M1423" s="19" t="n"/>
      <c r="N1423" s="18" t="n"/>
      <c r="O1423" s="19">
        <f>IF(OR($E1423="",G1423=""),"",G1423-N(M1423))</f>
        <v/>
      </c>
      <c r="P1423" s="20">
        <f>IF(O1423="","",O1423*IFERROR(INDEX(Bens!$D$6:$D$305,MATCH($E1423,Bens!$A$6:$A$305,0)),0))</f>
        <v/>
      </c>
      <c r="Q1423" s="21">
        <f>IF(A1423="","",IF(AND(O1423&lt;=0,L1423&lt;&gt;""),L1423-A1423,TODAY()-A1423))</f>
        <v/>
      </c>
      <c r="R1423" s="18">
        <f>IF(O1423="","",IF(O1423&lt;0,"CONFERIR",IF(O1423=0,"DEVOLVIDO",IF(K1423="","COM CLIENTE",IF(TODAY()&gt;K1423,"VENCIDO",IF(K1423-TODAY()&lt;=15,"VENCE EM 15 DIAS","COM CLIENTE"))))))</f>
        <v/>
      </c>
      <c r="S1423" s="18">
        <f>IF(OR($E1423="",D1423=""),"",IF(D1423=$C$4,"5909","6909"))</f>
        <v/>
      </c>
      <c r="T1423" s="18" t="n"/>
    </row>
    <row r="1424">
      <c r="A1424" s="17" t="n"/>
      <c r="B1424" s="18" t="n"/>
      <c r="C1424" s="18" t="n"/>
      <c r="D1424" s="18" t="n"/>
      <c r="E1424" s="18" t="n"/>
      <c r="F1424" s="18">
        <f>IF($E1424="","",IFERROR(INDEX(Bens!$B$6:$B$305,MATCH($E1424,Bens!$A$6:$A$305,0)),"Código não cadastrado"))</f>
        <v/>
      </c>
      <c r="G1424" s="19" t="n"/>
      <c r="H1424" s="20">
        <f>IF(OR($E1424="",G1424=""),"",G1424*IFERROR(INDEX(Bens!$D$6:$D$305,MATCH($E1424,Bens!$A$6:$A$305,0)),0))</f>
        <v/>
      </c>
      <c r="I1424" s="18" t="n"/>
      <c r="J1424" s="18">
        <f>IF(OR($E1424="",D1424=""),"",IF(D1424=$C$4,"5908","6908"))</f>
        <v/>
      </c>
      <c r="K1424" s="17" t="n"/>
      <c r="L1424" s="17" t="n"/>
      <c r="M1424" s="19" t="n"/>
      <c r="N1424" s="18" t="n"/>
      <c r="O1424" s="19">
        <f>IF(OR($E1424="",G1424=""),"",G1424-N(M1424))</f>
        <v/>
      </c>
      <c r="P1424" s="20">
        <f>IF(O1424="","",O1424*IFERROR(INDEX(Bens!$D$6:$D$305,MATCH($E1424,Bens!$A$6:$A$305,0)),0))</f>
        <v/>
      </c>
      <c r="Q1424" s="21">
        <f>IF(A1424="","",IF(AND(O1424&lt;=0,L1424&lt;&gt;""),L1424-A1424,TODAY()-A1424))</f>
        <v/>
      </c>
      <c r="R1424" s="18">
        <f>IF(O1424="","",IF(O1424&lt;0,"CONFERIR",IF(O1424=0,"DEVOLVIDO",IF(K1424="","COM CLIENTE",IF(TODAY()&gt;K1424,"VENCIDO",IF(K1424-TODAY()&lt;=15,"VENCE EM 15 DIAS","COM CLIENTE"))))))</f>
        <v/>
      </c>
      <c r="S1424" s="18">
        <f>IF(OR($E1424="",D1424=""),"",IF(D1424=$C$4,"5909","6909"))</f>
        <v/>
      </c>
      <c r="T1424" s="18" t="n"/>
    </row>
    <row r="1425">
      <c r="A1425" s="17" t="n"/>
      <c r="B1425" s="18" t="n"/>
      <c r="C1425" s="18" t="n"/>
      <c r="D1425" s="18" t="n"/>
      <c r="E1425" s="18" t="n"/>
      <c r="F1425" s="18">
        <f>IF($E1425="","",IFERROR(INDEX(Bens!$B$6:$B$305,MATCH($E1425,Bens!$A$6:$A$305,0)),"Código não cadastrado"))</f>
        <v/>
      </c>
      <c r="G1425" s="19" t="n"/>
      <c r="H1425" s="20">
        <f>IF(OR($E1425="",G1425=""),"",G1425*IFERROR(INDEX(Bens!$D$6:$D$305,MATCH($E1425,Bens!$A$6:$A$305,0)),0))</f>
        <v/>
      </c>
      <c r="I1425" s="18" t="n"/>
      <c r="J1425" s="18">
        <f>IF(OR($E1425="",D1425=""),"",IF(D1425=$C$4,"5908","6908"))</f>
        <v/>
      </c>
      <c r="K1425" s="17" t="n"/>
      <c r="L1425" s="17" t="n"/>
      <c r="M1425" s="19" t="n"/>
      <c r="N1425" s="18" t="n"/>
      <c r="O1425" s="19">
        <f>IF(OR($E1425="",G1425=""),"",G1425-N(M1425))</f>
        <v/>
      </c>
      <c r="P1425" s="20">
        <f>IF(O1425="","",O1425*IFERROR(INDEX(Bens!$D$6:$D$305,MATCH($E1425,Bens!$A$6:$A$305,0)),0))</f>
        <v/>
      </c>
      <c r="Q1425" s="21">
        <f>IF(A1425="","",IF(AND(O1425&lt;=0,L1425&lt;&gt;""),L1425-A1425,TODAY()-A1425))</f>
        <v/>
      </c>
      <c r="R1425" s="18">
        <f>IF(O1425="","",IF(O1425&lt;0,"CONFERIR",IF(O1425=0,"DEVOLVIDO",IF(K1425="","COM CLIENTE",IF(TODAY()&gt;K1425,"VENCIDO",IF(K1425-TODAY()&lt;=15,"VENCE EM 15 DIAS","COM CLIENTE"))))))</f>
        <v/>
      </c>
      <c r="S1425" s="18">
        <f>IF(OR($E1425="",D1425=""),"",IF(D1425=$C$4,"5909","6909"))</f>
        <v/>
      </c>
      <c r="T1425" s="18" t="n"/>
    </row>
    <row r="1426">
      <c r="A1426" s="17" t="n"/>
      <c r="B1426" s="18" t="n"/>
      <c r="C1426" s="18" t="n"/>
      <c r="D1426" s="18" t="n"/>
      <c r="E1426" s="18" t="n"/>
      <c r="F1426" s="18">
        <f>IF($E1426="","",IFERROR(INDEX(Bens!$B$6:$B$305,MATCH($E1426,Bens!$A$6:$A$305,0)),"Código não cadastrado"))</f>
        <v/>
      </c>
      <c r="G1426" s="19" t="n"/>
      <c r="H1426" s="20">
        <f>IF(OR($E1426="",G1426=""),"",G1426*IFERROR(INDEX(Bens!$D$6:$D$305,MATCH($E1426,Bens!$A$6:$A$305,0)),0))</f>
        <v/>
      </c>
      <c r="I1426" s="18" t="n"/>
      <c r="J1426" s="18">
        <f>IF(OR($E1426="",D1426=""),"",IF(D1426=$C$4,"5908","6908"))</f>
        <v/>
      </c>
      <c r="K1426" s="17" t="n"/>
      <c r="L1426" s="17" t="n"/>
      <c r="M1426" s="19" t="n"/>
      <c r="N1426" s="18" t="n"/>
      <c r="O1426" s="19">
        <f>IF(OR($E1426="",G1426=""),"",G1426-N(M1426))</f>
        <v/>
      </c>
      <c r="P1426" s="20">
        <f>IF(O1426="","",O1426*IFERROR(INDEX(Bens!$D$6:$D$305,MATCH($E1426,Bens!$A$6:$A$305,0)),0))</f>
        <v/>
      </c>
      <c r="Q1426" s="21">
        <f>IF(A1426="","",IF(AND(O1426&lt;=0,L1426&lt;&gt;""),L1426-A1426,TODAY()-A1426))</f>
        <v/>
      </c>
      <c r="R1426" s="18">
        <f>IF(O1426="","",IF(O1426&lt;0,"CONFERIR",IF(O1426=0,"DEVOLVIDO",IF(K1426="","COM CLIENTE",IF(TODAY()&gt;K1426,"VENCIDO",IF(K1426-TODAY()&lt;=15,"VENCE EM 15 DIAS","COM CLIENTE"))))))</f>
        <v/>
      </c>
      <c r="S1426" s="18">
        <f>IF(OR($E1426="",D1426=""),"",IF(D1426=$C$4,"5909","6909"))</f>
        <v/>
      </c>
      <c r="T1426" s="18" t="n"/>
    </row>
    <row r="1427">
      <c r="A1427" s="17" t="n"/>
      <c r="B1427" s="18" t="n"/>
      <c r="C1427" s="18" t="n"/>
      <c r="D1427" s="18" t="n"/>
      <c r="E1427" s="18" t="n"/>
      <c r="F1427" s="18">
        <f>IF($E1427="","",IFERROR(INDEX(Bens!$B$6:$B$305,MATCH($E1427,Bens!$A$6:$A$305,0)),"Código não cadastrado"))</f>
        <v/>
      </c>
      <c r="G1427" s="19" t="n"/>
      <c r="H1427" s="20">
        <f>IF(OR($E1427="",G1427=""),"",G1427*IFERROR(INDEX(Bens!$D$6:$D$305,MATCH($E1427,Bens!$A$6:$A$305,0)),0))</f>
        <v/>
      </c>
      <c r="I1427" s="18" t="n"/>
      <c r="J1427" s="18">
        <f>IF(OR($E1427="",D1427=""),"",IF(D1427=$C$4,"5908","6908"))</f>
        <v/>
      </c>
      <c r="K1427" s="17" t="n"/>
      <c r="L1427" s="17" t="n"/>
      <c r="M1427" s="19" t="n"/>
      <c r="N1427" s="18" t="n"/>
      <c r="O1427" s="19">
        <f>IF(OR($E1427="",G1427=""),"",G1427-N(M1427))</f>
        <v/>
      </c>
      <c r="P1427" s="20">
        <f>IF(O1427="","",O1427*IFERROR(INDEX(Bens!$D$6:$D$305,MATCH($E1427,Bens!$A$6:$A$305,0)),0))</f>
        <v/>
      </c>
      <c r="Q1427" s="21">
        <f>IF(A1427="","",IF(AND(O1427&lt;=0,L1427&lt;&gt;""),L1427-A1427,TODAY()-A1427))</f>
        <v/>
      </c>
      <c r="R1427" s="18">
        <f>IF(O1427="","",IF(O1427&lt;0,"CONFERIR",IF(O1427=0,"DEVOLVIDO",IF(K1427="","COM CLIENTE",IF(TODAY()&gt;K1427,"VENCIDO",IF(K1427-TODAY()&lt;=15,"VENCE EM 15 DIAS","COM CLIENTE"))))))</f>
        <v/>
      </c>
      <c r="S1427" s="18">
        <f>IF(OR($E1427="",D1427=""),"",IF(D1427=$C$4,"5909","6909"))</f>
        <v/>
      </c>
      <c r="T1427" s="18" t="n"/>
    </row>
    <row r="1428">
      <c r="A1428" s="17" t="n"/>
      <c r="B1428" s="18" t="n"/>
      <c r="C1428" s="18" t="n"/>
      <c r="D1428" s="18" t="n"/>
      <c r="E1428" s="18" t="n"/>
      <c r="F1428" s="18">
        <f>IF($E1428="","",IFERROR(INDEX(Bens!$B$6:$B$305,MATCH($E1428,Bens!$A$6:$A$305,0)),"Código não cadastrado"))</f>
        <v/>
      </c>
      <c r="G1428" s="19" t="n"/>
      <c r="H1428" s="20">
        <f>IF(OR($E1428="",G1428=""),"",G1428*IFERROR(INDEX(Bens!$D$6:$D$305,MATCH($E1428,Bens!$A$6:$A$305,0)),0))</f>
        <v/>
      </c>
      <c r="I1428" s="18" t="n"/>
      <c r="J1428" s="18">
        <f>IF(OR($E1428="",D1428=""),"",IF(D1428=$C$4,"5908","6908"))</f>
        <v/>
      </c>
      <c r="K1428" s="17" t="n"/>
      <c r="L1428" s="17" t="n"/>
      <c r="M1428" s="19" t="n"/>
      <c r="N1428" s="18" t="n"/>
      <c r="O1428" s="19">
        <f>IF(OR($E1428="",G1428=""),"",G1428-N(M1428))</f>
        <v/>
      </c>
      <c r="P1428" s="20">
        <f>IF(O1428="","",O1428*IFERROR(INDEX(Bens!$D$6:$D$305,MATCH($E1428,Bens!$A$6:$A$305,0)),0))</f>
        <v/>
      </c>
      <c r="Q1428" s="21">
        <f>IF(A1428="","",IF(AND(O1428&lt;=0,L1428&lt;&gt;""),L1428-A1428,TODAY()-A1428))</f>
        <v/>
      </c>
      <c r="R1428" s="18">
        <f>IF(O1428="","",IF(O1428&lt;0,"CONFERIR",IF(O1428=0,"DEVOLVIDO",IF(K1428="","COM CLIENTE",IF(TODAY()&gt;K1428,"VENCIDO",IF(K1428-TODAY()&lt;=15,"VENCE EM 15 DIAS","COM CLIENTE"))))))</f>
        <v/>
      </c>
      <c r="S1428" s="18">
        <f>IF(OR($E1428="",D1428=""),"",IF(D1428=$C$4,"5909","6909"))</f>
        <v/>
      </c>
      <c r="T1428" s="18" t="n"/>
    </row>
    <row r="1429">
      <c r="A1429" s="17" t="n"/>
      <c r="B1429" s="18" t="n"/>
      <c r="C1429" s="18" t="n"/>
      <c r="D1429" s="18" t="n"/>
      <c r="E1429" s="18" t="n"/>
      <c r="F1429" s="18">
        <f>IF($E1429="","",IFERROR(INDEX(Bens!$B$6:$B$305,MATCH($E1429,Bens!$A$6:$A$305,0)),"Código não cadastrado"))</f>
        <v/>
      </c>
      <c r="G1429" s="19" t="n"/>
      <c r="H1429" s="20">
        <f>IF(OR($E1429="",G1429=""),"",G1429*IFERROR(INDEX(Bens!$D$6:$D$305,MATCH($E1429,Bens!$A$6:$A$305,0)),0))</f>
        <v/>
      </c>
      <c r="I1429" s="18" t="n"/>
      <c r="J1429" s="18">
        <f>IF(OR($E1429="",D1429=""),"",IF(D1429=$C$4,"5908","6908"))</f>
        <v/>
      </c>
      <c r="K1429" s="17" t="n"/>
      <c r="L1429" s="17" t="n"/>
      <c r="M1429" s="19" t="n"/>
      <c r="N1429" s="18" t="n"/>
      <c r="O1429" s="19">
        <f>IF(OR($E1429="",G1429=""),"",G1429-N(M1429))</f>
        <v/>
      </c>
      <c r="P1429" s="20">
        <f>IF(O1429="","",O1429*IFERROR(INDEX(Bens!$D$6:$D$305,MATCH($E1429,Bens!$A$6:$A$305,0)),0))</f>
        <v/>
      </c>
      <c r="Q1429" s="21">
        <f>IF(A1429="","",IF(AND(O1429&lt;=0,L1429&lt;&gt;""),L1429-A1429,TODAY()-A1429))</f>
        <v/>
      </c>
      <c r="R1429" s="18">
        <f>IF(O1429="","",IF(O1429&lt;0,"CONFERIR",IF(O1429=0,"DEVOLVIDO",IF(K1429="","COM CLIENTE",IF(TODAY()&gt;K1429,"VENCIDO",IF(K1429-TODAY()&lt;=15,"VENCE EM 15 DIAS","COM CLIENTE"))))))</f>
        <v/>
      </c>
      <c r="S1429" s="18">
        <f>IF(OR($E1429="",D1429=""),"",IF(D1429=$C$4,"5909","6909"))</f>
        <v/>
      </c>
      <c r="T1429" s="18" t="n"/>
    </row>
    <row r="1430">
      <c r="A1430" s="17" t="n"/>
      <c r="B1430" s="18" t="n"/>
      <c r="C1430" s="18" t="n"/>
      <c r="D1430" s="18" t="n"/>
      <c r="E1430" s="18" t="n"/>
      <c r="F1430" s="18">
        <f>IF($E1430="","",IFERROR(INDEX(Bens!$B$6:$B$305,MATCH($E1430,Bens!$A$6:$A$305,0)),"Código não cadastrado"))</f>
        <v/>
      </c>
      <c r="G1430" s="19" t="n"/>
      <c r="H1430" s="20">
        <f>IF(OR($E1430="",G1430=""),"",G1430*IFERROR(INDEX(Bens!$D$6:$D$305,MATCH($E1430,Bens!$A$6:$A$305,0)),0))</f>
        <v/>
      </c>
      <c r="I1430" s="18" t="n"/>
      <c r="J1430" s="18">
        <f>IF(OR($E1430="",D1430=""),"",IF(D1430=$C$4,"5908","6908"))</f>
        <v/>
      </c>
      <c r="K1430" s="17" t="n"/>
      <c r="L1430" s="17" t="n"/>
      <c r="M1430" s="19" t="n"/>
      <c r="N1430" s="18" t="n"/>
      <c r="O1430" s="19">
        <f>IF(OR($E1430="",G1430=""),"",G1430-N(M1430))</f>
        <v/>
      </c>
      <c r="P1430" s="20">
        <f>IF(O1430="","",O1430*IFERROR(INDEX(Bens!$D$6:$D$305,MATCH($E1430,Bens!$A$6:$A$305,0)),0))</f>
        <v/>
      </c>
      <c r="Q1430" s="21">
        <f>IF(A1430="","",IF(AND(O1430&lt;=0,L1430&lt;&gt;""),L1430-A1430,TODAY()-A1430))</f>
        <v/>
      </c>
      <c r="R1430" s="18">
        <f>IF(O1430="","",IF(O1430&lt;0,"CONFERIR",IF(O1430=0,"DEVOLVIDO",IF(K1430="","COM CLIENTE",IF(TODAY()&gt;K1430,"VENCIDO",IF(K1430-TODAY()&lt;=15,"VENCE EM 15 DIAS","COM CLIENTE"))))))</f>
        <v/>
      </c>
      <c r="S1430" s="18">
        <f>IF(OR($E1430="",D1430=""),"",IF(D1430=$C$4,"5909","6909"))</f>
        <v/>
      </c>
      <c r="T1430" s="18" t="n"/>
    </row>
    <row r="1431">
      <c r="A1431" s="17" t="n"/>
      <c r="B1431" s="18" t="n"/>
      <c r="C1431" s="18" t="n"/>
      <c r="D1431" s="18" t="n"/>
      <c r="E1431" s="18" t="n"/>
      <c r="F1431" s="18">
        <f>IF($E1431="","",IFERROR(INDEX(Bens!$B$6:$B$305,MATCH($E1431,Bens!$A$6:$A$305,0)),"Código não cadastrado"))</f>
        <v/>
      </c>
      <c r="G1431" s="19" t="n"/>
      <c r="H1431" s="20">
        <f>IF(OR($E1431="",G1431=""),"",G1431*IFERROR(INDEX(Bens!$D$6:$D$305,MATCH($E1431,Bens!$A$6:$A$305,0)),0))</f>
        <v/>
      </c>
      <c r="I1431" s="18" t="n"/>
      <c r="J1431" s="18">
        <f>IF(OR($E1431="",D1431=""),"",IF(D1431=$C$4,"5908","6908"))</f>
        <v/>
      </c>
      <c r="K1431" s="17" t="n"/>
      <c r="L1431" s="17" t="n"/>
      <c r="M1431" s="19" t="n"/>
      <c r="N1431" s="18" t="n"/>
      <c r="O1431" s="19">
        <f>IF(OR($E1431="",G1431=""),"",G1431-N(M1431))</f>
        <v/>
      </c>
      <c r="P1431" s="20">
        <f>IF(O1431="","",O1431*IFERROR(INDEX(Bens!$D$6:$D$305,MATCH($E1431,Bens!$A$6:$A$305,0)),0))</f>
        <v/>
      </c>
      <c r="Q1431" s="21">
        <f>IF(A1431="","",IF(AND(O1431&lt;=0,L1431&lt;&gt;""),L1431-A1431,TODAY()-A1431))</f>
        <v/>
      </c>
      <c r="R1431" s="18">
        <f>IF(O1431="","",IF(O1431&lt;0,"CONFERIR",IF(O1431=0,"DEVOLVIDO",IF(K1431="","COM CLIENTE",IF(TODAY()&gt;K1431,"VENCIDO",IF(K1431-TODAY()&lt;=15,"VENCE EM 15 DIAS","COM CLIENTE"))))))</f>
        <v/>
      </c>
      <c r="S1431" s="18">
        <f>IF(OR($E1431="",D1431=""),"",IF(D1431=$C$4,"5909","6909"))</f>
        <v/>
      </c>
      <c r="T1431" s="18" t="n"/>
    </row>
    <row r="1432">
      <c r="A1432" s="17" t="n"/>
      <c r="B1432" s="18" t="n"/>
      <c r="C1432" s="18" t="n"/>
      <c r="D1432" s="18" t="n"/>
      <c r="E1432" s="18" t="n"/>
      <c r="F1432" s="18">
        <f>IF($E1432="","",IFERROR(INDEX(Bens!$B$6:$B$305,MATCH($E1432,Bens!$A$6:$A$305,0)),"Código não cadastrado"))</f>
        <v/>
      </c>
      <c r="G1432" s="19" t="n"/>
      <c r="H1432" s="20">
        <f>IF(OR($E1432="",G1432=""),"",G1432*IFERROR(INDEX(Bens!$D$6:$D$305,MATCH($E1432,Bens!$A$6:$A$305,0)),0))</f>
        <v/>
      </c>
      <c r="I1432" s="18" t="n"/>
      <c r="J1432" s="18">
        <f>IF(OR($E1432="",D1432=""),"",IF(D1432=$C$4,"5908","6908"))</f>
        <v/>
      </c>
      <c r="K1432" s="17" t="n"/>
      <c r="L1432" s="17" t="n"/>
      <c r="M1432" s="19" t="n"/>
      <c r="N1432" s="18" t="n"/>
      <c r="O1432" s="19">
        <f>IF(OR($E1432="",G1432=""),"",G1432-N(M1432))</f>
        <v/>
      </c>
      <c r="P1432" s="20">
        <f>IF(O1432="","",O1432*IFERROR(INDEX(Bens!$D$6:$D$305,MATCH($E1432,Bens!$A$6:$A$305,0)),0))</f>
        <v/>
      </c>
      <c r="Q1432" s="21">
        <f>IF(A1432="","",IF(AND(O1432&lt;=0,L1432&lt;&gt;""),L1432-A1432,TODAY()-A1432))</f>
        <v/>
      </c>
      <c r="R1432" s="18">
        <f>IF(O1432="","",IF(O1432&lt;0,"CONFERIR",IF(O1432=0,"DEVOLVIDO",IF(K1432="","COM CLIENTE",IF(TODAY()&gt;K1432,"VENCIDO",IF(K1432-TODAY()&lt;=15,"VENCE EM 15 DIAS","COM CLIENTE"))))))</f>
        <v/>
      </c>
      <c r="S1432" s="18">
        <f>IF(OR($E1432="",D1432=""),"",IF(D1432=$C$4,"5909","6909"))</f>
        <v/>
      </c>
      <c r="T1432" s="18" t="n"/>
    </row>
    <row r="1433">
      <c r="A1433" s="17" t="n"/>
      <c r="B1433" s="18" t="n"/>
      <c r="C1433" s="18" t="n"/>
      <c r="D1433" s="18" t="n"/>
      <c r="E1433" s="18" t="n"/>
      <c r="F1433" s="18">
        <f>IF($E1433="","",IFERROR(INDEX(Bens!$B$6:$B$305,MATCH($E1433,Bens!$A$6:$A$305,0)),"Código não cadastrado"))</f>
        <v/>
      </c>
      <c r="G1433" s="19" t="n"/>
      <c r="H1433" s="20">
        <f>IF(OR($E1433="",G1433=""),"",G1433*IFERROR(INDEX(Bens!$D$6:$D$305,MATCH($E1433,Bens!$A$6:$A$305,0)),0))</f>
        <v/>
      </c>
      <c r="I1433" s="18" t="n"/>
      <c r="J1433" s="18">
        <f>IF(OR($E1433="",D1433=""),"",IF(D1433=$C$4,"5908","6908"))</f>
        <v/>
      </c>
      <c r="K1433" s="17" t="n"/>
      <c r="L1433" s="17" t="n"/>
      <c r="M1433" s="19" t="n"/>
      <c r="N1433" s="18" t="n"/>
      <c r="O1433" s="19">
        <f>IF(OR($E1433="",G1433=""),"",G1433-N(M1433))</f>
        <v/>
      </c>
      <c r="P1433" s="20">
        <f>IF(O1433="","",O1433*IFERROR(INDEX(Bens!$D$6:$D$305,MATCH($E1433,Bens!$A$6:$A$305,0)),0))</f>
        <v/>
      </c>
      <c r="Q1433" s="21">
        <f>IF(A1433="","",IF(AND(O1433&lt;=0,L1433&lt;&gt;""),L1433-A1433,TODAY()-A1433))</f>
        <v/>
      </c>
      <c r="R1433" s="18">
        <f>IF(O1433="","",IF(O1433&lt;0,"CONFERIR",IF(O1433=0,"DEVOLVIDO",IF(K1433="","COM CLIENTE",IF(TODAY()&gt;K1433,"VENCIDO",IF(K1433-TODAY()&lt;=15,"VENCE EM 15 DIAS","COM CLIENTE"))))))</f>
        <v/>
      </c>
      <c r="S1433" s="18">
        <f>IF(OR($E1433="",D1433=""),"",IF(D1433=$C$4,"5909","6909"))</f>
        <v/>
      </c>
      <c r="T1433" s="18" t="n"/>
    </row>
    <row r="1434">
      <c r="A1434" s="17" t="n"/>
      <c r="B1434" s="18" t="n"/>
      <c r="C1434" s="18" t="n"/>
      <c r="D1434" s="18" t="n"/>
      <c r="E1434" s="18" t="n"/>
      <c r="F1434" s="18">
        <f>IF($E1434="","",IFERROR(INDEX(Bens!$B$6:$B$305,MATCH($E1434,Bens!$A$6:$A$305,0)),"Código não cadastrado"))</f>
        <v/>
      </c>
      <c r="G1434" s="19" t="n"/>
      <c r="H1434" s="20">
        <f>IF(OR($E1434="",G1434=""),"",G1434*IFERROR(INDEX(Bens!$D$6:$D$305,MATCH($E1434,Bens!$A$6:$A$305,0)),0))</f>
        <v/>
      </c>
      <c r="I1434" s="18" t="n"/>
      <c r="J1434" s="18">
        <f>IF(OR($E1434="",D1434=""),"",IF(D1434=$C$4,"5908","6908"))</f>
        <v/>
      </c>
      <c r="K1434" s="17" t="n"/>
      <c r="L1434" s="17" t="n"/>
      <c r="M1434" s="19" t="n"/>
      <c r="N1434" s="18" t="n"/>
      <c r="O1434" s="19">
        <f>IF(OR($E1434="",G1434=""),"",G1434-N(M1434))</f>
        <v/>
      </c>
      <c r="P1434" s="20">
        <f>IF(O1434="","",O1434*IFERROR(INDEX(Bens!$D$6:$D$305,MATCH($E1434,Bens!$A$6:$A$305,0)),0))</f>
        <v/>
      </c>
      <c r="Q1434" s="21">
        <f>IF(A1434="","",IF(AND(O1434&lt;=0,L1434&lt;&gt;""),L1434-A1434,TODAY()-A1434))</f>
        <v/>
      </c>
      <c r="R1434" s="18">
        <f>IF(O1434="","",IF(O1434&lt;0,"CONFERIR",IF(O1434=0,"DEVOLVIDO",IF(K1434="","COM CLIENTE",IF(TODAY()&gt;K1434,"VENCIDO",IF(K1434-TODAY()&lt;=15,"VENCE EM 15 DIAS","COM CLIENTE"))))))</f>
        <v/>
      </c>
      <c r="S1434" s="18">
        <f>IF(OR($E1434="",D1434=""),"",IF(D1434=$C$4,"5909","6909"))</f>
        <v/>
      </c>
      <c r="T1434" s="18" t="n"/>
    </row>
    <row r="1435">
      <c r="A1435" s="17" t="n"/>
      <c r="B1435" s="18" t="n"/>
      <c r="C1435" s="18" t="n"/>
      <c r="D1435" s="18" t="n"/>
      <c r="E1435" s="18" t="n"/>
      <c r="F1435" s="18">
        <f>IF($E1435="","",IFERROR(INDEX(Bens!$B$6:$B$305,MATCH($E1435,Bens!$A$6:$A$305,0)),"Código não cadastrado"))</f>
        <v/>
      </c>
      <c r="G1435" s="19" t="n"/>
      <c r="H1435" s="20">
        <f>IF(OR($E1435="",G1435=""),"",G1435*IFERROR(INDEX(Bens!$D$6:$D$305,MATCH($E1435,Bens!$A$6:$A$305,0)),0))</f>
        <v/>
      </c>
      <c r="I1435" s="18" t="n"/>
      <c r="J1435" s="18">
        <f>IF(OR($E1435="",D1435=""),"",IF(D1435=$C$4,"5908","6908"))</f>
        <v/>
      </c>
      <c r="K1435" s="17" t="n"/>
      <c r="L1435" s="17" t="n"/>
      <c r="M1435" s="19" t="n"/>
      <c r="N1435" s="18" t="n"/>
      <c r="O1435" s="19">
        <f>IF(OR($E1435="",G1435=""),"",G1435-N(M1435))</f>
        <v/>
      </c>
      <c r="P1435" s="20">
        <f>IF(O1435="","",O1435*IFERROR(INDEX(Bens!$D$6:$D$305,MATCH($E1435,Bens!$A$6:$A$305,0)),0))</f>
        <v/>
      </c>
      <c r="Q1435" s="21">
        <f>IF(A1435="","",IF(AND(O1435&lt;=0,L1435&lt;&gt;""),L1435-A1435,TODAY()-A1435))</f>
        <v/>
      </c>
      <c r="R1435" s="18">
        <f>IF(O1435="","",IF(O1435&lt;0,"CONFERIR",IF(O1435=0,"DEVOLVIDO",IF(K1435="","COM CLIENTE",IF(TODAY()&gt;K1435,"VENCIDO",IF(K1435-TODAY()&lt;=15,"VENCE EM 15 DIAS","COM CLIENTE"))))))</f>
        <v/>
      </c>
      <c r="S1435" s="18">
        <f>IF(OR($E1435="",D1435=""),"",IF(D1435=$C$4,"5909","6909"))</f>
        <v/>
      </c>
      <c r="T1435" s="18" t="n"/>
    </row>
    <row r="1436">
      <c r="A1436" s="17" t="n"/>
      <c r="B1436" s="18" t="n"/>
      <c r="C1436" s="18" t="n"/>
      <c r="D1436" s="18" t="n"/>
      <c r="E1436" s="18" t="n"/>
      <c r="F1436" s="18">
        <f>IF($E1436="","",IFERROR(INDEX(Bens!$B$6:$B$305,MATCH($E1436,Bens!$A$6:$A$305,0)),"Código não cadastrado"))</f>
        <v/>
      </c>
      <c r="G1436" s="19" t="n"/>
      <c r="H1436" s="20">
        <f>IF(OR($E1436="",G1436=""),"",G1436*IFERROR(INDEX(Bens!$D$6:$D$305,MATCH($E1436,Bens!$A$6:$A$305,0)),0))</f>
        <v/>
      </c>
      <c r="I1436" s="18" t="n"/>
      <c r="J1436" s="18">
        <f>IF(OR($E1436="",D1436=""),"",IF(D1436=$C$4,"5908","6908"))</f>
        <v/>
      </c>
      <c r="K1436" s="17" t="n"/>
      <c r="L1436" s="17" t="n"/>
      <c r="M1436" s="19" t="n"/>
      <c r="N1436" s="18" t="n"/>
      <c r="O1436" s="19">
        <f>IF(OR($E1436="",G1436=""),"",G1436-N(M1436))</f>
        <v/>
      </c>
      <c r="P1436" s="20">
        <f>IF(O1436="","",O1436*IFERROR(INDEX(Bens!$D$6:$D$305,MATCH($E1436,Bens!$A$6:$A$305,0)),0))</f>
        <v/>
      </c>
      <c r="Q1436" s="21">
        <f>IF(A1436="","",IF(AND(O1436&lt;=0,L1436&lt;&gt;""),L1436-A1436,TODAY()-A1436))</f>
        <v/>
      </c>
      <c r="R1436" s="18">
        <f>IF(O1436="","",IF(O1436&lt;0,"CONFERIR",IF(O1436=0,"DEVOLVIDO",IF(K1436="","COM CLIENTE",IF(TODAY()&gt;K1436,"VENCIDO",IF(K1436-TODAY()&lt;=15,"VENCE EM 15 DIAS","COM CLIENTE"))))))</f>
        <v/>
      </c>
      <c r="S1436" s="18">
        <f>IF(OR($E1436="",D1436=""),"",IF(D1436=$C$4,"5909","6909"))</f>
        <v/>
      </c>
      <c r="T1436" s="18" t="n"/>
    </row>
    <row r="1437">
      <c r="A1437" s="17" t="n"/>
      <c r="B1437" s="18" t="n"/>
      <c r="C1437" s="18" t="n"/>
      <c r="D1437" s="18" t="n"/>
      <c r="E1437" s="18" t="n"/>
      <c r="F1437" s="18">
        <f>IF($E1437="","",IFERROR(INDEX(Bens!$B$6:$B$305,MATCH($E1437,Bens!$A$6:$A$305,0)),"Código não cadastrado"))</f>
        <v/>
      </c>
      <c r="G1437" s="19" t="n"/>
      <c r="H1437" s="20">
        <f>IF(OR($E1437="",G1437=""),"",G1437*IFERROR(INDEX(Bens!$D$6:$D$305,MATCH($E1437,Bens!$A$6:$A$305,0)),0))</f>
        <v/>
      </c>
      <c r="I1437" s="18" t="n"/>
      <c r="J1437" s="18">
        <f>IF(OR($E1437="",D1437=""),"",IF(D1437=$C$4,"5908","6908"))</f>
        <v/>
      </c>
      <c r="K1437" s="17" t="n"/>
      <c r="L1437" s="17" t="n"/>
      <c r="M1437" s="19" t="n"/>
      <c r="N1437" s="18" t="n"/>
      <c r="O1437" s="19">
        <f>IF(OR($E1437="",G1437=""),"",G1437-N(M1437))</f>
        <v/>
      </c>
      <c r="P1437" s="20">
        <f>IF(O1437="","",O1437*IFERROR(INDEX(Bens!$D$6:$D$305,MATCH($E1437,Bens!$A$6:$A$305,0)),0))</f>
        <v/>
      </c>
      <c r="Q1437" s="21">
        <f>IF(A1437="","",IF(AND(O1437&lt;=0,L1437&lt;&gt;""),L1437-A1437,TODAY()-A1437))</f>
        <v/>
      </c>
      <c r="R1437" s="18">
        <f>IF(O1437="","",IF(O1437&lt;0,"CONFERIR",IF(O1437=0,"DEVOLVIDO",IF(K1437="","COM CLIENTE",IF(TODAY()&gt;K1437,"VENCIDO",IF(K1437-TODAY()&lt;=15,"VENCE EM 15 DIAS","COM CLIENTE"))))))</f>
        <v/>
      </c>
      <c r="S1437" s="18">
        <f>IF(OR($E1437="",D1437=""),"",IF(D1437=$C$4,"5909","6909"))</f>
        <v/>
      </c>
      <c r="T1437" s="18" t="n"/>
    </row>
    <row r="1438">
      <c r="A1438" s="17" t="n"/>
      <c r="B1438" s="18" t="n"/>
      <c r="C1438" s="18" t="n"/>
      <c r="D1438" s="18" t="n"/>
      <c r="E1438" s="18" t="n"/>
      <c r="F1438" s="18">
        <f>IF($E1438="","",IFERROR(INDEX(Bens!$B$6:$B$305,MATCH($E1438,Bens!$A$6:$A$305,0)),"Código não cadastrado"))</f>
        <v/>
      </c>
      <c r="G1438" s="19" t="n"/>
      <c r="H1438" s="20">
        <f>IF(OR($E1438="",G1438=""),"",G1438*IFERROR(INDEX(Bens!$D$6:$D$305,MATCH($E1438,Bens!$A$6:$A$305,0)),0))</f>
        <v/>
      </c>
      <c r="I1438" s="18" t="n"/>
      <c r="J1438" s="18">
        <f>IF(OR($E1438="",D1438=""),"",IF(D1438=$C$4,"5908","6908"))</f>
        <v/>
      </c>
      <c r="K1438" s="17" t="n"/>
      <c r="L1438" s="17" t="n"/>
      <c r="M1438" s="19" t="n"/>
      <c r="N1438" s="18" t="n"/>
      <c r="O1438" s="19">
        <f>IF(OR($E1438="",G1438=""),"",G1438-N(M1438))</f>
        <v/>
      </c>
      <c r="P1438" s="20">
        <f>IF(O1438="","",O1438*IFERROR(INDEX(Bens!$D$6:$D$305,MATCH($E1438,Bens!$A$6:$A$305,0)),0))</f>
        <v/>
      </c>
      <c r="Q1438" s="21">
        <f>IF(A1438="","",IF(AND(O1438&lt;=0,L1438&lt;&gt;""),L1438-A1438,TODAY()-A1438))</f>
        <v/>
      </c>
      <c r="R1438" s="18">
        <f>IF(O1438="","",IF(O1438&lt;0,"CONFERIR",IF(O1438=0,"DEVOLVIDO",IF(K1438="","COM CLIENTE",IF(TODAY()&gt;K1438,"VENCIDO",IF(K1438-TODAY()&lt;=15,"VENCE EM 15 DIAS","COM CLIENTE"))))))</f>
        <v/>
      </c>
      <c r="S1438" s="18">
        <f>IF(OR($E1438="",D1438=""),"",IF(D1438=$C$4,"5909","6909"))</f>
        <v/>
      </c>
      <c r="T1438" s="18" t="n"/>
    </row>
    <row r="1439">
      <c r="A1439" s="17" t="n"/>
      <c r="B1439" s="18" t="n"/>
      <c r="C1439" s="18" t="n"/>
      <c r="D1439" s="18" t="n"/>
      <c r="E1439" s="18" t="n"/>
      <c r="F1439" s="18">
        <f>IF($E1439="","",IFERROR(INDEX(Bens!$B$6:$B$305,MATCH($E1439,Bens!$A$6:$A$305,0)),"Código não cadastrado"))</f>
        <v/>
      </c>
      <c r="G1439" s="19" t="n"/>
      <c r="H1439" s="20">
        <f>IF(OR($E1439="",G1439=""),"",G1439*IFERROR(INDEX(Bens!$D$6:$D$305,MATCH($E1439,Bens!$A$6:$A$305,0)),0))</f>
        <v/>
      </c>
      <c r="I1439" s="18" t="n"/>
      <c r="J1439" s="18">
        <f>IF(OR($E1439="",D1439=""),"",IF(D1439=$C$4,"5908","6908"))</f>
        <v/>
      </c>
      <c r="K1439" s="17" t="n"/>
      <c r="L1439" s="17" t="n"/>
      <c r="M1439" s="19" t="n"/>
      <c r="N1439" s="18" t="n"/>
      <c r="O1439" s="19">
        <f>IF(OR($E1439="",G1439=""),"",G1439-N(M1439))</f>
        <v/>
      </c>
      <c r="P1439" s="20">
        <f>IF(O1439="","",O1439*IFERROR(INDEX(Bens!$D$6:$D$305,MATCH($E1439,Bens!$A$6:$A$305,0)),0))</f>
        <v/>
      </c>
      <c r="Q1439" s="21">
        <f>IF(A1439="","",IF(AND(O1439&lt;=0,L1439&lt;&gt;""),L1439-A1439,TODAY()-A1439))</f>
        <v/>
      </c>
      <c r="R1439" s="18">
        <f>IF(O1439="","",IF(O1439&lt;0,"CONFERIR",IF(O1439=0,"DEVOLVIDO",IF(K1439="","COM CLIENTE",IF(TODAY()&gt;K1439,"VENCIDO",IF(K1439-TODAY()&lt;=15,"VENCE EM 15 DIAS","COM CLIENTE"))))))</f>
        <v/>
      </c>
      <c r="S1439" s="18">
        <f>IF(OR($E1439="",D1439=""),"",IF(D1439=$C$4,"5909","6909"))</f>
        <v/>
      </c>
      <c r="T1439" s="18" t="n"/>
    </row>
    <row r="1440">
      <c r="A1440" s="17" t="n"/>
      <c r="B1440" s="18" t="n"/>
      <c r="C1440" s="18" t="n"/>
      <c r="D1440" s="18" t="n"/>
      <c r="E1440" s="18" t="n"/>
      <c r="F1440" s="18">
        <f>IF($E1440="","",IFERROR(INDEX(Bens!$B$6:$B$305,MATCH($E1440,Bens!$A$6:$A$305,0)),"Código não cadastrado"))</f>
        <v/>
      </c>
      <c r="G1440" s="19" t="n"/>
      <c r="H1440" s="20">
        <f>IF(OR($E1440="",G1440=""),"",G1440*IFERROR(INDEX(Bens!$D$6:$D$305,MATCH($E1440,Bens!$A$6:$A$305,0)),0))</f>
        <v/>
      </c>
      <c r="I1440" s="18" t="n"/>
      <c r="J1440" s="18">
        <f>IF(OR($E1440="",D1440=""),"",IF(D1440=$C$4,"5908","6908"))</f>
        <v/>
      </c>
      <c r="K1440" s="17" t="n"/>
      <c r="L1440" s="17" t="n"/>
      <c r="M1440" s="19" t="n"/>
      <c r="N1440" s="18" t="n"/>
      <c r="O1440" s="19">
        <f>IF(OR($E1440="",G1440=""),"",G1440-N(M1440))</f>
        <v/>
      </c>
      <c r="P1440" s="20">
        <f>IF(O1440="","",O1440*IFERROR(INDEX(Bens!$D$6:$D$305,MATCH($E1440,Bens!$A$6:$A$305,0)),0))</f>
        <v/>
      </c>
      <c r="Q1440" s="21">
        <f>IF(A1440="","",IF(AND(O1440&lt;=0,L1440&lt;&gt;""),L1440-A1440,TODAY()-A1440))</f>
        <v/>
      </c>
      <c r="R1440" s="18">
        <f>IF(O1440="","",IF(O1440&lt;0,"CONFERIR",IF(O1440=0,"DEVOLVIDO",IF(K1440="","COM CLIENTE",IF(TODAY()&gt;K1440,"VENCIDO",IF(K1440-TODAY()&lt;=15,"VENCE EM 15 DIAS","COM CLIENTE"))))))</f>
        <v/>
      </c>
      <c r="S1440" s="18">
        <f>IF(OR($E1440="",D1440=""),"",IF(D1440=$C$4,"5909","6909"))</f>
        <v/>
      </c>
      <c r="T1440" s="18" t="n"/>
    </row>
    <row r="1441">
      <c r="A1441" s="17" t="n"/>
      <c r="B1441" s="18" t="n"/>
      <c r="C1441" s="18" t="n"/>
      <c r="D1441" s="18" t="n"/>
      <c r="E1441" s="18" t="n"/>
      <c r="F1441" s="18">
        <f>IF($E1441="","",IFERROR(INDEX(Bens!$B$6:$B$305,MATCH($E1441,Bens!$A$6:$A$305,0)),"Código não cadastrado"))</f>
        <v/>
      </c>
      <c r="G1441" s="19" t="n"/>
      <c r="H1441" s="20">
        <f>IF(OR($E1441="",G1441=""),"",G1441*IFERROR(INDEX(Bens!$D$6:$D$305,MATCH($E1441,Bens!$A$6:$A$305,0)),0))</f>
        <v/>
      </c>
      <c r="I1441" s="18" t="n"/>
      <c r="J1441" s="18">
        <f>IF(OR($E1441="",D1441=""),"",IF(D1441=$C$4,"5908","6908"))</f>
        <v/>
      </c>
      <c r="K1441" s="17" t="n"/>
      <c r="L1441" s="17" t="n"/>
      <c r="M1441" s="19" t="n"/>
      <c r="N1441" s="18" t="n"/>
      <c r="O1441" s="19">
        <f>IF(OR($E1441="",G1441=""),"",G1441-N(M1441))</f>
        <v/>
      </c>
      <c r="P1441" s="20">
        <f>IF(O1441="","",O1441*IFERROR(INDEX(Bens!$D$6:$D$305,MATCH($E1441,Bens!$A$6:$A$305,0)),0))</f>
        <v/>
      </c>
      <c r="Q1441" s="21">
        <f>IF(A1441="","",IF(AND(O1441&lt;=0,L1441&lt;&gt;""),L1441-A1441,TODAY()-A1441))</f>
        <v/>
      </c>
      <c r="R1441" s="18">
        <f>IF(O1441="","",IF(O1441&lt;0,"CONFERIR",IF(O1441=0,"DEVOLVIDO",IF(K1441="","COM CLIENTE",IF(TODAY()&gt;K1441,"VENCIDO",IF(K1441-TODAY()&lt;=15,"VENCE EM 15 DIAS","COM CLIENTE"))))))</f>
        <v/>
      </c>
      <c r="S1441" s="18">
        <f>IF(OR($E1441="",D1441=""),"",IF(D1441=$C$4,"5909","6909"))</f>
        <v/>
      </c>
      <c r="T1441" s="18" t="n"/>
    </row>
    <row r="1442">
      <c r="A1442" s="17" t="n"/>
      <c r="B1442" s="18" t="n"/>
      <c r="C1442" s="18" t="n"/>
      <c r="D1442" s="18" t="n"/>
      <c r="E1442" s="18" t="n"/>
      <c r="F1442" s="18">
        <f>IF($E1442="","",IFERROR(INDEX(Bens!$B$6:$B$305,MATCH($E1442,Bens!$A$6:$A$305,0)),"Código não cadastrado"))</f>
        <v/>
      </c>
      <c r="G1442" s="19" t="n"/>
      <c r="H1442" s="20">
        <f>IF(OR($E1442="",G1442=""),"",G1442*IFERROR(INDEX(Bens!$D$6:$D$305,MATCH($E1442,Bens!$A$6:$A$305,0)),0))</f>
        <v/>
      </c>
      <c r="I1442" s="18" t="n"/>
      <c r="J1442" s="18">
        <f>IF(OR($E1442="",D1442=""),"",IF(D1442=$C$4,"5908","6908"))</f>
        <v/>
      </c>
      <c r="K1442" s="17" t="n"/>
      <c r="L1442" s="17" t="n"/>
      <c r="M1442" s="19" t="n"/>
      <c r="N1442" s="18" t="n"/>
      <c r="O1442" s="19">
        <f>IF(OR($E1442="",G1442=""),"",G1442-N(M1442))</f>
        <v/>
      </c>
      <c r="P1442" s="20">
        <f>IF(O1442="","",O1442*IFERROR(INDEX(Bens!$D$6:$D$305,MATCH($E1442,Bens!$A$6:$A$305,0)),0))</f>
        <v/>
      </c>
      <c r="Q1442" s="21">
        <f>IF(A1442="","",IF(AND(O1442&lt;=0,L1442&lt;&gt;""),L1442-A1442,TODAY()-A1442))</f>
        <v/>
      </c>
      <c r="R1442" s="18">
        <f>IF(O1442="","",IF(O1442&lt;0,"CONFERIR",IF(O1442=0,"DEVOLVIDO",IF(K1442="","COM CLIENTE",IF(TODAY()&gt;K1442,"VENCIDO",IF(K1442-TODAY()&lt;=15,"VENCE EM 15 DIAS","COM CLIENTE"))))))</f>
        <v/>
      </c>
      <c r="S1442" s="18">
        <f>IF(OR($E1442="",D1442=""),"",IF(D1442=$C$4,"5909","6909"))</f>
        <v/>
      </c>
      <c r="T1442" s="18" t="n"/>
    </row>
    <row r="1443">
      <c r="A1443" s="17" t="n"/>
      <c r="B1443" s="18" t="n"/>
      <c r="C1443" s="18" t="n"/>
      <c r="D1443" s="18" t="n"/>
      <c r="E1443" s="18" t="n"/>
      <c r="F1443" s="18">
        <f>IF($E1443="","",IFERROR(INDEX(Bens!$B$6:$B$305,MATCH($E1443,Bens!$A$6:$A$305,0)),"Código não cadastrado"))</f>
        <v/>
      </c>
      <c r="G1443" s="19" t="n"/>
      <c r="H1443" s="20">
        <f>IF(OR($E1443="",G1443=""),"",G1443*IFERROR(INDEX(Bens!$D$6:$D$305,MATCH($E1443,Bens!$A$6:$A$305,0)),0))</f>
        <v/>
      </c>
      <c r="I1443" s="18" t="n"/>
      <c r="J1443" s="18">
        <f>IF(OR($E1443="",D1443=""),"",IF(D1443=$C$4,"5908","6908"))</f>
        <v/>
      </c>
      <c r="K1443" s="17" t="n"/>
      <c r="L1443" s="17" t="n"/>
      <c r="M1443" s="19" t="n"/>
      <c r="N1443" s="18" t="n"/>
      <c r="O1443" s="19">
        <f>IF(OR($E1443="",G1443=""),"",G1443-N(M1443))</f>
        <v/>
      </c>
      <c r="P1443" s="20">
        <f>IF(O1443="","",O1443*IFERROR(INDEX(Bens!$D$6:$D$305,MATCH($E1443,Bens!$A$6:$A$305,0)),0))</f>
        <v/>
      </c>
      <c r="Q1443" s="21">
        <f>IF(A1443="","",IF(AND(O1443&lt;=0,L1443&lt;&gt;""),L1443-A1443,TODAY()-A1443))</f>
        <v/>
      </c>
      <c r="R1443" s="18">
        <f>IF(O1443="","",IF(O1443&lt;0,"CONFERIR",IF(O1443=0,"DEVOLVIDO",IF(K1443="","COM CLIENTE",IF(TODAY()&gt;K1443,"VENCIDO",IF(K1443-TODAY()&lt;=15,"VENCE EM 15 DIAS","COM CLIENTE"))))))</f>
        <v/>
      </c>
      <c r="S1443" s="18">
        <f>IF(OR($E1443="",D1443=""),"",IF(D1443=$C$4,"5909","6909"))</f>
        <v/>
      </c>
      <c r="T1443" s="18" t="n"/>
    </row>
    <row r="1444">
      <c r="A1444" s="17" t="n"/>
      <c r="B1444" s="18" t="n"/>
      <c r="C1444" s="18" t="n"/>
      <c r="D1444" s="18" t="n"/>
      <c r="E1444" s="18" t="n"/>
      <c r="F1444" s="18">
        <f>IF($E1444="","",IFERROR(INDEX(Bens!$B$6:$B$305,MATCH($E1444,Bens!$A$6:$A$305,0)),"Código não cadastrado"))</f>
        <v/>
      </c>
      <c r="G1444" s="19" t="n"/>
      <c r="H1444" s="20">
        <f>IF(OR($E1444="",G1444=""),"",G1444*IFERROR(INDEX(Bens!$D$6:$D$305,MATCH($E1444,Bens!$A$6:$A$305,0)),0))</f>
        <v/>
      </c>
      <c r="I1444" s="18" t="n"/>
      <c r="J1444" s="18">
        <f>IF(OR($E1444="",D1444=""),"",IF(D1444=$C$4,"5908","6908"))</f>
        <v/>
      </c>
      <c r="K1444" s="17" t="n"/>
      <c r="L1444" s="17" t="n"/>
      <c r="M1444" s="19" t="n"/>
      <c r="N1444" s="18" t="n"/>
      <c r="O1444" s="19">
        <f>IF(OR($E1444="",G1444=""),"",G1444-N(M1444))</f>
        <v/>
      </c>
      <c r="P1444" s="20">
        <f>IF(O1444="","",O1444*IFERROR(INDEX(Bens!$D$6:$D$305,MATCH($E1444,Bens!$A$6:$A$305,0)),0))</f>
        <v/>
      </c>
      <c r="Q1444" s="21">
        <f>IF(A1444="","",IF(AND(O1444&lt;=0,L1444&lt;&gt;""),L1444-A1444,TODAY()-A1444))</f>
        <v/>
      </c>
      <c r="R1444" s="18">
        <f>IF(O1444="","",IF(O1444&lt;0,"CONFERIR",IF(O1444=0,"DEVOLVIDO",IF(K1444="","COM CLIENTE",IF(TODAY()&gt;K1444,"VENCIDO",IF(K1444-TODAY()&lt;=15,"VENCE EM 15 DIAS","COM CLIENTE"))))))</f>
        <v/>
      </c>
      <c r="S1444" s="18">
        <f>IF(OR($E1444="",D1444=""),"",IF(D1444=$C$4,"5909","6909"))</f>
        <v/>
      </c>
      <c r="T1444" s="18" t="n"/>
    </row>
    <row r="1445">
      <c r="A1445" s="17" t="n"/>
      <c r="B1445" s="18" t="n"/>
      <c r="C1445" s="18" t="n"/>
      <c r="D1445" s="18" t="n"/>
      <c r="E1445" s="18" t="n"/>
      <c r="F1445" s="18">
        <f>IF($E1445="","",IFERROR(INDEX(Bens!$B$6:$B$305,MATCH($E1445,Bens!$A$6:$A$305,0)),"Código não cadastrado"))</f>
        <v/>
      </c>
      <c r="G1445" s="19" t="n"/>
      <c r="H1445" s="20">
        <f>IF(OR($E1445="",G1445=""),"",G1445*IFERROR(INDEX(Bens!$D$6:$D$305,MATCH($E1445,Bens!$A$6:$A$305,0)),0))</f>
        <v/>
      </c>
      <c r="I1445" s="18" t="n"/>
      <c r="J1445" s="18">
        <f>IF(OR($E1445="",D1445=""),"",IF(D1445=$C$4,"5908","6908"))</f>
        <v/>
      </c>
      <c r="K1445" s="17" t="n"/>
      <c r="L1445" s="17" t="n"/>
      <c r="M1445" s="19" t="n"/>
      <c r="N1445" s="18" t="n"/>
      <c r="O1445" s="19">
        <f>IF(OR($E1445="",G1445=""),"",G1445-N(M1445))</f>
        <v/>
      </c>
      <c r="P1445" s="20">
        <f>IF(O1445="","",O1445*IFERROR(INDEX(Bens!$D$6:$D$305,MATCH($E1445,Bens!$A$6:$A$305,0)),0))</f>
        <v/>
      </c>
      <c r="Q1445" s="21">
        <f>IF(A1445="","",IF(AND(O1445&lt;=0,L1445&lt;&gt;""),L1445-A1445,TODAY()-A1445))</f>
        <v/>
      </c>
      <c r="R1445" s="18">
        <f>IF(O1445="","",IF(O1445&lt;0,"CONFERIR",IF(O1445=0,"DEVOLVIDO",IF(K1445="","COM CLIENTE",IF(TODAY()&gt;K1445,"VENCIDO",IF(K1445-TODAY()&lt;=15,"VENCE EM 15 DIAS","COM CLIENTE"))))))</f>
        <v/>
      </c>
      <c r="S1445" s="18">
        <f>IF(OR($E1445="",D1445=""),"",IF(D1445=$C$4,"5909","6909"))</f>
        <v/>
      </c>
      <c r="T1445" s="18" t="n"/>
    </row>
    <row r="1446">
      <c r="A1446" s="17" t="n"/>
      <c r="B1446" s="18" t="n"/>
      <c r="C1446" s="18" t="n"/>
      <c r="D1446" s="18" t="n"/>
      <c r="E1446" s="18" t="n"/>
      <c r="F1446" s="18">
        <f>IF($E1446="","",IFERROR(INDEX(Bens!$B$6:$B$305,MATCH($E1446,Bens!$A$6:$A$305,0)),"Código não cadastrado"))</f>
        <v/>
      </c>
      <c r="G1446" s="19" t="n"/>
      <c r="H1446" s="20">
        <f>IF(OR($E1446="",G1446=""),"",G1446*IFERROR(INDEX(Bens!$D$6:$D$305,MATCH($E1446,Bens!$A$6:$A$305,0)),0))</f>
        <v/>
      </c>
      <c r="I1446" s="18" t="n"/>
      <c r="J1446" s="18">
        <f>IF(OR($E1446="",D1446=""),"",IF(D1446=$C$4,"5908","6908"))</f>
        <v/>
      </c>
      <c r="K1446" s="17" t="n"/>
      <c r="L1446" s="17" t="n"/>
      <c r="M1446" s="19" t="n"/>
      <c r="N1446" s="18" t="n"/>
      <c r="O1446" s="19">
        <f>IF(OR($E1446="",G1446=""),"",G1446-N(M1446))</f>
        <v/>
      </c>
      <c r="P1446" s="20">
        <f>IF(O1446="","",O1446*IFERROR(INDEX(Bens!$D$6:$D$305,MATCH($E1446,Bens!$A$6:$A$305,0)),0))</f>
        <v/>
      </c>
      <c r="Q1446" s="21">
        <f>IF(A1446="","",IF(AND(O1446&lt;=0,L1446&lt;&gt;""),L1446-A1446,TODAY()-A1446))</f>
        <v/>
      </c>
      <c r="R1446" s="18">
        <f>IF(O1446="","",IF(O1446&lt;0,"CONFERIR",IF(O1446=0,"DEVOLVIDO",IF(K1446="","COM CLIENTE",IF(TODAY()&gt;K1446,"VENCIDO",IF(K1446-TODAY()&lt;=15,"VENCE EM 15 DIAS","COM CLIENTE"))))))</f>
        <v/>
      </c>
      <c r="S1446" s="18">
        <f>IF(OR($E1446="",D1446=""),"",IF(D1446=$C$4,"5909","6909"))</f>
        <v/>
      </c>
      <c r="T1446" s="18" t="n"/>
    </row>
    <row r="1447">
      <c r="A1447" s="17" t="n"/>
      <c r="B1447" s="18" t="n"/>
      <c r="C1447" s="18" t="n"/>
      <c r="D1447" s="18" t="n"/>
      <c r="E1447" s="18" t="n"/>
      <c r="F1447" s="18">
        <f>IF($E1447="","",IFERROR(INDEX(Bens!$B$6:$B$305,MATCH($E1447,Bens!$A$6:$A$305,0)),"Código não cadastrado"))</f>
        <v/>
      </c>
      <c r="G1447" s="19" t="n"/>
      <c r="H1447" s="20">
        <f>IF(OR($E1447="",G1447=""),"",G1447*IFERROR(INDEX(Bens!$D$6:$D$305,MATCH($E1447,Bens!$A$6:$A$305,0)),0))</f>
        <v/>
      </c>
      <c r="I1447" s="18" t="n"/>
      <c r="J1447" s="18">
        <f>IF(OR($E1447="",D1447=""),"",IF(D1447=$C$4,"5908","6908"))</f>
        <v/>
      </c>
      <c r="K1447" s="17" t="n"/>
      <c r="L1447" s="17" t="n"/>
      <c r="M1447" s="19" t="n"/>
      <c r="N1447" s="18" t="n"/>
      <c r="O1447" s="19">
        <f>IF(OR($E1447="",G1447=""),"",G1447-N(M1447))</f>
        <v/>
      </c>
      <c r="P1447" s="20">
        <f>IF(O1447="","",O1447*IFERROR(INDEX(Bens!$D$6:$D$305,MATCH($E1447,Bens!$A$6:$A$305,0)),0))</f>
        <v/>
      </c>
      <c r="Q1447" s="21">
        <f>IF(A1447="","",IF(AND(O1447&lt;=0,L1447&lt;&gt;""),L1447-A1447,TODAY()-A1447))</f>
        <v/>
      </c>
      <c r="R1447" s="18">
        <f>IF(O1447="","",IF(O1447&lt;0,"CONFERIR",IF(O1447=0,"DEVOLVIDO",IF(K1447="","COM CLIENTE",IF(TODAY()&gt;K1447,"VENCIDO",IF(K1447-TODAY()&lt;=15,"VENCE EM 15 DIAS","COM CLIENTE"))))))</f>
        <v/>
      </c>
      <c r="S1447" s="18">
        <f>IF(OR($E1447="",D1447=""),"",IF(D1447=$C$4,"5909","6909"))</f>
        <v/>
      </c>
      <c r="T1447" s="18" t="n"/>
    </row>
    <row r="1448">
      <c r="A1448" s="17" t="n"/>
      <c r="B1448" s="18" t="n"/>
      <c r="C1448" s="18" t="n"/>
      <c r="D1448" s="18" t="n"/>
      <c r="E1448" s="18" t="n"/>
      <c r="F1448" s="18">
        <f>IF($E1448="","",IFERROR(INDEX(Bens!$B$6:$B$305,MATCH($E1448,Bens!$A$6:$A$305,0)),"Código não cadastrado"))</f>
        <v/>
      </c>
      <c r="G1448" s="19" t="n"/>
      <c r="H1448" s="20">
        <f>IF(OR($E1448="",G1448=""),"",G1448*IFERROR(INDEX(Bens!$D$6:$D$305,MATCH($E1448,Bens!$A$6:$A$305,0)),0))</f>
        <v/>
      </c>
      <c r="I1448" s="18" t="n"/>
      <c r="J1448" s="18">
        <f>IF(OR($E1448="",D1448=""),"",IF(D1448=$C$4,"5908","6908"))</f>
        <v/>
      </c>
      <c r="K1448" s="17" t="n"/>
      <c r="L1448" s="17" t="n"/>
      <c r="M1448" s="19" t="n"/>
      <c r="N1448" s="18" t="n"/>
      <c r="O1448" s="19">
        <f>IF(OR($E1448="",G1448=""),"",G1448-N(M1448))</f>
        <v/>
      </c>
      <c r="P1448" s="20">
        <f>IF(O1448="","",O1448*IFERROR(INDEX(Bens!$D$6:$D$305,MATCH($E1448,Bens!$A$6:$A$305,0)),0))</f>
        <v/>
      </c>
      <c r="Q1448" s="21">
        <f>IF(A1448="","",IF(AND(O1448&lt;=0,L1448&lt;&gt;""),L1448-A1448,TODAY()-A1448))</f>
        <v/>
      </c>
      <c r="R1448" s="18">
        <f>IF(O1448="","",IF(O1448&lt;0,"CONFERIR",IF(O1448=0,"DEVOLVIDO",IF(K1448="","COM CLIENTE",IF(TODAY()&gt;K1448,"VENCIDO",IF(K1448-TODAY()&lt;=15,"VENCE EM 15 DIAS","COM CLIENTE"))))))</f>
        <v/>
      </c>
      <c r="S1448" s="18">
        <f>IF(OR($E1448="",D1448=""),"",IF(D1448=$C$4,"5909","6909"))</f>
        <v/>
      </c>
      <c r="T1448" s="18" t="n"/>
    </row>
    <row r="1449">
      <c r="A1449" s="17" t="n"/>
      <c r="B1449" s="18" t="n"/>
      <c r="C1449" s="18" t="n"/>
      <c r="D1449" s="18" t="n"/>
      <c r="E1449" s="18" t="n"/>
      <c r="F1449" s="18">
        <f>IF($E1449="","",IFERROR(INDEX(Bens!$B$6:$B$305,MATCH($E1449,Bens!$A$6:$A$305,0)),"Código não cadastrado"))</f>
        <v/>
      </c>
      <c r="G1449" s="19" t="n"/>
      <c r="H1449" s="20">
        <f>IF(OR($E1449="",G1449=""),"",G1449*IFERROR(INDEX(Bens!$D$6:$D$305,MATCH($E1449,Bens!$A$6:$A$305,0)),0))</f>
        <v/>
      </c>
      <c r="I1449" s="18" t="n"/>
      <c r="J1449" s="18">
        <f>IF(OR($E1449="",D1449=""),"",IF(D1449=$C$4,"5908","6908"))</f>
        <v/>
      </c>
      <c r="K1449" s="17" t="n"/>
      <c r="L1449" s="17" t="n"/>
      <c r="M1449" s="19" t="n"/>
      <c r="N1449" s="18" t="n"/>
      <c r="O1449" s="19">
        <f>IF(OR($E1449="",G1449=""),"",G1449-N(M1449))</f>
        <v/>
      </c>
      <c r="P1449" s="20">
        <f>IF(O1449="","",O1449*IFERROR(INDEX(Bens!$D$6:$D$305,MATCH($E1449,Bens!$A$6:$A$305,0)),0))</f>
        <v/>
      </c>
      <c r="Q1449" s="21">
        <f>IF(A1449="","",IF(AND(O1449&lt;=0,L1449&lt;&gt;""),L1449-A1449,TODAY()-A1449))</f>
        <v/>
      </c>
      <c r="R1449" s="18">
        <f>IF(O1449="","",IF(O1449&lt;0,"CONFERIR",IF(O1449=0,"DEVOLVIDO",IF(K1449="","COM CLIENTE",IF(TODAY()&gt;K1449,"VENCIDO",IF(K1449-TODAY()&lt;=15,"VENCE EM 15 DIAS","COM CLIENTE"))))))</f>
        <v/>
      </c>
      <c r="S1449" s="18">
        <f>IF(OR($E1449="",D1449=""),"",IF(D1449=$C$4,"5909","6909"))</f>
        <v/>
      </c>
      <c r="T1449" s="18" t="n"/>
    </row>
    <row r="1450">
      <c r="A1450" s="17" t="n"/>
      <c r="B1450" s="18" t="n"/>
      <c r="C1450" s="18" t="n"/>
      <c r="D1450" s="18" t="n"/>
      <c r="E1450" s="18" t="n"/>
      <c r="F1450" s="18">
        <f>IF($E1450="","",IFERROR(INDEX(Bens!$B$6:$B$305,MATCH($E1450,Bens!$A$6:$A$305,0)),"Código não cadastrado"))</f>
        <v/>
      </c>
      <c r="G1450" s="19" t="n"/>
      <c r="H1450" s="20">
        <f>IF(OR($E1450="",G1450=""),"",G1450*IFERROR(INDEX(Bens!$D$6:$D$305,MATCH($E1450,Bens!$A$6:$A$305,0)),0))</f>
        <v/>
      </c>
      <c r="I1450" s="18" t="n"/>
      <c r="J1450" s="18">
        <f>IF(OR($E1450="",D1450=""),"",IF(D1450=$C$4,"5908","6908"))</f>
        <v/>
      </c>
      <c r="K1450" s="17" t="n"/>
      <c r="L1450" s="17" t="n"/>
      <c r="M1450" s="19" t="n"/>
      <c r="N1450" s="18" t="n"/>
      <c r="O1450" s="19">
        <f>IF(OR($E1450="",G1450=""),"",G1450-N(M1450))</f>
        <v/>
      </c>
      <c r="P1450" s="20">
        <f>IF(O1450="","",O1450*IFERROR(INDEX(Bens!$D$6:$D$305,MATCH($E1450,Bens!$A$6:$A$305,0)),0))</f>
        <v/>
      </c>
      <c r="Q1450" s="21">
        <f>IF(A1450="","",IF(AND(O1450&lt;=0,L1450&lt;&gt;""),L1450-A1450,TODAY()-A1450))</f>
        <v/>
      </c>
      <c r="R1450" s="18">
        <f>IF(O1450="","",IF(O1450&lt;0,"CONFERIR",IF(O1450=0,"DEVOLVIDO",IF(K1450="","COM CLIENTE",IF(TODAY()&gt;K1450,"VENCIDO",IF(K1450-TODAY()&lt;=15,"VENCE EM 15 DIAS","COM CLIENTE"))))))</f>
        <v/>
      </c>
      <c r="S1450" s="18">
        <f>IF(OR($E1450="",D1450=""),"",IF(D1450=$C$4,"5909","6909"))</f>
        <v/>
      </c>
      <c r="T1450" s="18" t="n"/>
    </row>
    <row r="1451">
      <c r="A1451" s="17" t="n"/>
      <c r="B1451" s="18" t="n"/>
      <c r="C1451" s="18" t="n"/>
      <c r="D1451" s="18" t="n"/>
      <c r="E1451" s="18" t="n"/>
      <c r="F1451" s="18">
        <f>IF($E1451="","",IFERROR(INDEX(Bens!$B$6:$B$305,MATCH($E1451,Bens!$A$6:$A$305,0)),"Código não cadastrado"))</f>
        <v/>
      </c>
      <c r="G1451" s="19" t="n"/>
      <c r="H1451" s="20">
        <f>IF(OR($E1451="",G1451=""),"",G1451*IFERROR(INDEX(Bens!$D$6:$D$305,MATCH($E1451,Bens!$A$6:$A$305,0)),0))</f>
        <v/>
      </c>
      <c r="I1451" s="18" t="n"/>
      <c r="J1451" s="18">
        <f>IF(OR($E1451="",D1451=""),"",IF(D1451=$C$4,"5908","6908"))</f>
        <v/>
      </c>
      <c r="K1451" s="17" t="n"/>
      <c r="L1451" s="17" t="n"/>
      <c r="M1451" s="19" t="n"/>
      <c r="N1451" s="18" t="n"/>
      <c r="O1451" s="19">
        <f>IF(OR($E1451="",G1451=""),"",G1451-N(M1451))</f>
        <v/>
      </c>
      <c r="P1451" s="20">
        <f>IF(O1451="","",O1451*IFERROR(INDEX(Bens!$D$6:$D$305,MATCH($E1451,Bens!$A$6:$A$305,0)),0))</f>
        <v/>
      </c>
      <c r="Q1451" s="21">
        <f>IF(A1451="","",IF(AND(O1451&lt;=0,L1451&lt;&gt;""),L1451-A1451,TODAY()-A1451))</f>
        <v/>
      </c>
      <c r="R1451" s="18">
        <f>IF(O1451="","",IF(O1451&lt;0,"CONFERIR",IF(O1451=0,"DEVOLVIDO",IF(K1451="","COM CLIENTE",IF(TODAY()&gt;K1451,"VENCIDO",IF(K1451-TODAY()&lt;=15,"VENCE EM 15 DIAS","COM CLIENTE"))))))</f>
        <v/>
      </c>
      <c r="S1451" s="18">
        <f>IF(OR($E1451="",D1451=""),"",IF(D1451=$C$4,"5909","6909"))</f>
        <v/>
      </c>
      <c r="T1451" s="18" t="n"/>
    </row>
    <row r="1452">
      <c r="A1452" s="17" t="n"/>
      <c r="B1452" s="18" t="n"/>
      <c r="C1452" s="18" t="n"/>
      <c r="D1452" s="18" t="n"/>
      <c r="E1452" s="18" t="n"/>
      <c r="F1452" s="18">
        <f>IF($E1452="","",IFERROR(INDEX(Bens!$B$6:$B$305,MATCH($E1452,Bens!$A$6:$A$305,0)),"Código não cadastrado"))</f>
        <v/>
      </c>
      <c r="G1452" s="19" t="n"/>
      <c r="H1452" s="20">
        <f>IF(OR($E1452="",G1452=""),"",G1452*IFERROR(INDEX(Bens!$D$6:$D$305,MATCH($E1452,Bens!$A$6:$A$305,0)),0))</f>
        <v/>
      </c>
      <c r="I1452" s="18" t="n"/>
      <c r="J1452" s="18">
        <f>IF(OR($E1452="",D1452=""),"",IF(D1452=$C$4,"5908","6908"))</f>
        <v/>
      </c>
      <c r="K1452" s="17" t="n"/>
      <c r="L1452" s="17" t="n"/>
      <c r="M1452" s="19" t="n"/>
      <c r="N1452" s="18" t="n"/>
      <c r="O1452" s="19">
        <f>IF(OR($E1452="",G1452=""),"",G1452-N(M1452))</f>
        <v/>
      </c>
      <c r="P1452" s="20">
        <f>IF(O1452="","",O1452*IFERROR(INDEX(Bens!$D$6:$D$305,MATCH($E1452,Bens!$A$6:$A$305,0)),0))</f>
        <v/>
      </c>
      <c r="Q1452" s="21">
        <f>IF(A1452="","",IF(AND(O1452&lt;=0,L1452&lt;&gt;""),L1452-A1452,TODAY()-A1452))</f>
        <v/>
      </c>
      <c r="R1452" s="18">
        <f>IF(O1452="","",IF(O1452&lt;0,"CONFERIR",IF(O1452=0,"DEVOLVIDO",IF(K1452="","COM CLIENTE",IF(TODAY()&gt;K1452,"VENCIDO",IF(K1452-TODAY()&lt;=15,"VENCE EM 15 DIAS","COM CLIENTE"))))))</f>
        <v/>
      </c>
      <c r="S1452" s="18">
        <f>IF(OR($E1452="",D1452=""),"",IF(D1452=$C$4,"5909","6909"))</f>
        <v/>
      </c>
      <c r="T1452" s="18" t="n"/>
    </row>
    <row r="1453">
      <c r="A1453" s="17" t="n"/>
      <c r="B1453" s="18" t="n"/>
      <c r="C1453" s="18" t="n"/>
      <c r="D1453" s="18" t="n"/>
      <c r="E1453" s="18" t="n"/>
      <c r="F1453" s="18">
        <f>IF($E1453="","",IFERROR(INDEX(Bens!$B$6:$B$305,MATCH($E1453,Bens!$A$6:$A$305,0)),"Código não cadastrado"))</f>
        <v/>
      </c>
      <c r="G1453" s="19" t="n"/>
      <c r="H1453" s="20">
        <f>IF(OR($E1453="",G1453=""),"",G1453*IFERROR(INDEX(Bens!$D$6:$D$305,MATCH($E1453,Bens!$A$6:$A$305,0)),0))</f>
        <v/>
      </c>
      <c r="I1453" s="18" t="n"/>
      <c r="J1453" s="18">
        <f>IF(OR($E1453="",D1453=""),"",IF(D1453=$C$4,"5908","6908"))</f>
        <v/>
      </c>
      <c r="K1453" s="17" t="n"/>
      <c r="L1453" s="17" t="n"/>
      <c r="M1453" s="19" t="n"/>
      <c r="N1453" s="18" t="n"/>
      <c r="O1453" s="19">
        <f>IF(OR($E1453="",G1453=""),"",G1453-N(M1453))</f>
        <v/>
      </c>
      <c r="P1453" s="20">
        <f>IF(O1453="","",O1453*IFERROR(INDEX(Bens!$D$6:$D$305,MATCH($E1453,Bens!$A$6:$A$305,0)),0))</f>
        <v/>
      </c>
      <c r="Q1453" s="21">
        <f>IF(A1453="","",IF(AND(O1453&lt;=0,L1453&lt;&gt;""),L1453-A1453,TODAY()-A1453))</f>
        <v/>
      </c>
      <c r="R1453" s="18">
        <f>IF(O1453="","",IF(O1453&lt;0,"CONFERIR",IF(O1453=0,"DEVOLVIDO",IF(K1453="","COM CLIENTE",IF(TODAY()&gt;K1453,"VENCIDO",IF(K1453-TODAY()&lt;=15,"VENCE EM 15 DIAS","COM CLIENTE"))))))</f>
        <v/>
      </c>
      <c r="S1453" s="18">
        <f>IF(OR($E1453="",D1453=""),"",IF(D1453=$C$4,"5909","6909"))</f>
        <v/>
      </c>
      <c r="T1453" s="18" t="n"/>
    </row>
    <row r="1454">
      <c r="A1454" s="17" t="n"/>
      <c r="B1454" s="18" t="n"/>
      <c r="C1454" s="18" t="n"/>
      <c r="D1454" s="18" t="n"/>
      <c r="E1454" s="18" t="n"/>
      <c r="F1454" s="18">
        <f>IF($E1454="","",IFERROR(INDEX(Bens!$B$6:$B$305,MATCH($E1454,Bens!$A$6:$A$305,0)),"Código não cadastrado"))</f>
        <v/>
      </c>
      <c r="G1454" s="19" t="n"/>
      <c r="H1454" s="20">
        <f>IF(OR($E1454="",G1454=""),"",G1454*IFERROR(INDEX(Bens!$D$6:$D$305,MATCH($E1454,Bens!$A$6:$A$305,0)),0))</f>
        <v/>
      </c>
      <c r="I1454" s="18" t="n"/>
      <c r="J1454" s="18">
        <f>IF(OR($E1454="",D1454=""),"",IF(D1454=$C$4,"5908","6908"))</f>
        <v/>
      </c>
      <c r="K1454" s="17" t="n"/>
      <c r="L1454" s="17" t="n"/>
      <c r="M1454" s="19" t="n"/>
      <c r="N1454" s="18" t="n"/>
      <c r="O1454" s="19">
        <f>IF(OR($E1454="",G1454=""),"",G1454-N(M1454))</f>
        <v/>
      </c>
      <c r="P1454" s="20">
        <f>IF(O1454="","",O1454*IFERROR(INDEX(Bens!$D$6:$D$305,MATCH($E1454,Bens!$A$6:$A$305,0)),0))</f>
        <v/>
      </c>
      <c r="Q1454" s="21">
        <f>IF(A1454="","",IF(AND(O1454&lt;=0,L1454&lt;&gt;""),L1454-A1454,TODAY()-A1454))</f>
        <v/>
      </c>
      <c r="R1454" s="18">
        <f>IF(O1454="","",IF(O1454&lt;0,"CONFERIR",IF(O1454=0,"DEVOLVIDO",IF(K1454="","COM CLIENTE",IF(TODAY()&gt;K1454,"VENCIDO",IF(K1454-TODAY()&lt;=15,"VENCE EM 15 DIAS","COM CLIENTE"))))))</f>
        <v/>
      </c>
      <c r="S1454" s="18">
        <f>IF(OR($E1454="",D1454=""),"",IF(D1454=$C$4,"5909","6909"))</f>
        <v/>
      </c>
      <c r="T1454" s="18" t="n"/>
    </row>
    <row r="1455">
      <c r="A1455" s="17" t="n"/>
      <c r="B1455" s="18" t="n"/>
      <c r="C1455" s="18" t="n"/>
      <c r="D1455" s="18" t="n"/>
      <c r="E1455" s="18" t="n"/>
      <c r="F1455" s="18">
        <f>IF($E1455="","",IFERROR(INDEX(Bens!$B$6:$B$305,MATCH($E1455,Bens!$A$6:$A$305,0)),"Código não cadastrado"))</f>
        <v/>
      </c>
      <c r="G1455" s="19" t="n"/>
      <c r="H1455" s="20">
        <f>IF(OR($E1455="",G1455=""),"",G1455*IFERROR(INDEX(Bens!$D$6:$D$305,MATCH($E1455,Bens!$A$6:$A$305,0)),0))</f>
        <v/>
      </c>
      <c r="I1455" s="18" t="n"/>
      <c r="J1455" s="18">
        <f>IF(OR($E1455="",D1455=""),"",IF(D1455=$C$4,"5908","6908"))</f>
        <v/>
      </c>
      <c r="K1455" s="17" t="n"/>
      <c r="L1455" s="17" t="n"/>
      <c r="M1455" s="19" t="n"/>
      <c r="N1455" s="18" t="n"/>
      <c r="O1455" s="19">
        <f>IF(OR($E1455="",G1455=""),"",G1455-N(M1455))</f>
        <v/>
      </c>
      <c r="P1455" s="20">
        <f>IF(O1455="","",O1455*IFERROR(INDEX(Bens!$D$6:$D$305,MATCH($E1455,Bens!$A$6:$A$305,0)),0))</f>
        <v/>
      </c>
      <c r="Q1455" s="21">
        <f>IF(A1455="","",IF(AND(O1455&lt;=0,L1455&lt;&gt;""),L1455-A1455,TODAY()-A1455))</f>
        <v/>
      </c>
      <c r="R1455" s="18">
        <f>IF(O1455="","",IF(O1455&lt;0,"CONFERIR",IF(O1455=0,"DEVOLVIDO",IF(K1455="","COM CLIENTE",IF(TODAY()&gt;K1455,"VENCIDO",IF(K1455-TODAY()&lt;=15,"VENCE EM 15 DIAS","COM CLIENTE"))))))</f>
        <v/>
      </c>
      <c r="S1455" s="18">
        <f>IF(OR($E1455="",D1455=""),"",IF(D1455=$C$4,"5909","6909"))</f>
        <v/>
      </c>
      <c r="T1455" s="18" t="n"/>
    </row>
    <row r="1456">
      <c r="A1456" s="17" t="n"/>
      <c r="B1456" s="18" t="n"/>
      <c r="C1456" s="18" t="n"/>
      <c r="D1456" s="18" t="n"/>
      <c r="E1456" s="18" t="n"/>
      <c r="F1456" s="18">
        <f>IF($E1456="","",IFERROR(INDEX(Bens!$B$6:$B$305,MATCH($E1456,Bens!$A$6:$A$305,0)),"Código não cadastrado"))</f>
        <v/>
      </c>
      <c r="G1456" s="19" t="n"/>
      <c r="H1456" s="20">
        <f>IF(OR($E1456="",G1456=""),"",G1456*IFERROR(INDEX(Bens!$D$6:$D$305,MATCH($E1456,Bens!$A$6:$A$305,0)),0))</f>
        <v/>
      </c>
      <c r="I1456" s="18" t="n"/>
      <c r="J1456" s="18">
        <f>IF(OR($E1456="",D1456=""),"",IF(D1456=$C$4,"5908","6908"))</f>
        <v/>
      </c>
      <c r="K1456" s="17" t="n"/>
      <c r="L1456" s="17" t="n"/>
      <c r="M1456" s="19" t="n"/>
      <c r="N1456" s="18" t="n"/>
      <c r="O1456" s="19">
        <f>IF(OR($E1456="",G1456=""),"",G1456-N(M1456))</f>
        <v/>
      </c>
      <c r="P1456" s="20">
        <f>IF(O1456="","",O1456*IFERROR(INDEX(Bens!$D$6:$D$305,MATCH($E1456,Bens!$A$6:$A$305,0)),0))</f>
        <v/>
      </c>
      <c r="Q1456" s="21">
        <f>IF(A1456="","",IF(AND(O1456&lt;=0,L1456&lt;&gt;""),L1456-A1456,TODAY()-A1456))</f>
        <v/>
      </c>
      <c r="R1456" s="18">
        <f>IF(O1456="","",IF(O1456&lt;0,"CONFERIR",IF(O1456=0,"DEVOLVIDO",IF(K1456="","COM CLIENTE",IF(TODAY()&gt;K1456,"VENCIDO",IF(K1456-TODAY()&lt;=15,"VENCE EM 15 DIAS","COM CLIENTE"))))))</f>
        <v/>
      </c>
      <c r="S1456" s="18">
        <f>IF(OR($E1456="",D1456=""),"",IF(D1456=$C$4,"5909","6909"))</f>
        <v/>
      </c>
      <c r="T1456" s="18" t="n"/>
    </row>
    <row r="1457">
      <c r="A1457" s="17" t="n"/>
      <c r="B1457" s="18" t="n"/>
      <c r="C1457" s="18" t="n"/>
      <c r="D1457" s="18" t="n"/>
      <c r="E1457" s="18" t="n"/>
      <c r="F1457" s="18">
        <f>IF($E1457="","",IFERROR(INDEX(Bens!$B$6:$B$305,MATCH($E1457,Bens!$A$6:$A$305,0)),"Código não cadastrado"))</f>
        <v/>
      </c>
      <c r="G1457" s="19" t="n"/>
      <c r="H1457" s="20">
        <f>IF(OR($E1457="",G1457=""),"",G1457*IFERROR(INDEX(Bens!$D$6:$D$305,MATCH($E1457,Bens!$A$6:$A$305,0)),0))</f>
        <v/>
      </c>
      <c r="I1457" s="18" t="n"/>
      <c r="J1457" s="18">
        <f>IF(OR($E1457="",D1457=""),"",IF(D1457=$C$4,"5908","6908"))</f>
        <v/>
      </c>
      <c r="K1457" s="17" t="n"/>
      <c r="L1457" s="17" t="n"/>
      <c r="M1457" s="19" t="n"/>
      <c r="N1457" s="18" t="n"/>
      <c r="O1457" s="19">
        <f>IF(OR($E1457="",G1457=""),"",G1457-N(M1457))</f>
        <v/>
      </c>
      <c r="P1457" s="20">
        <f>IF(O1457="","",O1457*IFERROR(INDEX(Bens!$D$6:$D$305,MATCH($E1457,Bens!$A$6:$A$305,0)),0))</f>
        <v/>
      </c>
      <c r="Q1457" s="21">
        <f>IF(A1457="","",IF(AND(O1457&lt;=0,L1457&lt;&gt;""),L1457-A1457,TODAY()-A1457))</f>
        <v/>
      </c>
      <c r="R1457" s="18">
        <f>IF(O1457="","",IF(O1457&lt;0,"CONFERIR",IF(O1457=0,"DEVOLVIDO",IF(K1457="","COM CLIENTE",IF(TODAY()&gt;K1457,"VENCIDO",IF(K1457-TODAY()&lt;=15,"VENCE EM 15 DIAS","COM CLIENTE"))))))</f>
        <v/>
      </c>
      <c r="S1457" s="18">
        <f>IF(OR($E1457="",D1457=""),"",IF(D1457=$C$4,"5909","6909"))</f>
        <v/>
      </c>
      <c r="T1457" s="18" t="n"/>
    </row>
    <row r="1458">
      <c r="A1458" s="17" t="n"/>
      <c r="B1458" s="18" t="n"/>
      <c r="C1458" s="18" t="n"/>
      <c r="D1458" s="18" t="n"/>
      <c r="E1458" s="18" t="n"/>
      <c r="F1458" s="18">
        <f>IF($E1458="","",IFERROR(INDEX(Bens!$B$6:$B$305,MATCH($E1458,Bens!$A$6:$A$305,0)),"Código não cadastrado"))</f>
        <v/>
      </c>
      <c r="G1458" s="19" t="n"/>
      <c r="H1458" s="20">
        <f>IF(OR($E1458="",G1458=""),"",G1458*IFERROR(INDEX(Bens!$D$6:$D$305,MATCH($E1458,Bens!$A$6:$A$305,0)),0))</f>
        <v/>
      </c>
      <c r="I1458" s="18" t="n"/>
      <c r="J1458" s="18">
        <f>IF(OR($E1458="",D1458=""),"",IF(D1458=$C$4,"5908","6908"))</f>
        <v/>
      </c>
      <c r="K1458" s="17" t="n"/>
      <c r="L1458" s="17" t="n"/>
      <c r="M1458" s="19" t="n"/>
      <c r="N1458" s="18" t="n"/>
      <c r="O1458" s="19">
        <f>IF(OR($E1458="",G1458=""),"",G1458-N(M1458))</f>
        <v/>
      </c>
      <c r="P1458" s="20">
        <f>IF(O1458="","",O1458*IFERROR(INDEX(Bens!$D$6:$D$305,MATCH($E1458,Bens!$A$6:$A$305,0)),0))</f>
        <v/>
      </c>
      <c r="Q1458" s="21">
        <f>IF(A1458="","",IF(AND(O1458&lt;=0,L1458&lt;&gt;""),L1458-A1458,TODAY()-A1458))</f>
        <v/>
      </c>
      <c r="R1458" s="18">
        <f>IF(O1458="","",IF(O1458&lt;0,"CONFERIR",IF(O1458=0,"DEVOLVIDO",IF(K1458="","COM CLIENTE",IF(TODAY()&gt;K1458,"VENCIDO",IF(K1458-TODAY()&lt;=15,"VENCE EM 15 DIAS","COM CLIENTE"))))))</f>
        <v/>
      </c>
      <c r="S1458" s="18">
        <f>IF(OR($E1458="",D1458=""),"",IF(D1458=$C$4,"5909","6909"))</f>
        <v/>
      </c>
      <c r="T1458" s="18" t="n"/>
    </row>
    <row r="1459">
      <c r="A1459" s="17" t="n"/>
      <c r="B1459" s="18" t="n"/>
      <c r="C1459" s="18" t="n"/>
      <c r="D1459" s="18" t="n"/>
      <c r="E1459" s="18" t="n"/>
      <c r="F1459" s="18">
        <f>IF($E1459="","",IFERROR(INDEX(Bens!$B$6:$B$305,MATCH($E1459,Bens!$A$6:$A$305,0)),"Código não cadastrado"))</f>
        <v/>
      </c>
      <c r="G1459" s="19" t="n"/>
      <c r="H1459" s="20">
        <f>IF(OR($E1459="",G1459=""),"",G1459*IFERROR(INDEX(Bens!$D$6:$D$305,MATCH($E1459,Bens!$A$6:$A$305,0)),0))</f>
        <v/>
      </c>
      <c r="I1459" s="18" t="n"/>
      <c r="J1459" s="18">
        <f>IF(OR($E1459="",D1459=""),"",IF(D1459=$C$4,"5908","6908"))</f>
        <v/>
      </c>
      <c r="K1459" s="17" t="n"/>
      <c r="L1459" s="17" t="n"/>
      <c r="M1459" s="19" t="n"/>
      <c r="N1459" s="18" t="n"/>
      <c r="O1459" s="19">
        <f>IF(OR($E1459="",G1459=""),"",G1459-N(M1459))</f>
        <v/>
      </c>
      <c r="P1459" s="20">
        <f>IF(O1459="","",O1459*IFERROR(INDEX(Bens!$D$6:$D$305,MATCH($E1459,Bens!$A$6:$A$305,0)),0))</f>
        <v/>
      </c>
      <c r="Q1459" s="21">
        <f>IF(A1459="","",IF(AND(O1459&lt;=0,L1459&lt;&gt;""),L1459-A1459,TODAY()-A1459))</f>
        <v/>
      </c>
      <c r="R1459" s="18">
        <f>IF(O1459="","",IF(O1459&lt;0,"CONFERIR",IF(O1459=0,"DEVOLVIDO",IF(K1459="","COM CLIENTE",IF(TODAY()&gt;K1459,"VENCIDO",IF(K1459-TODAY()&lt;=15,"VENCE EM 15 DIAS","COM CLIENTE"))))))</f>
        <v/>
      </c>
      <c r="S1459" s="18">
        <f>IF(OR($E1459="",D1459=""),"",IF(D1459=$C$4,"5909","6909"))</f>
        <v/>
      </c>
      <c r="T1459" s="18" t="n"/>
    </row>
    <row r="1460">
      <c r="A1460" s="17" t="n"/>
      <c r="B1460" s="18" t="n"/>
      <c r="C1460" s="18" t="n"/>
      <c r="D1460" s="18" t="n"/>
      <c r="E1460" s="18" t="n"/>
      <c r="F1460" s="18">
        <f>IF($E1460="","",IFERROR(INDEX(Bens!$B$6:$B$305,MATCH($E1460,Bens!$A$6:$A$305,0)),"Código não cadastrado"))</f>
        <v/>
      </c>
      <c r="G1460" s="19" t="n"/>
      <c r="H1460" s="20">
        <f>IF(OR($E1460="",G1460=""),"",G1460*IFERROR(INDEX(Bens!$D$6:$D$305,MATCH($E1460,Bens!$A$6:$A$305,0)),0))</f>
        <v/>
      </c>
      <c r="I1460" s="18" t="n"/>
      <c r="J1460" s="18">
        <f>IF(OR($E1460="",D1460=""),"",IF(D1460=$C$4,"5908","6908"))</f>
        <v/>
      </c>
      <c r="K1460" s="17" t="n"/>
      <c r="L1460" s="17" t="n"/>
      <c r="M1460" s="19" t="n"/>
      <c r="N1460" s="18" t="n"/>
      <c r="O1460" s="19">
        <f>IF(OR($E1460="",G1460=""),"",G1460-N(M1460))</f>
        <v/>
      </c>
      <c r="P1460" s="20">
        <f>IF(O1460="","",O1460*IFERROR(INDEX(Bens!$D$6:$D$305,MATCH($E1460,Bens!$A$6:$A$305,0)),0))</f>
        <v/>
      </c>
      <c r="Q1460" s="21">
        <f>IF(A1460="","",IF(AND(O1460&lt;=0,L1460&lt;&gt;""),L1460-A1460,TODAY()-A1460))</f>
        <v/>
      </c>
      <c r="R1460" s="18">
        <f>IF(O1460="","",IF(O1460&lt;0,"CONFERIR",IF(O1460=0,"DEVOLVIDO",IF(K1460="","COM CLIENTE",IF(TODAY()&gt;K1460,"VENCIDO",IF(K1460-TODAY()&lt;=15,"VENCE EM 15 DIAS","COM CLIENTE"))))))</f>
        <v/>
      </c>
      <c r="S1460" s="18">
        <f>IF(OR($E1460="",D1460=""),"",IF(D1460=$C$4,"5909","6909"))</f>
        <v/>
      </c>
      <c r="T1460" s="18" t="n"/>
    </row>
    <row r="1461">
      <c r="A1461" s="17" t="n"/>
      <c r="B1461" s="18" t="n"/>
      <c r="C1461" s="18" t="n"/>
      <c r="D1461" s="18" t="n"/>
      <c r="E1461" s="18" t="n"/>
      <c r="F1461" s="18">
        <f>IF($E1461="","",IFERROR(INDEX(Bens!$B$6:$B$305,MATCH($E1461,Bens!$A$6:$A$305,0)),"Código não cadastrado"))</f>
        <v/>
      </c>
      <c r="G1461" s="19" t="n"/>
      <c r="H1461" s="20">
        <f>IF(OR($E1461="",G1461=""),"",G1461*IFERROR(INDEX(Bens!$D$6:$D$305,MATCH($E1461,Bens!$A$6:$A$305,0)),0))</f>
        <v/>
      </c>
      <c r="I1461" s="18" t="n"/>
      <c r="J1461" s="18">
        <f>IF(OR($E1461="",D1461=""),"",IF(D1461=$C$4,"5908","6908"))</f>
        <v/>
      </c>
      <c r="K1461" s="17" t="n"/>
      <c r="L1461" s="17" t="n"/>
      <c r="M1461" s="19" t="n"/>
      <c r="N1461" s="18" t="n"/>
      <c r="O1461" s="19">
        <f>IF(OR($E1461="",G1461=""),"",G1461-N(M1461))</f>
        <v/>
      </c>
      <c r="P1461" s="20">
        <f>IF(O1461="","",O1461*IFERROR(INDEX(Bens!$D$6:$D$305,MATCH($E1461,Bens!$A$6:$A$305,0)),0))</f>
        <v/>
      </c>
      <c r="Q1461" s="21">
        <f>IF(A1461="","",IF(AND(O1461&lt;=0,L1461&lt;&gt;""),L1461-A1461,TODAY()-A1461))</f>
        <v/>
      </c>
      <c r="R1461" s="18">
        <f>IF(O1461="","",IF(O1461&lt;0,"CONFERIR",IF(O1461=0,"DEVOLVIDO",IF(K1461="","COM CLIENTE",IF(TODAY()&gt;K1461,"VENCIDO",IF(K1461-TODAY()&lt;=15,"VENCE EM 15 DIAS","COM CLIENTE"))))))</f>
        <v/>
      </c>
      <c r="S1461" s="18">
        <f>IF(OR($E1461="",D1461=""),"",IF(D1461=$C$4,"5909","6909"))</f>
        <v/>
      </c>
      <c r="T1461" s="18" t="n"/>
    </row>
    <row r="1462">
      <c r="A1462" s="17" t="n"/>
      <c r="B1462" s="18" t="n"/>
      <c r="C1462" s="18" t="n"/>
      <c r="D1462" s="18" t="n"/>
      <c r="E1462" s="18" t="n"/>
      <c r="F1462" s="18">
        <f>IF($E1462="","",IFERROR(INDEX(Bens!$B$6:$B$305,MATCH($E1462,Bens!$A$6:$A$305,0)),"Código não cadastrado"))</f>
        <v/>
      </c>
      <c r="G1462" s="19" t="n"/>
      <c r="H1462" s="20">
        <f>IF(OR($E1462="",G1462=""),"",G1462*IFERROR(INDEX(Bens!$D$6:$D$305,MATCH($E1462,Bens!$A$6:$A$305,0)),0))</f>
        <v/>
      </c>
      <c r="I1462" s="18" t="n"/>
      <c r="J1462" s="18">
        <f>IF(OR($E1462="",D1462=""),"",IF(D1462=$C$4,"5908","6908"))</f>
        <v/>
      </c>
      <c r="K1462" s="17" t="n"/>
      <c r="L1462" s="17" t="n"/>
      <c r="M1462" s="19" t="n"/>
      <c r="N1462" s="18" t="n"/>
      <c r="O1462" s="19">
        <f>IF(OR($E1462="",G1462=""),"",G1462-N(M1462))</f>
        <v/>
      </c>
      <c r="P1462" s="20">
        <f>IF(O1462="","",O1462*IFERROR(INDEX(Bens!$D$6:$D$305,MATCH($E1462,Bens!$A$6:$A$305,0)),0))</f>
        <v/>
      </c>
      <c r="Q1462" s="21">
        <f>IF(A1462="","",IF(AND(O1462&lt;=0,L1462&lt;&gt;""),L1462-A1462,TODAY()-A1462))</f>
        <v/>
      </c>
      <c r="R1462" s="18">
        <f>IF(O1462="","",IF(O1462&lt;0,"CONFERIR",IF(O1462=0,"DEVOLVIDO",IF(K1462="","COM CLIENTE",IF(TODAY()&gt;K1462,"VENCIDO",IF(K1462-TODAY()&lt;=15,"VENCE EM 15 DIAS","COM CLIENTE"))))))</f>
        <v/>
      </c>
      <c r="S1462" s="18">
        <f>IF(OR($E1462="",D1462=""),"",IF(D1462=$C$4,"5909","6909"))</f>
        <v/>
      </c>
      <c r="T1462" s="18" t="n"/>
    </row>
    <row r="1463">
      <c r="A1463" s="17" t="n"/>
      <c r="B1463" s="18" t="n"/>
      <c r="C1463" s="18" t="n"/>
      <c r="D1463" s="18" t="n"/>
      <c r="E1463" s="18" t="n"/>
      <c r="F1463" s="18">
        <f>IF($E1463="","",IFERROR(INDEX(Bens!$B$6:$B$305,MATCH($E1463,Bens!$A$6:$A$305,0)),"Código não cadastrado"))</f>
        <v/>
      </c>
      <c r="G1463" s="19" t="n"/>
      <c r="H1463" s="20">
        <f>IF(OR($E1463="",G1463=""),"",G1463*IFERROR(INDEX(Bens!$D$6:$D$305,MATCH($E1463,Bens!$A$6:$A$305,0)),0))</f>
        <v/>
      </c>
      <c r="I1463" s="18" t="n"/>
      <c r="J1463" s="18">
        <f>IF(OR($E1463="",D1463=""),"",IF(D1463=$C$4,"5908","6908"))</f>
        <v/>
      </c>
      <c r="K1463" s="17" t="n"/>
      <c r="L1463" s="17" t="n"/>
      <c r="M1463" s="19" t="n"/>
      <c r="N1463" s="18" t="n"/>
      <c r="O1463" s="19">
        <f>IF(OR($E1463="",G1463=""),"",G1463-N(M1463))</f>
        <v/>
      </c>
      <c r="P1463" s="20">
        <f>IF(O1463="","",O1463*IFERROR(INDEX(Bens!$D$6:$D$305,MATCH($E1463,Bens!$A$6:$A$305,0)),0))</f>
        <v/>
      </c>
      <c r="Q1463" s="21">
        <f>IF(A1463="","",IF(AND(O1463&lt;=0,L1463&lt;&gt;""),L1463-A1463,TODAY()-A1463))</f>
        <v/>
      </c>
      <c r="R1463" s="18">
        <f>IF(O1463="","",IF(O1463&lt;0,"CONFERIR",IF(O1463=0,"DEVOLVIDO",IF(K1463="","COM CLIENTE",IF(TODAY()&gt;K1463,"VENCIDO",IF(K1463-TODAY()&lt;=15,"VENCE EM 15 DIAS","COM CLIENTE"))))))</f>
        <v/>
      </c>
      <c r="S1463" s="18">
        <f>IF(OR($E1463="",D1463=""),"",IF(D1463=$C$4,"5909","6909"))</f>
        <v/>
      </c>
      <c r="T1463" s="18" t="n"/>
    </row>
    <row r="1464">
      <c r="A1464" s="17" t="n"/>
      <c r="B1464" s="18" t="n"/>
      <c r="C1464" s="18" t="n"/>
      <c r="D1464" s="18" t="n"/>
      <c r="E1464" s="18" t="n"/>
      <c r="F1464" s="18">
        <f>IF($E1464="","",IFERROR(INDEX(Bens!$B$6:$B$305,MATCH($E1464,Bens!$A$6:$A$305,0)),"Código não cadastrado"))</f>
        <v/>
      </c>
      <c r="G1464" s="19" t="n"/>
      <c r="H1464" s="20">
        <f>IF(OR($E1464="",G1464=""),"",G1464*IFERROR(INDEX(Bens!$D$6:$D$305,MATCH($E1464,Bens!$A$6:$A$305,0)),0))</f>
        <v/>
      </c>
      <c r="I1464" s="18" t="n"/>
      <c r="J1464" s="18">
        <f>IF(OR($E1464="",D1464=""),"",IF(D1464=$C$4,"5908","6908"))</f>
        <v/>
      </c>
      <c r="K1464" s="17" t="n"/>
      <c r="L1464" s="17" t="n"/>
      <c r="M1464" s="19" t="n"/>
      <c r="N1464" s="18" t="n"/>
      <c r="O1464" s="19">
        <f>IF(OR($E1464="",G1464=""),"",G1464-N(M1464))</f>
        <v/>
      </c>
      <c r="P1464" s="20">
        <f>IF(O1464="","",O1464*IFERROR(INDEX(Bens!$D$6:$D$305,MATCH($E1464,Bens!$A$6:$A$305,0)),0))</f>
        <v/>
      </c>
      <c r="Q1464" s="21">
        <f>IF(A1464="","",IF(AND(O1464&lt;=0,L1464&lt;&gt;""),L1464-A1464,TODAY()-A1464))</f>
        <v/>
      </c>
      <c r="R1464" s="18">
        <f>IF(O1464="","",IF(O1464&lt;0,"CONFERIR",IF(O1464=0,"DEVOLVIDO",IF(K1464="","COM CLIENTE",IF(TODAY()&gt;K1464,"VENCIDO",IF(K1464-TODAY()&lt;=15,"VENCE EM 15 DIAS","COM CLIENTE"))))))</f>
        <v/>
      </c>
      <c r="S1464" s="18">
        <f>IF(OR($E1464="",D1464=""),"",IF(D1464=$C$4,"5909","6909"))</f>
        <v/>
      </c>
      <c r="T1464" s="18" t="n"/>
    </row>
    <row r="1465">
      <c r="A1465" s="17" t="n"/>
      <c r="B1465" s="18" t="n"/>
      <c r="C1465" s="18" t="n"/>
      <c r="D1465" s="18" t="n"/>
      <c r="E1465" s="18" t="n"/>
      <c r="F1465" s="18">
        <f>IF($E1465="","",IFERROR(INDEX(Bens!$B$6:$B$305,MATCH($E1465,Bens!$A$6:$A$305,0)),"Código não cadastrado"))</f>
        <v/>
      </c>
      <c r="G1465" s="19" t="n"/>
      <c r="H1465" s="20">
        <f>IF(OR($E1465="",G1465=""),"",G1465*IFERROR(INDEX(Bens!$D$6:$D$305,MATCH($E1465,Bens!$A$6:$A$305,0)),0))</f>
        <v/>
      </c>
      <c r="I1465" s="18" t="n"/>
      <c r="J1465" s="18">
        <f>IF(OR($E1465="",D1465=""),"",IF(D1465=$C$4,"5908","6908"))</f>
        <v/>
      </c>
      <c r="K1465" s="17" t="n"/>
      <c r="L1465" s="17" t="n"/>
      <c r="M1465" s="19" t="n"/>
      <c r="N1465" s="18" t="n"/>
      <c r="O1465" s="19">
        <f>IF(OR($E1465="",G1465=""),"",G1465-N(M1465))</f>
        <v/>
      </c>
      <c r="P1465" s="20">
        <f>IF(O1465="","",O1465*IFERROR(INDEX(Bens!$D$6:$D$305,MATCH($E1465,Bens!$A$6:$A$305,0)),0))</f>
        <v/>
      </c>
      <c r="Q1465" s="21">
        <f>IF(A1465="","",IF(AND(O1465&lt;=0,L1465&lt;&gt;""),L1465-A1465,TODAY()-A1465))</f>
        <v/>
      </c>
      <c r="R1465" s="18">
        <f>IF(O1465="","",IF(O1465&lt;0,"CONFERIR",IF(O1465=0,"DEVOLVIDO",IF(K1465="","COM CLIENTE",IF(TODAY()&gt;K1465,"VENCIDO",IF(K1465-TODAY()&lt;=15,"VENCE EM 15 DIAS","COM CLIENTE"))))))</f>
        <v/>
      </c>
      <c r="S1465" s="18">
        <f>IF(OR($E1465="",D1465=""),"",IF(D1465=$C$4,"5909","6909"))</f>
        <v/>
      </c>
      <c r="T1465" s="18" t="n"/>
    </row>
    <row r="1466">
      <c r="A1466" s="17" t="n"/>
      <c r="B1466" s="18" t="n"/>
      <c r="C1466" s="18" t="n"/>
      <c r="D1466" s="18" t="n"/>
      <c r="E1466" s="18" t="n"/>
      <c r="F1466" s="18">
        <f>IF($E1466="","",IFERROR(INDEX(Bens!$B$6:$B$305,MATCH($E1466,Bens!$A$6:$A$305,0)),"Código não cadastrado"))</f>
        <v/>
      </c>
      <c r="G1466" s="19" t="n"/>
      <c r="H1466" s="20">
        <f>IF(OR($E1466="",G1466=""),"",G1466*IFERROR(INDEX(Bens!$D$6:$D$305,MATCH($E1466,Bens!$A$6:$A$305,0)),0))</f>
        <v/>
      </c>
      <c r="I1466" s="18" t="n"/>
      <c r="J1466" s="18">
        <f>IF(OR($E1466="",D1466=""),"",IF(D1466=$C$4,"5908","6908"))</f>
        <v/>
      </c>
      <c r="K1466" s="17" t="n"/>
      <c r="L1466" s="17" t="n"/>
      <c r="M1466" s="19" t="n"/>
      <c r="N1466" s="18" t="n"/>
      <c r="O1466" s="19">
        <f>IF(OR($E1466="",G1466=""),"",G1466-N(M1466))</f>
        <v/>
      </c>
      <c r="P1466" s="20">
        <f>IF(O1466="","",O1466*IFERROR(INDEX(Bens!$D$6:$D$305,MATCH($E1466,Bens!$A$6:$A$305,0)),0))</f>
        <v/>
      </c>
      <c r="Q1466" s="21">
        <f>IF(A1466="","",IF(AND(O1466&lt;=0,L1466&lt;&gt;""),L1466-A1466,TODAY()-A1466))</f>
        <v/>
      </c>
      <c r="R1466" s="18">
        <f>IF(O1466="","",IF(O1466&lt;0,"CONFERIR",IF(O1466=0,"DEVOLVIDO",IF(K1466="","COM CLIENTE",IF(TODAY()&gt;K1466,"VENCIDO",IF(K1466-TODAY()&lt;=15,"VENCE EM 15 DIAS","COM CLIENTE"))))))</f>
        <v/>
      </c>
      <c r="S1466" s="18">
        <f>IF(OR($E1466="",D1466=""),"",IF(D1466=$C$4,"5909","6909"))</f>
        <v/>
      </c>
      <c r="T1466" s="18" t="n"/>
    </row>
    <row r="1467">
      <c r="A1467" s="17" t="n"/>
      <c r="B1467" s="18" t="n"/>
      <c r="C1467" s="18" t="n"/>
      <c r="D1467" s="18" t="n"/>
      <c r="E1467" s="18" t="n"/>
      <c r="F1467" s="18">
        <f>IF($E1467="","",IFERROR(INDEX(Bens!$B$6:$B$305,MATCH($E1467,Bens!$A$6:$A$305,0)),"Código não cadastrado"))</f>
        <v/>
      </c>
      <c r="G1467" s="19" t="n"/>
      <c r="H1467" s="20">
        <f>IF(OR($E1467="",G1467=""),"",G1467*IFERROR(INDEX(Bens!$D$6:$D$305,MATCH($E1467,Bens!$A$6:$A$305,0)),0))</f>
        <v/>
      </c>
      <c r="I1467" s="18" t="n"/>
      <c r="J1467" s="18">
        <f>IF(OR($E1467="",D1467=""),"",IF(D1467=$C$4,"5908","6908"))</f>
        <v/>
      </c>
      <c r="K1467" s="17" t="n"/>
      <c r="L1467" s="17" t="n"/>
      <c r="M1467" s="19" t="n"/>
      <c r="N1467" s="18" t="n"/>
      <c r="O1467" s="19">
        <f>IF(OR($E1467="",G1467=""),"",G1467-N(M1467))</f>
        <v/>
      </c>
      <c r="P1467" s="20">
        <f>IF(O1467="","",O1467*IFERROR(INDEX(Bens!$D$6:$D$305,MATCH($E1467,Bens!$A$6:$A$305,0)),0))</f>
        <v/>
      </c>
      <c r="Q1467" s="21">
        <f>IF(A1467="","",IF(AND(O1467&lt;=0,L1467&lt;&gt;""),L1467-A1467,TODAY()-A1467))</f>
        <v/>
      </c>
      <c r="R1467" s="18">
        <f>IF(O1467="","",IF(O1467&lt;0,"CONFERIR",IF(O1467=0,"DEVOLVIDO",IF(K1467="","COM CLIENTE",IF(TODAY()&gt;K1467,"VENCIDO",IF(K1467-TODAY()&lt;=15,"VENCE EM 15 DIAS","COM CLIENTE"))))))</f>
        <v/>
      </c>
      <c r="S1467" s="18">
        <f>IF(OR($E1467="",D1467=""),"",IF(D1467=$C$4,"5909","6909"))</f>
        <v/>
      </c>
      <c r="T1467" s="18" t="n"/>
    </row>
    <row r="1468">
      <c r="A1468" s="17" t="n"/>
      <c r="B1468" s="18" t="n"/>
      <c r="C1468" s="18" t="n"/>
      <c r="D1468" s="18" t="n"/>
      <c r="E1468" s="18" t="n"/>
      <c r="F1468" s="18">
        <f>IF($E1468="","",IFERROR(INDEX(Bens!$B$6:$B$305,MATCH($E1468,Bens!$A$6:$A$305,0)),"Código não cadastrado"))</f>
        <v/>
      </c>
      <c r="G1468" s="19" t="n"/>
      <c r="H1468" s="20">
        <f>IF(OR($E1468="",G1468=""),"",G1468*IFERROR(INDEX(Bens!$D$6:$D$305,MATCH($E1468,Bens!$A$6:$A$305,0)),0))</f>
        <v/>
      </c>
      <c r="I1468" s="18" t="n"/>
      <c r="J1468" s="18">
        <f>IF(OR($E1468="",D1468=""),"",IF(D1468=$C$4,"5908","6908"))</f>
        <v/>
      </c>
      <c r="K1468" s="17" t="n"/>
      <c r="L1468" s="17" t="n"/>
      <c r="M1468" s="19" t="n"/>
      <c r="N1468" s="18" t="n"/>
      <c r="O1468" s="19">
        <f>IF(OR($E1468="",G1468=""),"",G1468-N(M1468))</f>
        <v/>
      </c>
      <c r="P1468" s="20">
        <f>IF(O1468="","",O1468*IFERROR(INDEX(Bens!$D$6:$D$305,MATCH($E1468,Bens!$A$6:$A$305,0)),0))</f>
        <v/>
      </c>
      <c r="Q1468" s="21">
        <f>IF(A1468="","",IF(AND(O1468&lt;=0,L1468&lt;&gt;""),L1468-A1468,TODAY()-A1468))</f>
        <v/>
      </c>
      <c r="R1468" s="18">
        <f>IF(O1468="","",IF(O1468&lt;0,"CONFERIR",IF(O1468=0,"DEVOLVIDO",IF(K1468="","COM CLIENTE",IF(TODAY()&gt;K1468,"VENCIDO",IF(K1468-TODAY()&lt;=15,"VENCE EM 15 DIAS","COM CLIENTE"))))))</f>
        <v/>
      </c>
      <c r="S1468" s="18">
        <f>IF(OR($E1468="",D1468=""),"",IF(D1468=$C$4,"5909","6909"))</f>
        <v/>
      </c>
      <c r="T1468" s="18" t="n"/>
    </row>
    <row r="1469">
      <c r="A1469" s="17" t="n"/>
      <c r="B1469" s="18" t="n"/>
      <c r="C1469" s="18" t="n"/>
      <c r="D1469" s="18" t="n"/>
      <c r="E1469" s="18" t="n"/>
      <c r="F1469" s="18">
        <f>IF($E1469="","",IFERROR(INDEX(Bens!$B$6:$B$305,MATCH($E1469,Bens!$A$6:$A$305,0)),"Código não cadastrado"))</f>
        <v/>
      </c>
      <c r="G1469" s="19" t="n"/>
      <c r="H1469" s="20">
        <f>IF(OR($E1469="",G1469=""),"",G1469*IFERROR(INDEX(Bens!$D$6:$D$305,MATCH($E1469,Bens!$A$6:$A$305,0)),0))</f>
        <v/>
      </c>
      <c r="I1469" s="18" t="n"/>
      <c r="J1469" s="18">
        <f>IF(OR($E1469="",D1469=""),"",IF(D1469=$C$4,"5908","6908"))</f>
        <v/>
      </c>
      <c r="K1469" s="17" t="n"/>
      <c r="L1469" s="17" t="n"/>
      <c r="M1469" s="19" t="n"/>
      <c r="N1469" s="18" t="n"/>
      <c r="O1469" s="19">
        <f>IF(OR($E1469="",G1469=""),"",G1469-N(M1469))</f>
        <v/>
      </c>
      <c r="P1469" s="20">
        <f>IF(O1469="","",O1469*IFERROR(INDEX(Bens!$D$6:$D$305,MATCH($E1469,Bens!$A$6:$A$305,0)),0))</f>
        <v/>
      </c>
      <c r="Q1469" s="21">
        <f>IF(A1469="","",IF(AND(O1469&lt;=0,L1469&lt;&gt;""),L1469-A1469,TODAY()-A1469))</f>
        <v/>
      </c>
      <c r="R1469" s="18">
        <f>IF(O1469="","",IF(O1469&lt;0,"CONFERIR",IF(O1469=0,"DEVOLVIDO",IF(K1469="","COM CLIENTE",IF(TODAY()&gt;K1469,"VENCIDO",IF(K1469-TODAY()&lt;=15,"VENCE EM 15 DIAS","COM CLIENTE"))))))</f>
        <v/>
      </c>
      <c r="S1469" s="18">
        <f>IF(OR($E1469="",D1469=""),"",IF(D1469=$C$4,"5909","6909"))</f>
        <v/>
      </c>
      <c r="T1469" s="18" t="n"/>
    </row>
    <row r="1470">
      <c r="A1470" s="17" t="n"/>
      <c r="B1470" s="18" t="n"/>
      <c r="C1470" s="18" t="n"/>
      <c r="D1470" s="18" t="n"/>
      <c r="E1470" s="18" t="n"/>
      <c r="F1470" s="18">
        <f>IF($E1470="","",IFERROR(INDEX(Bens!$B$6:$B$305,MATCH($E1470,Bens!$A$6:$A$305,0)),"Código não cadastrado"))</f>
        <v/>
      </c>
      <c r="G1470" s="19" t="n"/>
      <c r="H1470" s="20">
        <f>IF(OR($E1470="",G1470=""),"",G1470*IFERROR(INDEX(Bens!$D$6:$D$305,MATCH($E1470,Bens!$A$6:$A$305,0)),0))</f>
        <v/>
      </c>
      <c r="I1470" s="18" t="n"/>
      <c r="J1470" s="18">
        <f>IF(OR($E1470="",D1470=""),"",IF(D1470=$C$4,"5908","6908"))</f>
        <v/>
      </c>
      <c r="K1470" s="17" t="n"/>
      <c r="L1470" s="17" t="n"/>
      <c r="M1470" s="19" t="n"/>
      <c r="N1470" s="18" t="n"/>
      <c r="O1470" s="19">
        <f>IF(OR($E1470="",G1470=""),"",G1470-N(M1470))</f>
        <v/>
      </c>
      <c r="P1470" s="20">
        <f>IF(O1470="","",O1470*IFERROR(INDEX(Bens!$D$6:$D$305,MATCH($E1470,Bens!$A$6:$A$305,0)),0))</f>
        <v/>
      </c>
      <c r="Q1470" s="21">
        <f>IF(A1470="","",IF(AND(O1470&lt;=0,L1470&lt;&gt;""),L1470-A1470,TODAY()-A1470))</f>
        <v/>
      </c>
      <c r="R1470" s="18">
        <f>IF(O1470="","",IF(O1470&lt;0,"CONFERIR",IF(O1470=0,"DEVOLVIDO",IF(K1470="","COM CLIENTE",IF(TODAY()&gt;K1470,"VENCIDO",IF(K1470-TODAY()&lt;=15,"VENCE EM 15 DIAS","COM CLIENTE"))))))</f>
        <v/>
      </c>
      <c r="S1470" s="18">
        <f>IF(OR($E1470="",D1470=""),"",IF(D1470=$C$4,"5909","6909"))</f>
        <v/>
      </c>
      <c r="T1470" s="18" t="n"/>
    </row>
    <row r="1471">
      <c r="A1471" s="17" t="n"/>
      <c r="B1471" s="18" t="n"/>
      <c r="C1471" s="18" t="n"/>
      <c r="D1471" s="18" t="n"/>
      <c r="E1471" s="18" t="n"/>
      <c r="F1471" s="18">
        <f>IF($E1471="","",IFERROR(INDEX(Bens!$B$6:$B$305,MATCH($E1471,Bens!$A$6:$A$305,0)),"Código não cadastrado"))</f>
        <v/>
      </c>
      <c r="G1471" s="19" t="n"/>
      <c r="H1471" s="20">
        <f>IF(OR($E1471="",G1471=""),"",G1471*IFERROR(INDEX(Bens!$D$6:$D$305,MATCH($E1471,Bens!$A$6:$A$305,0)),0))</f>
        <v/>
      </c>
      <c r="I1471" s="18" t="n"/>
      <c r="J1471" s="18">
        <f>IF(OR($E1471="",D1471=""),"",IF(D1471=$C$4,"5908","6908"))</f>
        <v/>
      </c>
      <c r="K1471" s="17" t="n"/>
      <c r="L1471" s="17" t="n"/>
      <c r="M1471" s="19" t="n"/>
      <c r="N1471" s="18" t="n"/>
      <c r="O1471" s="19">
        <f>IF(OR($E1471="",G1471=""),"",G1471-N(M1471))</f>
        <v/>
      </c>
      <c r="P1471" s="20">
        <f>IF(O1471="","",O1471*IFERROR(INDEX(Bens!$D$6:$D$305,MATCH($E1471,Bens!$A$6:$A$305,0)),0))</f>
        <v/>
      </c>
      <c r="Q1471" s="21">
        <f>IF(A1471="","",IF(AND(O1471&lt;=0,L1471&lt;&gt;""),L1471-A1471,TODAY()-A1471))</f>
        <v/>
      </c>
      <c r="R1471" s="18">
        <f>IF(O1471="","",IF(O1471&lt;0,"CONFERIR",IF(O1471=0,"DEVOLVIDO",IF(K1471="","COM CLIENTE",IF(TODAY()&gt;K1471,"VENCIDO",IF(K1471-TODAY()&lt;=15,"VENCE EM 15 DIAS","COM CLIENTE"))))))</f>
        <v/>
      </c>
      <c r="S1471" s="18">
        <f>IF(OR($E1471="",D1471=""),"",IF(D1471=$C$4,"5909","6909"))</f>
        <v/>
      </c>
      <c r="T1471" s="18" t="n"/>
    </row>
    <row r="1472">
      <c r="A1472" s="17" t="n"/>
      <c r="B1472" s="18" t="n"/>
      <c r="C1472" s="18" t="n"/>
      <c r="D1472" s="18" t="n"/>
      <c r="E1472" s="18" t="n"/>
      <c r="F1472" s="18">
        <f>IF($E1472="","",IFERROR(INDEX(Bens!$B$6:$B$305,MATCH($E1472,Bens!$A$6:$A$305,0)),"Código não cadastrado"))</f>
        <v/>
      </c>
      <c r="G1472" s="19" t="n"/>
      <c r="H1472" s="20">
        <f>IF(OR($E1472="",G1472=""),"",G1472*IFERROR(INDEX(Bens!$D$6:$D$305,MATCH($E1472,Bens!$A$6:$A$305,0)),0))</f>
        <v/>
      </c>
      <c r="I1472" s="18" t="n"/>
      <c r="J1472" s="18">
        <f>IF(OR($E1472="",D1472=""),"",IF(D1472=$C$4,"5908","6908"))</f>
        <v/>
      </c>
      <c r="K1472" s="17" t="n"/>
      <c r="L1472" s="17" t="n"/>
      <c r="M1472" s="19" t="n"/>
      <c r="N1472" s="18" t="n"/>
      <c r="O1472" s="19">
        <f>IF(OR($E1472="",G1472=""),"",G1472-N(M1472))</f>
        <v/>
      </c>
      <c r="P1472" s="20">
        <f>IF(O1472="","",O1472*IFERROR(INDEX(Bens!$D$6:$D$305,MATCH($E1472,Bens!$A$6:$A$305,0)),0))</f>
        <v/>
      </c>
      <c r="Q1472" s="21">
        <f>IF(A1472="","",IF(AND(O1472&lt;=0,L1472&lt;&gt;""),L1472-A1472,TODAY()-A1472))</f>
        <v/>
      </c>
      <c r="R1472" s="18">
        <f>IF(O1472="","",IF(O1472&lt;0,"CONFERIR",IF(O1472=0,"DEVOLVIDO",IF(K1472="","COM CLIENTE",IF(TODAY()&gt;K1472,"VENCIDO",IF(K1472-TODAY()&lt;=15,"VENCE EM 15 DIAS","COM CLIENTE"))))))</f>
        <v/>
      </c>
      <c r="S1472" s="18">
        <f>IF(OR($E1472="",D1472=""),"",IF(D1472=$C$4,"5909","6909"))</f>
        <v/>
      </c>
      <c r="T1472" s="18" t="n"/>
    </row>
    <row r="1473">
      <c r="A1473" s="17" t="n"/>
      <c r="B1473" s="18" t="n"/>
      <c r="C1473" s="18" t="n"/>
      <c r="D1473" s="18" t="n"/>
      <c r="E1473" s="18" t="n"/>
      <c r="F1473" s="18">
        <f>IF($E1473="","",IFERROR(INDEX(Bens!$B$6:$B$305,MATCH($E1473,Bens!$A$6:$A$305,0)),"Código não cadastrado"))</f>
        <v/>
      </c>
      <c r="G1473" s="19" t="n"/>
      <c r="H1473" s="20">
        <f>IF(OR($E1473="",G1473=""),"",G1473*IFERROR(INDEX(Bens!$D$6:$D$305,MATCH($E1473,Bens!$A$6:$A$305,0)),0))</f>
        <v/>
      </c>
      <c r="I1473" s="18" t="n"/>
      <c r="J1473" s="18">
        <f>IF(OR($E1473="",D1473=""),"",IF(D1473=$C$4,"5908","6908"))</f>
        <v/>
      </c>
      <c r="K1473" s="17" t="n"/>
      <c r="L1473" s="17" t="n"/>
      <c r="M1473" s="19" t="n"/>
      <c r="N1473" s="18" t="n"/>
      <c r="O1473" s="19">
        <f>IF(OR($E1473="",G1473=""),"",G1473-N(M1473))</f>
        <v/>
      </c>
      <c r="P1473" s="20">
        <f>IF(O1473="","",O1473*IFERROR(INDEX(Bens!$D$6:$D$305,MATCH($E1473,Bens!$A$6:$A$305,0)),0))</f>
        <v/>
      </c>
      <c r="Q1473" s="21">
        <f>IF(A1473="","",IF(AND(O1473&lt;=0,L1473&lt;&gt;""),L1473-A1473,TODAY()-A1473))</f>
        <v/>
      </c>
      <c r="R1473" s="18">
        <f>IF(O1473="","",IF(O1473&lt;0,"CONFERIR",IF(O1473=0,"DEVOLVIDO",IF(K1473="","COM CLIENTE",IF(TODAY()&gt;K1473,"VENCIDO",IF(K1473-TODAY()&lt;=15,"VENCE EM 15 DIAS","COM CLIENTE"))))))</f>
        <v/>
      </c>
      <c r="S1473" s="18">
        <f>IF(OR($E1473="",D1473=""),"",IF(D1473=$C$4,"5909","6909"))</f>
        <v/>
      </c>
      <c r="T1473" s="18" t="n"/>
    </row>
    <row r="1474">
      <c r="A1474" s="17" t="n"/>
      <c r="B1474" s="18" t="n"/>
      <c r="C1474" s="18" t="n"/>
      <c r="D1474" s="18" t="n"/>
      <c r="E1474" s="18" t="n"/>
      <c r="F1474" s="18">
        <f>IF($E1474="","",IFERROR(INDEX(Bens!$B$6:$B$305,MATCH($E1474,Bens!$A$6:$A$305,0)),"Código não cadastrado"))</f>
        <v/>
      </c>
      <c r="G1474" s="19" t="n"/>
      <c r="H1474" s="20">
        <f>IF(OR($E1474="",G1474=""),"",G1474*IFERROR(INDEX(Bens!$D$6:$D$305,MATCH($E1474,Bens!$A$6:$A$305,0)),0))</f>
        <v/>
      </c>
      <c r="I1474" s="18" t="n"/>
      <c r="J1474" s="18">
        <f>IF(OR($E1474="",D1474=""),"",IF(D1474=$C$4,"5908","6908"))</f>
        <v/>
      </c>
      <c r="K1474" s="17" t="n"/>
      <c r="L1474" s="17" t="n"/>
      <c r="M1474" s="19" t="n"/>
      <c r="N1474" s="18" t="n"/>
      <c r="O1474" s="19">
        <f>IF(OR($E1474="",G1474=""),"",G1474-N(M1474))</f>
        <v/>
      </c>
      <c r="P1474" s="20">
        <f>IF(O1474="","",O1474*IFERROR(INDEX(Bens!$D$6:$D$305,MATCH($E1474,Bens!$A$6:$A$305,0)),0))</f>
        <v/>
      </c>
      <c r="Q1474" s="21">
        <f>IF(A1474="","",IF(AND(O1474&lt;=0,L1474&lt;&gt;""),L1474-A1474,TODAY()-A1474))</f>
        <v/>
      </c>
      <c r="R1474" s="18">
        <f>IF(O1474="","",IF(O1474&lt;0,"CONFERIR",IF(O1474=0,"DEVOLVIDO",IF(K1474="","COM CLIENTE",IF(TODAY()&gt;K1474,"VENCIDO",IF(K1474-TODAY()&lt;=15,"VENCE EM 15 DIAS","COM CLIENTE"))))))</f>
        <v/>
      </c>
      <c r="S1474" s="18">
        <f>IF(OR($E1474="",D1474=""),"",IF(D1474=$C$4,"5909","6909"))</f>
        <v/>
      </c>
      <c r="T1474" s="18" t="n"/>
    </row>
    <row r="1475">
      <c r="A1475" s="17" t="n"/>
      <c r="B1475" s="18" t="n"/>
      <c r="C1475" s="18" t="n"/>
      <c r="D1475" s="18" t="n"/>
      <c r="E1475" s="18" t="n"/>
      <c r="F1475" s="18">
        <f>IF($E1475="","",IFERROR(INDEX(Bens!$B$6:$B$305,MATCH($E1475,Bens!$A$6:$A$305,0)),"Código não cadastrado"))</f>
        <v/>
      </c>
      <c r="G1475" s="19" t="n"/>
      <c r="H1475" s="20">
        <f>IF(OR($E1475="",G1475=""),"",G1475*IFERROR(INDEX(Bens!$D$6:$D$305,MATCH($E1475,Bens!$A$6:$A$305,0)),0))</f>
        <v/>
      </c>
      <c r="I1475" s="18" t="n"/>
      <c r="J1475" s="18">
        <f>IF(OR($E1475="",D1475=""),"",IF(D1475=$C$4,"5908","6908"))</f>
        <v/>
      </c>
      <c r="K1475" s="17" t="n"/>
      <c r="L1475" s="17" t="n"/>
      <c r="M1475" s="19" t="n"/>
      <c r="N1475" s="18" t="n"/>
      <c r="O1475" s="19">
        <f>IF(OR($E1475="",G1475=""),"",G1475-N(M1475))</f>
        <v/>
      </c>
      <c r="P1475" s="20">
        <f>IF(O1475="","",O1475*IFERROR(INDEX(Bens!$D$6:$D$305,MATCH($E1475,Bens!$A$6:$A$305,0)),0))</f>
        <v/>
      </c>
      <c r="Q1475" s="21">
        <f>IF(A1475="","",IF(AND(O1475&lt;=0,L1475&lt;&gt;""),L1475-A1475,TODAY()-A1475))</f>
        <v/>
      </c>
      <c r="R1475" s="18">
        <f>IF(O1475="","",IF(O1475&lt;0,"CONFERIR",IF(O1475=0,"DEVOLVIDO",IF(K1475="","COM CLIENTE",IF(TODAY()&gt;K1475,"VENCIDO",IF(K1475-TODAY()&lt;=15,"VENCE EM 15 DIAS","COM CLIENTE"))))))</f>
        <v/>
      </c>
      <c r="S1475" s="18">
        <f>IF(OR($E1475="",D1475=""),"",IF(D1475=$C$4,"5909","6909"))</f>
        <v/>
      </c>
      <c r="T1475" s="18" t="n"/>
    </row>
    <row r="1476">
      <c r="A1476" s="17" t="n"/>
      <c r="B1476" s="18" t="n"/>
      <c r="C1476" s="18" t="n"/>
      <c r="D1476" s="18" t="n"/>
      <c r="E1476" s="18" t="n"/>
      <c r="F1476" s="18">
        <f>IF($E1476="","",IFERROR(INDEX(Bens!$B$6:$B$305,MATCH($E1476,Bens!$A$6:$A$305,0)),"Código não cadastrado"))</f>
        <v/>
      </c>
      <c r="G1476" s="19" t="n"/>
      <c r="H1476" s="20">
        <f>IF(OR($E1476="",G1476=""),"",G1476*IFERROR(INDEX(Bens!$D$6:$D$305,MATCH($E1476,Bens!$A$6:$A$305,0)),0))</f>
        <v/>
      </c>
      <c r="I1476" s="18" t="n"/>
      <c r="J1476" s="18">
        <f>IF(OR($E1476="",D1476=""),"",IF(D1476=$C$4,"5908","6908"))</f>
        <v/>
      </c>
      <c r="K1476" s="17" t="n"/>
      <c r="L1476" s="17" t="n"/>
      <c r="M1476" s="19" t="n"/>
      <c r="N1476" s="18" t="n"/>
      <c r="O1476" s="19">
        <f>IF(OR($E1476="",G1476=""),"",G1476-N(M1476))</f>
        <v/>
      </c>
      <c r="P1476" s="20">
        <f>IF(O1476="","",O1476*IFERROR(INDEX(Bens!$D$6:$D$305,MATCH($E1476,Bens!$A$6:$A$305,0)),0))</f>
        <v/>
      </c>
      <c r="Q1476" s="21">
        <f>IF(A1476="","",IF(AND(O1476&lt;=0,L1476&lt;&gt;""),L1476-A1476,TODAY()-A1476))</f>
        <v/>
      </c>
      <c r="R1476" s="18">
        <f>IF(O1476="","",IF(O1476&lt;0,"CONFERIR",IF(O1476=0,"DEVOLVIDO",IF(K1476="","COM CLIENTE",IF(TODAY()&gt;K1476,"VENCIDO",IF(K1476-TODAY()&lt;=15,"VENCE EM 15 DIAS","COM CLIENTE"))))))</f>
        <v/>
      </c>
      <c r="S1476" s="18">
        <f>IF(OR($E1476="",D1476=""),"",IF(D1476=$C$4,"5909","6909"))</f>
        <v/>
      </c>
      <c r="T1476" s="18" t="n"/>
    </row>
    <row r="1477">
      <c r="A1477" s="17" t="n"/>
      <c r="B1477" s="18" t="n"/>
      <c r="C1477" s="18" t="n"/>
      <c r="D1477" s="18" t="n"/>
      <c r="E1477" s="18" t="n"/>
      <c r="F1477" s="18">
        <f>IF($E1477="","",IFERROR(INDEX(Bens!$B$6:$B$305,MATCH($E1477,Bens!$A$6:$A$305,0)),"Código não cadastrado"))</f>
        <v/>
      </c>
      <c r="G1477" s="19" t="n"/>
      <c r="H1477" s="20">
        <f>IF(OR($E1477="",G1477=""),"",G1477*IFERROR(INDEX(Bens!$D$6:$D$305,MATCH($E1477,Bens!$A$6:$A$305,0)),0))</f>
        <v/>
      </c>
      <c r="I1477" s="18" t="n"/>
      <c r="J1477" s="18">
        <f>IF(OR($E1477="",D1477=""),"",IF(D1477=$C$4,"5908","6908"))</f>
        <v/>
      </c>
      <c r="K1477" s="17" t="n"/>
      <c r="L1477" s="17" t="n"/>
      <c r="M1477" s="19" t="n"/>
      <c r="N1477" s="18" t="n"/>
      <c r="O1477" s="19">
        <f>IF(OR($E1477="",G1477=""),"",G1477-N(M1477))</f>
        <v/>
      </c>
      <c r="P1477" s="20">
        <f>IF(O1477="","",O1477*IFERROR(INDEX(Bens!$D$6:$D$305,MATCH($E1477,Bens!$A$6:$A$305,0)),0))</f>
        <v/>
      </c>
      <c r="Q1477" s="21">
        <f>IF(A1477="","",IF(AND(O1477&lt;=0,L1477&lt;&gt;""),L1477-A1477,TODAY()-A1477))</f>
        <v/>
      </c>
      <c r="R1477" s="18">
        <f>IF(O1477="","",IF(O1477&lt;0,"CONFERIR",IF(O1477=0,"DEVOLVIDO",IF(K1477="","COM CLIENTE",IF(TODAY()&gt;K1477,"VENCIDO",IF(K1477-TODAY()&lt;=15,"VENCE EM 15 DIAS","COM CLIENTE"))))))</f>
        <v/>
      </c>
      <c r="S1477" s="18">
        <f>IF(OR($E1477="",D1477=""),"",IF(D1477=$C$4,"5909","6909"))</f>
        <v/>
      </c>
      <c r="T1477" s="18" t="n"/>
    </row>
    <row r="1478">
      <c r="A1478" s="17" t="n"/>
      <c r="B1478" s="18" t="n"/>
      <c r="C1478" s="18" t="n"/>
      <c r="D1478" s="18" t="n"/>
      <c r="E1478" s="18" t="n"/>
      <c r="F1478" s="18">
        <f>IF($E1478="","",IFERROR(INDEX(Bens!$B$6:$B$305,MATCH($E1478,Bens!$A$6:$A$305,0)),"Código não cadastrado"))</f>
        <v/>
      </c>
      <c r="G1478" s="19" t="n"/>
      <c r="H1478" s="20">
        <f>IF(OR($E1478="",G1478=""),"",G1478*IFERROR(INDEX(Bens!$D$6:$D$305,MATCH($E1478,Bens!$A$6:$A$305,0)),0))</f>
        <v/>
      </c>
      <c r="I1478" s="18" t="n"/>
      <c r="J1478" s="18">
        <f>IF(OR($E1478="",D1478=""),"",IF(D1478=$C$4,"5908","6908"))</f>
        <v/>
      </c>
      <c r="K1478" s="17" t="n"/>
      <c r="L1478" s="17" t="n"/>
      <c r="M1478" s="19" t="n"/>
      <c r="N1478" s="18" t="n"/>
      <c r="O1478" s="19">
        <f>IF(OR($E1478="",G1478=""),"",G1478-N(M1478))</f>
        <v/>
      </c>
      <c r="P1478" s="20">
        <f>IF(O1478="","",O1478*IFERROR(INDEX(Bens!$D$6:$D$305,MATCH($E1478,Bens!$A$6:$A$305,0)),0))</f>
        <v/>
      </c>
      <c r="Q1478" s="21">
        <f>IF(A1478="","",IF(AND(O1478&lt;=0,L1478&lt;&gt;""),L1478-A1478,TODAY()-A1478))</f>
        <v/>
      </c>
      <c r="R1478" s="18">
        <f>IF(O1478="","",IF(O1478&lt;0,"CONFERIR",IF(O1478=0,"DEVOLVIDO",IF(K1478="","COM CLIENTE",IF(TODAY()&gt;K1478,"VENCIDO",IF(K1478-TODAY()&lt;=15,"VENCE EM 15 DIAS","COM CLIENTE"))))))</f>
        <v/>
      </c>
      <c r="S1478" s="18">
        <f>IF(OR($E1478="",D1478=""),"",IF(D1478=$C$4,"5909","6909"))</f>
        <v/>
      </c>
      <c r="T1478" s="18" t="n"/>
    </row>
    <row r="1479">
      <c r="A1479" s="17" t="n"/>
      <c r="B1479" s="18" t="n"/>
      <c r="C1479" s="18" t="n"/>
      <c r="D1479" s="18" t="n"/>
      <c r="E1479" s="18" t="n"/>
      <c r="F1479" s="18">
        <f>IF($E1479="","",IFERROR(INDEX(Bens!$B$6:$B$305,MATCH($E1479,Bens!$A$6:$A$305,0)),"Código não cadastrado"))</f>
        <v/>
      </c>
      <c r="G1479" s="19" t="n"/>
      <c r="H1479" s="20">
        <f>IF(OR($E1479="",G1479=""),"",G1479*IFERROR(INDEX(Bens!$D$6:$D$305,MATCH($E1479,Bens!$A$6:$A$305,0)),0))</f>
        <v/>
      </c>
      <c r="I1479" s="18" t="n"/>
      <c r="J1479" s="18">
        <f>IF(OR($E1479="",D1479=""),"",IF(D1479=$C$4,"5908","6908"))</f>
        <v/>
      </c>
      <c r="K1479" s="17" t="n"/>
      <c r="L1479" s="17" t="n"/>
      <c r="M1479" s="19" t="n"/>
      <c r="N1479" s="18" t="n"/>
      <c r="O1479" s="19">
        <f>IF(OR($E1479="",G1479=""),"",G1479-N(M1479))</f>
        <v/>
      </c>
      <c r="P1479" s="20">
        <f>IF(O1479="","",O1479*IFERROR(INDEX(Bens!$D$6:$D$305,MATCH($E1479,Bens!$A$6:$A$305,0)),0))</f>
        <v/>
      </c>
      <c r="Q1479" s="21">
        <f>IF(A1479="","",IF(AND(O1479&lt;=0,L1479&lt;&gt;""),L1479-A1479,TODAY()-A1479))</f>
        <v/>
      </c>
      <c r="R1479" s="18">
        <f>IF(O1479="","",IF(O1479&lt;0,"CONFERIR",IF(O1479=0,"DEVOLVIDO",IF(K1479="","COM CLIENTE",IF(TODAY()&gt;K1479,"VENCIDO",IF(K1479-TODAY()&lt;=15,"VENCE EM 15 DIAS","COM CLIENTE"))))))</f>
        <v/>
      </c>
      <c r="S1479" s="18">
        <f>IF(OR($E1479="",D1479=""),"",IF(D1479=$C$4,"5909","6909"))</f>
        <v/>
      </c>
      <c r="T1479" s="18" t="n"/>
    </row>
    <row r="1480">
      <c r="A1480" s="17" t="n"/>
      <c r="B1480" s="18" t="n"/>
      <c r="C1480" s="18" t="n"/>
      <c r="D1480" s="18" t="n"/>
      <c r="E1480" s="18" t="n"/>
      <c r="F1480" s="18">
        <f>IF($E1480="","",IFERROR(INDEX(Bens!$B$6:$B$305,MATCH($E1480,Bens!$A$6:$A$305,0)),"Código não cadastrado"))</f>
        <v/>
      </c>
      <c r="G1480" s="19" t="n"/>
      <c r="H1480" s="20">
        <f>IF(OR($E1480="",G1480=""),"",G1480*IFERROR(INDEX(Bens!$D$6:$D$305,MATCH($E1480,Bens!$A$6:$A$305,0)),0))</f>
        <v/>
      </c>
      <c r="I1480" s="18" t="n"/>
      <c r="J1480" s="18">
        <f>IF(OR($E1480="",D1480=""),"",IF(D1480=$C$4,"5908","6908"))</f>
        <v/>
      </c>
      <c r="K1480" s="17" t="n"/>
      <c r="L1480" s="17" t="n"/>
      <c r="M1480" s="19" t="n"/>
      <c r="N1480" s="18" t="n"/>
      <c r="O1480" s="19">
        <f>IF(OR($E1480="",G1480=""),"",G1480-N(M1480))</f>
        <v/>
      </c>
      <c r="P1480" s="20">
        <f>IF(O1480="","",O1480*IFERROR(INDEX(Bens!$D$6:$D$305,MATCH($E1480,Bens!$A$6:$A$305,0)),0))</f>
        <v/>
      </c>
      <c r="Q1480" s="21">
        <f>IF(A1480="","",IF(AND(O1480&lt;=0,L1480&lt;&gt;""),L1480-A1480,TODAY()-A1480))</f>
        <v/>
      </c>
      <c r="R1480" s="18">
        <f>IF(O1480="","",IF(O1480&lt;0,"CONFERIR",IF(O1480=0,"DEVOLVIDO",IF(K1480="","COM CLIENTE",IF(TODAY()&gt;K1480,"VENCIDO",IF(K1480-TODAY()&lt;=15,"VENCE EM 15 DIAS","COM CLIENTE"))))))</f>
        <v/>
      </c>
      <c r="S1480" s="18">
        <f>IF(OR($E1480="",D1480=""),"",IF(D1480=$C$4,"5909","6909"))</f>
        <v/>
      </c>
      <c r="T1480" s="18" t="n"/>
    </row>
    <row r="1481">
      <c r="A1481" s="17" t="n"/>
      <c r="B1481" s="18" t="n"/>
      <c r="C1481" s="18" t="n"/>
      <c r="D1481" s="18" t="n"/>
      <c r="E1481" s="18" t="n"/>
      <c r="F1481" s="18">
        <f>IF($E1481="","",IFERROR(INDEX(Bens!$B$6:$B$305,MATCH($E1481,Bens!$A$6:$A$305,0)),"Código não cadastrado"))</f>
        <v/>
      </c>
      <c r="G1481" s="19" t="n"/>
      <c r="H1481" s="20">
        <f>IF(OR($E1481="",G1481=""),"",G1481*IFERROR(INDEX(Bens!$D$6:$D$305,MATCH($E1481,Bens!$A$6:$A$305,0)),0))</f>
        <v/>
      </c>
      <c r="I1481" s="18" t="n"/>
      <c r="J1481" s="18">
        <f>IF(OR($E1481="",D1481=""),"",IF(D1481=$C$4,"5908","6908"))</f>
        <v/>
      </c>
      <c r="K1481" s="17" t="n"/>
      <c r="L1481" s="17" t="n"/>
      <c r="M1481" s="19" t="n"/>
      <c r="N1481" s="18" t="n"/>
      <c r="O1481" s="19">
        <f>IF(OR($E1481="",G1481=""),"",G1481-N(M1481))</f>
        <v/>
      </c>
      <c r="P1481" s="20">
        <f>IF(O1481="","",O1481*IFERROR(INDEX(Bens!$D$6:$D$305,MATCH($E1481,Bens!$A$6:$A$305,0)),0))</f>
        <v/>
      </c>
      <c r="Q1481" s="21">
        <f>IF(A1481="","",IF(AND(O1481&lt;=0,L1481&lt;&gt;""),L1481-A1481,TODAY()-A1481))</f>
        <v/>
      </c>
      <c r="R1481" s="18">
        <f>IF(O1481="","",IF(O1481&lt;0,"CONFERIR",IF(O1481=0,"DEVOLVIDO",IF(K1481="","COM CLIENTE",IF(TODAY()&gt;K1481,"VENCIDO",IF(K1481-TODAY()&lt;=15,"VENCE EM 15 DIAS","COM CLIENTE"))))))</f>
        <v/>
      </c>
      <c r="S1481" s="18">
        <f>IF(OR($E1481="",D1481=""),"",IF(D1481=$C$4,"5909","6909"))</f>
        <v/>
      </c>
      <c r="T1481" s="18" t="n"/>
    </row>
    <row r="1482">
      <c r="A1482" s="17" t="n"/>
      <c r="B1482" s="18" t="n"/>
      <c r="C1482" s="18" t="n"/>
      <c r="D1482" s="18" t="n"/>
      <c r="E1482" s="18" t="n"/>
      <c r="F1482" s="18">
        <f>IF($E1482="","",IFERROR(INDEX(Bens!$B$6:$B$305,MATCH($E1482,Bens!$A$6:$A$305,0)),"Código não cadastrado"))</f>
        <v/>
      </c>
      <c r="G1482" s="19" t="n"/>
      <c r="H1482" s="20">
        <f>IF(OR($E1482="",G1482=""),"",G1482*IFERROR(INDEX(Bens!$D$6:$D$305,MATCH($E1482,Bens!$A$6:$A$305,0)),0))</f>
        <v/>
      </c>
      <c r="I1482" s="18" t="n"/>
      <c r="J1482" s="18">
        <f>IF(OR($E1482="",D1482=""),"",IF(D1482=$C$4,"5908","6908"))</f>
        <v/>
      </c>
      <c r="K1482" s="17" t="n"/>
      <c r="L1482" s="17" t="n"/>
      <c r="M1482" s="19" t="n"/>
      <c r="N1482" s="18" t="n"/>
      <c r="O1482" s="19">
        <f>IF(OR($E1482="",G1482=""),"",G1482-N(M1482))</f>
        <v/>
      </c>
      <c r="P1482" s="20">
        <f>IF(O1482="","",O1482*IFERROR(INDEX(Bens!$D$6:$D$305,MATCH($E1482,Bens!$A$6:$A$305,0)),0))</f>
        <v/>
      </c>
      <c r="Q1482" s="21">
        <f>IF(A1482="","",IF(AND(O1482&lt;=0,L1482&lt;&gt;""),L1482-A1482,TODAY()-A1482))</f>
        <v/>
      </c>
      <c r="R1482" s="18">
        <f>IF(O1482="","",IF(O1482&lt;0,"CONFERIR",IF(O1482=0,"DEVOLVIDO",IF(K1482="","COM CLIENTE",IF(TODAY()&gt;K1482,"VENCIDO",IF(K1482-TODAY()&lt;=15,"VENCE EM 15 DIAS","COM CLIENTE"))))))</f>
        <v/>
      </c>
      <c r="S1482" s="18">
        <f>IF(OR($E1482="",D1482=""),"",IF(D1482=$C$4,"5909","6909"))</f>
        <v/>
      </c>
      <c r="T1482" s="18" t="n"/>
    </row>
    <row r="1483">
      <c r="A1483" s="17" t="n"/>
      <c r="B1483" s="18" t="n"/>
      <c r="C1483" s="18" t="n"/>
      <c r="D1483" s="18" t="n"/>
      <c r="E1483" s="18" t="n"/>
      <c r="F1483" s="18">
        <f>IF($E1483="","",IFERROR(INDEX(Bens!$B$6:$B$305,MATCH($E1483,Bens!$A$6:$A$305,0)),"Código não cadastrado"))</f>
        <v/>
      </c>
      <c r="G1483" s="19" t="n"/>
      <c r="H1483" s="20">
        <f>IF(OR($E1483="",G1483=""),"",G1483*IFERROR(INDEX(Bens!$D$6:$D$305,MATCH($E1483,Bens!$A$6:$A$305,0)),0))</f>
        <v/>
      </c>
      <c r="I1483" s="18" t="n"/>
      <c r="J1483" s="18">
        <f>IF(OR($E1483="",D1483=""),"",IF(D1483=$C$4,"5908","6908"))</f>
        <v/>
      </c>
      <c r="K1483" s="17" t="n"/>
      <c r="L1483" s="17" t="n"/>
      <c r="M1483" s="19" t="n"/>
      <c r="N1483" s="18" t="n"/>
      <c r="O1483" s="19">
        <f>IF(OR($E1483="",G1483=""),"",G1483-N(M1483))</f>
        <v/>
      </c>
      <c r="P1483" s="20">
        <f>IF(O1483="","",O1483*IFERROR(INDEX(Bens!$D$6:$D$305,MATCH($E1483,Bens!$A$6:$A$305,0)),0))</f>
        <v/>
      </c>
      <c r="Q1483" s="21">
        <f>IF(A1483="","",IF(AND(O1483&lt;=0,L1483&lt;&gt;""),L1483-A1483,TODAY()-A1483))</f>
        <v/>
      </c>
      <c r="R1483" s="18">
        <f>IF(O1483="","",IF(O1483&lt;0,"CONFERIR",IF(O1483=0,"DEVOLVIDO",IF(K1483="","COM CLIENTE",IF(TODAY()&gt;K1483,"VENCIDO",IF(K1483-TODAY()&lt;=15,"VENCE EM 15 DIAS","COM CLIENTE"))))))</f>
        <v/>
      </c>
      <c r="S1483" s="18">
        <f>IF(OR($E1483="",D1483=""),"",IF(D1483=$C$4,"5909","6909"))</f>
        <v/>
      </c>
      <c r="T1483" s="18" t="n"/>
    </row>
    <row r="1484">
      <c r="A1484" s="17" t="n"/>
      <c r="B1484" s="18" t="n"/>
      <c r="C1484" s="18" t="n"/>
      <c r="D1484" s="18" t="n"/>
      <c r="E1484" s="18" t="n"/>
      <c r="F1484" s="18">
        <f>IF($E1484="","",IFERROR(INDEX(Bens!$B$6:$B$305,MATCH($E1484,Bens!$A$6:$A$305,0)),"Código não cadastrado"))</f>
        <v/>
      </c>
      <c r="G1484" s="19" t="n"/>
      <c r="H1484" s="20">
        <f>IF(OR($E1484="",G1484=""),"",G1484*IFERROR(INDEX(Bens!$D$6:$D$305,MATCH($E1484,Bens!$A$6:$A$305,0)),0))</f>
        <v/>
      </c>
      <c r="I1484" s="18" t="n"/>
      <c r="J1484" s="18">
        <f>IF(OR($E1484="",D1484=""),"",IF(D1484=$C$4,"5908","6908"))</f>
        <v/>
      </c>
      <c r="K1484" s="17" t="n"/>
      <c r="L1484" s="17" t="n"/>
      <c r="M1484" s="19" t="n"/>
      <c r="N1484" s="18" t="n"/>
      <c r="O1484" s="19">
        <f>IF(OR($E1484="",G1484=""),"",G1484-N(M1484))</f>
        <v/>
      </c>
      <c r="P1484" s="20">
        <f>IF(O1484="","",O1484*IFERROR(INDEX(Bens!$D$6:$D$305,MATCH($E1484,Bens!$A$6:$A$305,0)),0))</f>
        <v/>
      </c>
      <c r="Q1484" s="21">
        <f>IF(A1484="","",IF(AND(O1484&lt;=0,L1484&lt;&gt;""),L1484-A1484,TODAY()-A1484))</f>
        <v/>
      </c>
      <c r="R1484" s="18">
        <f>IF(O1484="","",IF(O1484&lt;0,"CONFERIR",IF(O1484=0,"DEVOLVIDO",IF(K1484="","COM CLIENTE",IF(TODAY()&gt;K1484,"VENCIDO",IF(K1484-TODAY()&lt;=15,"VENCE EM 15 DIAS","COM CLIENTE"))))))</f>
        <v/>
      </c>
      <c r="S1484" s="18">
        <f>IF(OR($E1484="",D1484=""),"",IF(D1484=$C$4,"5909","6909"))</f>
        <v/>
      </c>
      <c r="T1484" s="18" t="n"/>
    </row>
    <row r="1485">
      <c r="A1485" s="17" t="n"/>
      <c r="B1485" s="18" t="n"/>
      <c r="C1485" s="18" t="n"/>
      <c r="D1485" s="18" t="n"/>
      <c r="E1485" s="18" t="n"/>
      <c r="F1485" s="18">
        <f>IF($E1485="","",IFERROR(INDEX(Bens!$B$6:$B$305,MATCH($E1485,Bens!$A$6:$A$305,0)),"Código não cadastrado"))</f>
        <v/>
      </c>
      <c r="G1485" s="19" t="n"/>
      <c r="H1485" s="20">
        <f>IF(OR($E1485="",G1485=""),"",G1485*IFERROR(INDEX(Bens!$D$6:$D$305,MATCH($E1485,Bens!$A$6:$A$305,0)),0))</f>
        <v/>
      </c>
      <c r="I1485" s="18" t="n"/>
      <c r="J1485" s="18">
        <f>IF(OR($E1485="",D1485=""),"",IF(D1485=$C$4,"5908","6908"))</f>
        <v/>
      </c>
      <c r="K1485" s="17" t="n"/>
      <c r="L1485" s="17" t="n"/>
      <c r="M1485" s="19" t="n"/>
      <c r="N1485" s="18" t="n"/>
      <c r="O1485" s="19">
        <f>IF(OR($E1485="",G1485=""),"",G1485-N(M1485))</f>
        <v/>
      </c>
      <c r="P1485" s="20">
        <f>IF(O1485="","",O1485*IFERROR(INDEX(Bens!$D$6:$D$305,MATCH($E1485,Bens!$A$6:$A$305,0)),0))</f>
        <v/>
      </c>
      <c r="Q1485" s="21">
        <f>IF(A1485="","",IF(AND(O1485&lt;=0,L1485&lt;&gt;""),L1485-A1485,TODAY()-A1485))</f>
        <v/>
      </c>
      <c r="R1485" s="18">
        <f>IF(O1485="","",IF(O1485&lt;0,"CONFERIR",IF(O1485=0,"DEVOLVIDO",IF(K1485="","COM CLIENTE",IF(TODAY()&gt;K1485,"VENCIDO",IF(K1485-TODAY()&lt;=15,"VENCE EM 15 DIAS","COM CLIENTE"))))))</f>
        <v/>
      </c>
      <c r="S1485" s="18">
        <f>IF(OR($E1485="",D1485=""),"",IF(D1485=$C$4,"5909","6909"))</f>
        <v/>
      </c>
      <c r="T1485" s="18" t="n"/>
    </row>
    <row r="1486">
      <c r="A1486" s="17" t="n"/>
      <c r="B1486" s="18" t="n"/>
      <c r="C1486" s="18" t="n"/>
      <c r="D1486" s="18" t="n"/>
      <c r="E1486" s="18" t="n"/>
      <c r="F1486" s="18">
        <f>IF($E1486="","",IFERROR(INDEX(Bens!$B$6:$B$305,MATCH($E1486,Bens!$A$6:$A$305,0)),"Código não cadastrado"))</f>
        <v/>
      </c>
      <c r="G1486" s="19" t="n"/>
      <c r="H1486" s="20">
        <f>IF(OR($E1486="",G1486=""),"",G1486*IFERROR(INDEX(Bens!$D$6:$D$305,MATCH($E1486,Bens!$A$6:$A$305,0)),0))</f>
        <v/>
      </c>
      <c r="I1486" s="18" t="n"/>
      <c r="J1486" s="18">
        <f>IF(OR($E1486="",D1486=""),"",IF(D1486=$C$4,"5908","6908"))</f>
        <v/>
      </c>
      <c r="K1486" s="17" t="n"/>
      <c r="L1486" s="17" t="n"/>
      <c r="M1486" s="19" t="n"/>
      <c r="N1486" s="18" t="n"/>
      <c r="O1486" s="19">
        <f>IF(OR($E1486="",G1486=""),"",G1486-N(M1486))</f>
        <v/>
      </c>
      <c r="P1486" s="20">
        <f>IF(O1486="","",O1486*IFERROR(INDEX(Bens!$D$6:$D$305,MATCH($E1486,Bens!$A$6:$A$305,0)),0))</f>
        <v/>
      </c>
      <c r="Q1486" s="21">
        <f>IF(A1486="","",IF(AND(O1486&lt;=0,L1486&lt;&gt;""),L1486-A1486,TODAY()-A1486))</f>
        <v/>
      </c>
      <c r="R1486" s="18">
        <f>IF(O1486="","",IF(O1486&lt;0,"CONFERIR",IF(O1486=0,"DEVOLVIDO",IF(K1486="","COM CLIENTE",IF(TODAY()&gt;K1486,"VENCIDO",IF(K1486-TODAY()&lt;=15,"VENCE EM 15 DIAS","COM CLIENTE"))))))</f>
        <v/>
      </c>
      <c r="S1486" s="18">
        <f>IF(OR($E1486="",D1486=""),"",IF(D1486=$C$4,"5909","6909"))</f>
        <v/>
      </c>
      <c r="T1486" s="18" t="n"/>
    </row>
    <row r="1487">
      <c r="A1487" s="17" t="n"/>
      <c r="B1487" s="18" t="n"/>
      <c r="C1487" s="18" t="n"/>
      <c r="D1487" s="18" t="n"/>
      <c r="E1487" s="18" t="n"/>
      <c r="F1487" s="18">
        <f>IF($E1487="","",IFERROR(INDEX(Bens!$B$6:$B$305,MATCH($E1487,Bens!$A$6:$A$305,0)),"Código não cadastrado"))</f>
        <v/>
      </c>
      <c r="G1487" s="19" t="n"/>
      <c r="H1487" s="20">
        <f>IF(OR($E1487="",G1487=""),"",G1487*IFERROR(INDEX(Bens!$D$6:$D$305,MATCH($E1487,Bens!$A$6:$A$305,0)),0))</f>
        <v/>
      </c>
      <c r="I1487" s="18" t="n"/>
      <c r="J1487" s="18">
        <f>IF(OR($E1487="",D1487=""),"",IF(D1487=$C$4,"5908","6908"))</f>
        <v/>
      </c>
      <c r="K1487" s="17" t="n"/>
      <c r="L1487" s="17" t="n"/>
      <c r="M1487" s="19" t="n"/>
      <c r="N1487" s="18" t="n"/>
      <c r="O1487" s="19">
        <f>IF(OR($E1487="",G1487=""),"",G1487-N(M1487))</f>
        <v/>
      </c>
      <c r="P1487" s="20">
        <f>IF(O1487="","",O1487*IFERROR(INDEX(Bens!$D$6:$D$305,MATCH($E1487,Bens!$A$6:$A$305,0)),0))</f>
        <v/>
      </c>
      <c r="Q1487" s="21">
        <f>IF(A1487="","",IF(AND(O1487&lt;=0,L1487&lt;&gt;""),L1487-A1487,TODAY()-A1487))</f>
        <v/>
      </c>
      <c r="R1487" s="18">
        <f>IF(O1487="","",IF(O1487&lt;0,"CONFERIR",IF(O1487=0,"DEVOLVIDO",IF(K1487="","COM CLIENTE",IF(TODAY()&gt;K1487,"VENCIDO",IF(K1487-TODAY()&lt;=15,"VENCE EM 15 DIAS","COM CLIENTE"))))))</f>
        <v/>
      </c>
      <c r="S1487" s="18">
        <f>IF(OR($E1487="",D1487=""),"",IF(D1487=$C$4,"5909","6909"))</f>
        <v/>
      </c>
      <c r="T1487" s="18" t="n"/>
    </row>
    <row r="1488">
      <c r="A1488" s="17" t="n"/>
      <c r="B1488" s="18" t="n"/>
      <c r="C1488" s="18" t="n"/>
      <c r="D1488" s="18" t="n"/>
      <c r="E1488" s="18" t="n"/>
      <c r="F1488" s="18">
        <f>IF($E1488="","",IFERROR(INDEX(Bens!$B$6:$B$305,MATCH($E1488,Bens!$A$6:$A$305,0)),"Código não cadastrado"))</f>
        <v/>
      </c>
      <c r="G1488" s="19" t="n"/>
      <c r="H1488" s="20">
        <f>IF(OR($E1488="",G1488=""),"",G1488*IFERROR(INDEX(Bens!$D$6:$D$305,MATCH($E1488,Bens!$A$6:$A$305,0)),0))</f>
        <v/>
      </c>
      <c r="I1488" s="18" t="n"/>
      <c r="J1488" s="18">
        <f>IF(OR($E1488="",D1488=""),"",IF(D1488=$C$4,"5908","6908"))</f>
        <v/>
      </c>
      <c r="K1488" s="17" t="n"/>
      <c r="L1488" s="17" t="n"/>
      <c r="M1488" s="19" t="n"/>
      <c r="N1488" s="18" t="n"/>
      <c r="O1488" s="19">
        <f>IF(OR($E1488="",G1488=""),"",G1488-N(M1488))</f>
        <v/>
      </c>
      <c r="P1488" s="20">
        <f>IF(O1488="","",O1488*IFERROR(INDEX(Bens!$D$6:$D$305,MATCH($E1488,Bens!$A$6:$A$305,0)),0))</f>
        <v/>
      </c>
      <c r="Q1488" s="21">
        <f>IF(A1488="","",IF(AND(O1488&lt;=0,L1488&lt;&gt;""),L1488-A1488,TODAY()-A1488))</f>
        <v/>
      </c>
      <c r="R1488" s="18">
        <f>IF(O1488="","",IF(O1488&lt;0,"CONFERIR",IF(O1488=0,"DEVOLVIDO",IF(K1488="","COM CLIENTE",IF(TODAY()&gt;K1488,"VENCIDO",IF(K1488-TODAY()&lt;=15,"VENCE EM 15 DIAS","COM CLIENTE"))))))</f>
        <v/>
      </c>
      <c r="S1488" s="18">
        <f>IF(OR($E1488="",D1488=""),"",IF(D1488=$C$4,"5909","6909"))</f>
        <v/>
      </c>
      <c r="T1488" s="18" t="n"/>
    </row>
    <row r="1489">
      <c r="A1489" s="17" t="n"/>
      <c r="B1489" s="18" t="n"/>
      <c r="C1489" s="18" t="n"/>
      <c r="D1489" s="18" t="n"/>
      <c r="E1489" s="18" t="n"/>
      <c r="F1489" s="18">
        <f>IF($E1489="","",IFERROR(INDEX(Bens!$B$6:$B$305,MATCH($E1489,Bens!$A$6:$A$305,0)),"Código não cadastrado"))</f>
        <v/>
      </c>
      <c r="G1489" s="19" t="n"/>
      <c r="H1489" s="20">
        <f>IF(OR($E1489="",G1489=""),"",G1489*IFERROR(INDEX(Bens!$D$6:$D$305,MATCH($E1489,Bens!$A$6:$A$305,0)),0))</f>
        <v/>
      </c>
      <c r="I1489" s="18" t="n"/>
      <c r="J1489" s="18">
        <f>IF(OR($E1489="",D1489=""),"",IF(D1489=$C$4,"5908","6908"))</f>
        <v/>
      </c>
      <c r="K1489" s="17" t="n"/>
      <c r="L1489" s="17" t="n"/>
      <c r="M1489" s="19" t="n"/>
      <c r="N1489" s="18" t="n"/>
      <c r="O1489" s="19">
        <f>IF(OR($E1489="",G1489=""),"",G1489-N(M1489))</f>
        <v/>
      </c>
      <c r="P1489" s="20">
        <f>IF(O1489="","",O1489*IFERROR(INDEX(Bens!$D$6:$D$305,MATCH($E1489,Bens!$A$6:$A$305,0)),0))</f>
        <v/>
      </c>
      <c r="Q1489" s="21">
        <f>IF(A1489="","",IF(AND(O1489&lt;=0,L1489&lt;&gt;""),L1489-A1489,TODAY()-A1489))</f>
        <v/>
      </c>
      <c r="R1489" s="18">
        <f>IF(O1489="","",IF(O1489&lt;0,"CONFERIR",IF(O1489=0,"DEVOLVIDO",IF(K1489="","COM CLIENTE",IF(TODAY()&gt;K1489,"VENCIDO",IF(K1489-TODAY()&lt;=15,"VENCE EM 15 DIAS","COM CLIENTE"))))))</f>
        <v/>
      </c>
      <c r="S1489" s="18">
        <f>IF(OR($E1489="",D1489=""),"",IF(D1489=$C$4,"5909","6909"))</f>
        <v/>
      </c>
      <c r="T1489" s="18" t="n"/>
    </row>
    <row r="1490">
      <c r="A1490" s="17" t="n"/>
      <c r="B1490" s="18" t="n"/>
      <c r="C1490" s="18" t="n"/>
      <c r="D1490" s="18" t="n"/>
      <c r="E1490" s="18" t="n"/>
      <c r="F1490" s="18">
        <f>IF($E1490="","",IFERROR(INDEX(Bens!$B$6:$B$305,MATCH($E1490,Bens!$A$6:$A$305,0)),"Código não cadastrado"))</f>
        <v/>
      </c>
      <c r="G1490" s="19" t="n"/>
      <c r="H1490" s="20">
        <f>IF(OR($E1490="",G1490=""),"",G1490*IFERROR(INDEX(Bens!$D$6:$D$305,MATCH($E1490,Bens!$A$6:$A$305,0)),0))</f>
        <v/>
      </c>
      <c r="I1490" s="18" t="n"/>
      <c r="J1490" s="18">
        <f>IF(OR($E1490="",D1490=""),"",IF(D1490=$C$4,"5908","6908"))</f>
        <v/>
      </c>
      <c r="K1490" s="17" t="n"/>
      <c r="L1490" s="17" t="n"/>
      <c r="M1490" s="19" t="n"/>
      <c r="N1490" s="18" t="n"/>
      <c r="O1490" s="19">
        <f>IF(OR($E1490="",G1490=""),"",G1490-N(M1490))</f>
        <v/>
      </c>
      <c r="P1490" s="20">
        <f>IF(O1490="","",O1490*IFERROR(INDEX(Bens!$D$6:$D$305,MATCH($E1490,Bens!$A$6:$A$305,0)),0))</f>
        <v/>
      </c>
      <c r="Q1490" s="21">
        <f>IF(A1490="","",IF(AND(O1490&lt;=0,L1490&lt;&gt;""),L1490-A1490,TODAY()-A1490))</f>
        <v/>
      </c>
      <c r="R1490" s="18">
        <f>IF(O1490="","",IF(O1490&lt;0,"CONFERIR",IF(O1490=0,"DEVOLVIDO",IF(K1490="","COM CLIENTE",IF(TODAY()&gt;K1490,"VENCIDO",IF(K1490-TODAY()&lt;=15,"VENCE EM 15 DIAS","COM CLIENTE"))))))</f>
        <v/>
      </c>
      <c r="S1490" s="18">
        <f>IF(OR($E1490="",D1490=""),"",IF(D1490=$C$4,"5909","6909"))</f>
        <v/>
      </c>
      <c r="T1490" s="18" t="n"/>
    </row>
    <row r="1491">
      <c r="A1491" s="17" t="n"/>
      <c r="B1491" s="18" t="n"/>
      <c r="C1491" s="18" t="n"/>
      <c r="D1491" s="18" t="n"/>
      <c r="E1491" s="18" t="n"/>
      <c r="F1491" s="18">
        <f>IF($E1491="","",IFERROR(INDEX(Bens!$B$6:$B$305,MATCH($E1491,Bens!$A$6:$A$305,0)),"Código não cadastrado"))</f>
        <v/>
      </c>
      <c r="G1491" s="19" t="n"/>
      <c r="H1491" s="20">
        <f>IF(OR($E1491="",G1491=""),"",G1491*IFERROR(INDEX(Bens!$D$6:$D$305,MATCH($E1491,Bens!$A$6:$A$305,0)),0))</f>
        <v/>
      </c>
      <c r="I1491" s="18" t="n"/>
      <c r="J1491" s="18">
        <f>IF(OR($E1491="",D1491=""),"",IF(D1491=$C$4,"5908","6908"))</f>
        <v/>
      </c>
      <c r="K1491" s="17" t="n"/>
      <c r="L1491" s="17" t="n"/>
      <c r="M1491" s="19" t="n"/>
      <c r="N1491" s="18" t="n"/>
      <c r="O1491" s="19">
        <f>IF(OR($E1491="",G1491=""),"",G1491-N(M1491))</f>
        <v/>
      </c>
      <c r="P1491" s="20">
        <f>IF(O1491="","",O1491*IFERROR(INDEX(Bens!$D$6:$D$305,MATCH($E1491,Bens!$A$6:$A$305,0)),0))</f>
        <v/>
      </c>
      <c r="Q1491" s="21">
        <f>IF(A1491="","",IF(AND(O1491&lt;=0,L1491&lt;&gt;""),L1491-A1491,TODAY()-A1491))</f>
        <v/>
      </c>
      <c r="R1491" s="18">
        <f>IF(O1491="","",IF(O1491&lt;0,"CONFERIR",IF(O1491=0,"DEVOLVIDO",IF(K1491="","COM CLIENTE",IF(TODAY()&gt;K1491,"VENCIDO",IF(K1491-TODAY()&lt;=15,"VENCE EM 15 DIAS","COM CLIENTE"))))))</f>
        <v/>
      </c>
      <c r="S1491" s="18">
        <f>IF(OR($E1491="",D1491=""),"",IF(D1491=$C$4,"5909","6909"))</f>
        <v/>
      </c>
      <c r="T1491" s="18" t="n"/>
    </row>
    <row r="1492">
      <c r="A1492" s="17" t="n"/>
      <c r="B1492" s="18" t="n"/>
      <c r="C1492" s="18" t="n"/>
      <c r="D1492" s="18" t="n"/>
      <c r="E1492" s="18" t="n"/>
      <c r="F1492" s="18">
        <f>IF($E1492="","",IFERROR(INDEX(Bens!$B$6:$B$305,MATCH($E1492,Bens!$A$6:$A$305,0)),"Código não cadastrado"))</f>
        <v/>
      </c>
      <c r="G1492" s="19" t="n"/>
      <c r="H1492" s="20">
        <f>IF(OR($E1492="",G1492=""),"",G1492*IFERROR(INDEX(Bens!$D$6:$D$305,MATCH($E1492,Bens!$A$6:$A$305,0)),0))</f>
        <v/>
      </c>
      <c r="I1492" s="18" t="n"/>
      <c r="J1492" s="18">
        <f>IF(OR($E1492="",D1492=""),"",IF(D1492=$C$4,"5908","6908"))</f>
        <v/>
      </c>
      <c r="K1492" s="17" t="n"/>
      <c r="L1492" s="17" t="n"/>
      <c r="M1492" s="19" t="n"/>
      <c r="N1492" s="18" t="n"/>
      <c r="O1492" s="19">
        <f>IF(OR($E1492="",G1492=""),"",G1492-N(M1492))</f>
        <v/>
      </c>
      <c r="P1492" s="20">
        <f>IF(O1492="","",O1492*IFERROR(INDEX(Bens!$D$6:$D$305,MATCH($E1492,Bens!$A$6:$A$305,0)),0))</f>
        <v/>
      </c>
      <c r="Q1492" s="21">
        <f>IF(A1492="","",IF(AND(O1492&lt;=0,L1492&lt;&gt;""),L1492-A1492,TODAY()-A1492))</f>
        <v/>
      </c>
      <c r="R1492" s="18">
        <f>IF(O1492="","",IF(O1492&lt;0,"CONFERIR",IF(O1492=0,"DEVOLVIDO",IF(K1492="","COM CLIENTE",IF(TODAY()&gt;K1492,"VENCIDO",IF(K1492-TODAY()&lt;=15,"VENCE EM 15 DIAS","COM CLIENTE"))))))</f>
        <v/>
      </c>
      <c r="S1492" s="18">
        <f>IF(OR($E1492="",D1492=""),"",IF(D1492=$C$4,"5909","6909"))</f>
        <v/>
      </c>
      <c r="T1492" s="18" t="n"/>
    </row>
    <row r="1493">
      <c r="A1493" s="17" t="n"/>
      <c r="B1493" s="18" t="n"/>
      <c r="C1493" s="18" t="n"/>
      <c r="D1493" s="18" t="n"/>
      <c r="E1493" s="18" t="n"/>
      <c r="F1493" s="18">
        <f>IF($E1493="","",IFERROR(INDEX(Bens!$B$6:$B$305,MATCH($E1493,Bens!$A$6:$A$305,0)),"Código não cadastrado"))</f>
        <v/>
      </c>
      <c r="G1493" s="19" t="n"/>
      <c r="H1493" s="20">
        <f>IF(OR($E1493="",G1493=""),"",G1493*IFERROR(INDEX(Bens!$D$6:$D$305,MATCH($E1493,Bens!$A$6:$A$305,0)),0))</f>
        <v/>
      </c>
      <c r="I1493" s="18" t="n"/>
      <c r="J1493" s="18">
        <f>IF(OR($E1493="",D1493=""),"",IF(D1493=$C$4,"5908","6908"))</f>
        <v/>
      </c>
      <c r="K1493" s="17" t="n"/>
      <c r="L1493" s="17" t="n"/>
      <c r="M1493" s="19" t="n"/>
      <c r="N1493" s="18" t="n"/>
      <c r="O1493" s="19">
        <f>IF(OR($E1493="",G1493=""),"",G1493-N(M1493))</f>
        <v/>
      </c>
      <c r="P1493" s="20">
        <f>IF(O1493="","",O1493*IFERROR(INDEX(Bens!$D$6:$D$305,MATCH($E1493,Bens!$A$6:$A$305,0)),0))</f>
        <v/>
      </c>
      <c r="Q1493" s="21">
        <f>IF(A1493="","",IF(AND(O1493&lt;=0,L1493&lt;&gt;""),L1493-A1493,TODAY()-A1493))</f>
        <v/>
      </c>
      <c r="R1493" s="18">
        <f>IF(O1493="","",IF(O1493&lt;0,"CONFERIR",IF(O1493=0,"DEVOLVIDO",IF(K1493="","COM CLIENTE",IF(TODAY()&gt;K1493,"VENCIDO",IF(K1493-TODAY()&lt;=15,"VENCE EM 15 DIAS","COM CLIENTE"))))))</f>
        <v/>
      </c>
      <c r="S1493" s="18">
        <f>IF(OR($E1493="",D1493=""),"",IF(D1493=$C$4,"5909","6909"))</f>
        <v/>
      </c>
      <c r="T1493" s="18" t="n"/>
    </row>
    <row r="1494">
      <c r="A1494" s="17" t="n"/>
      <c r="B1494" s="18" t="n"/>
      <c r="C1494" s="18" t="n"/>
      <c r="D1494" s="18" t="n"/>
      <c r="E1494" s="18" t="n"/>
      <c r="F1494" s="18">
        <f>IF($E1494="","",IFERROR(INDEX(Bens!$B$6:$B$305,MATCH($E1494,Bens!$A$6:$A$305,0)),"Código não cadastrado"))</f>
        <v/>
      </c>
      <c r="G1494" s="19" t="n"/>
      <c r="H1494" s="20">
        <f>IF(OR($E1494="",G1494=""),"",G1494*IFERROR(INDEX(Bens!$D$6:$D$305,MATCH($E1494,Bens!$A$6:$A$305,0)),0))</f>
        <v/>
      </c>
      <c r="I1494" s="18" t="n"/>
      <c r="J1494" s="18">
        <f>IF(OR($E1494="",D1494=""),"",IF(D1494=$C$4,"5908","6908"))</f>
        <v/>
      </c>
      <c r="K1494" s="17" t="n"/>
      <c r="L1494" s="17" t="n"/>
      <c r="M1494" s="19" t="n"/>
      <c r="N1494" s="18" t="n"/>
      <c r="O1494" s="19">
        <f>IF(OR($E1494="",G1494=""),"",G1494-N(M1494))</f>
        <v/>
      </c>
      <c r="P1494" s="20">
        <f>IF(O1494="","",O1494*IFERROR(INDEX(Bens!$D$6:$D$305,MATCH($E1494,Bens!$A$6:$A$305,0)),0))</f>
        <v/>
      </c>
      <c r="Q1494" s="21">
        <f>IF(A1494="","",IF(AND(O1494&lt;=0,L1494&lt;&gt;""),L1494-A1494,TODAY()-A1494))</f>
        <v/>
      </c>
      <c r="R1494" s="18">
        <f>IF(O1494="","",IF(O1494&lt;0,"CONFERIR",IF(O1494=0,"DEVOLVIDO",IF(K1494="","COM CLIENTE",IF(TODAY()&gt;K1494,"VENCIDO",IF(K1494-TODAY()&lt;=15,"VENCE EM 15 DIAS","COM CLIENTE"))))))</f>
        <v/>
      </c>
      <c r="S1494" s="18">
        <f>IF(OR($E1494="",D1494=""),"",IF(D1494=$C$4,"5909","6909"))</f>
        <v/>
      </c>
      <c r="T1494" s="18" t="n"/>
    </row>
    <row r="1495">
      <c r="A1495" s="17" t="n"/>
      <c r="B1495" s="18" t="n"/>
      <c r="C1495" s="18" t="n"/>
      <c r="D1495" s="18" t="n"/>
      <c r="E1495" s="18" t="n"/>
      <c r="F1495" s="18">
        <f>IF($E1495="","",IFERROR(INDEX(Bens!$B$6:$B$305,MATCH($E1495,Bens!$A$6:$A$305,0)),"Código não cadastrado"))</f>
        <v/>
      </c>
      <c r="G1495" s="19" t="n"/>
      <c r="H1495" s="20">
        <f>IF(OR($E1495="",G1495=""),"",G1495*IFERROR(INDEX(Bens!$D$6:$D$305,MATCH($E1495,Bens!$A$6:$A$305,0)),0))</f>
        <v/>
      </c>
      <c r="I1495" s="18" t="n"/>
      <c r="J1495" s="18">
        <f>IF(OR($E1495="",D1495=""),"",IF(D1495=$C$4,"5908","6908"))</f>
        <v/>
      </c>
      <c r="K1495" s="17" t="n"/>
      <c r="L1495" s="17" t="n"/>
      <c r="M1495" s="19" t="n"/>
      <c r="N1495" s="18" t="n"/>
      <c r="O1495" s="19">
        <f>IF(OR($E1495="",G1495=""),"",G1495-N(M1495))</f>
        <v/>
      </c>
      <c r="P1495" s="20">
        <f>IF(O1495="","",O1495*IFERROR(INDEX(Bens!$D$6:$D$305,MATCH($E1495,Bens!$A$6:$A$305,0)),0))</f>
        <v/>
      </c>
      <c r="Q1495" s="21">
        <f>IF(A1495="","",IF(AND(O1495&lt;=0,L1495&lt;&gt;""),L1495-A1495,TODAY()-A1495))</f>
        <v/>
      </c>
      <c r="R1495" s="18">
        <f>IF(O1495="","",IF(O1495&lt;0,"CONFERIR",IF(O1495=0,"DEVOLVIDO",IF(K1495="","COM CLIENTE",IF(TODAY()&gt;K1495,"VENCIDO",IF(K1495-TODAY()&lt;=15,"VENCE EM 15 DIAS","COM CLIENTE"))))))</f>
        <v/>
      </c>
      <c r="S1495" s="18">
        <f>IF(OR($E1495="",D1495=""),"",IF(D1495=$C$4,"5909","6909"))</f>
        <v/>
      </c>
      <c r="T1495" s="18" t="n"/>
    </row>
    <row r="1496">
      <c r="A1496" s="17" t="n"/>
      <c r="B1496" s="18" t="n"/>
      <c r="C1496" s="18" t="n"/>
      <c r="D1496" s="18" t="n"/>
      <c r="E1496" s="18" t="n"/>
      <c r="F1496" s="18">
        <f>IF($E1496="","",IFERROR(INDEX(Bens!$B$6:$B$305,MATCH($E1496,Bens!$A$6:$A$305,0)),"Código não cadastrado"))</f>
        <v/>
      </c>
      <c r="G1496" s="19" t="n"/>
      <c r="H1496" s="20">
        <f>IF(OR($E1496="",G1496=""),"",G1496*IFERROR(INDEX(Bens!$D$6:$D$305,MATCH($E1496,Bens!$A$6:$A$305,0)),0))</f>
        <v/>
      </c>
      <c r="I1496" s="18" t="n"/>
      <c r="J1496" s="18">
        <f>IF(OR($E1496="",D1496=""),"",IF(D1496=$C$4,"5908","6908"))</f>
        <v/>
      </c>
      <c r="K1496" s="17" t="n"/>
      <c r="L1496" s="17" t="n"/>
      <c r="M1496" s="19" t="n"/>
      <c r="N1496" s="18" t="n"/>
      <c r="O1496" s="19">
        <f>IF(OR($E1496="",G1496=""),"",G1496-N(M1496))</f>
        <v/>
      </c>
      <c r="P1496" s="20">
        <f>IF(O1496="","",O1496*IFERROR(INDEX(Bens!$D$6:$D$305,MATCH($E1496,Bens!$A$6:$A$305,0)),0))</f>
        <v/>
      </c>
      <c r="Q1496" s="21">
        <f>IF(A1496="","",IF(AND(O1496&lt;=0,L1496&lt;&gt;""),L1496-A1496,TODAY()-A1496))</f>
        <v/>
      </c>
      <c r="R1496" s="18">
        <f>IF(O1496="","",IF(O1496&lt;0,"CONFERIR",IF(O1496=0,"DEVOLVIDO",IF(K1496="","COM CLIENTE",IF(TODAY()&gt;K1496,"VENCIDO",IF(K1496-TODAY()&lt;=15,"VENCE EM 15 DIAS","COM CLIENTE"))))))</f>
        <v/>
      </c>
      <c r="S1496" s="18">
        <f>IF(OR($E1496="",D1496=""),"",IF(D1496=$C$4,"5909","6909"))</f>
        <v/>
      </c>
      <c r="T1496" s="18" t="n"/>
    </row>
    <row r="1497">
      <c r="A1497" s="17" t="n"/>
      <c r="B1497" s="18" t="n"/>
      <c r="C1497" s="18" t="n"/>
      <c r="D1497" s="18" t="n"/>
      <c r="E1497" s="18" t="n"/>
      <c r="F1497" s="18">
        <f>IF($E1497="","",IFERROR(INDEX(Bens!$B$6:$B$305,MATCH($E1497,Bens!$A$6:$A$305,0)),"Código não cadastrado"))</f>
        <v/>
      </c>
      <c r="G1497" s="19" t="n"/>
      <c r="H1497" s="20">
        <f>IF(OR($E1497="",G1497=""),"",G1497*IFERROR(INDEX(Bens!$D$6:$D$305,MATCH($E1497,Bens!$A$6:$A$305,0)),0))</f>
        <v/>
      </c>
      <c r="I1497" s="18" t="n"/>
      <c r="J1497" s="18">
        <f>IF(OR($E1497="",D1497=""),"",IF(D1497=$C$4,"5908","6908"))</f>
        <v/>
      </c>
      <c r="K1497" s="17" t="n"/>
      <c r="L1497" s="17" t="n"/>
      <c r="M1497" s="19" t="n"/>
      <c r="N1497" s="18" t="n"/>
      <c r="O1497" s="19">
        <f>IF(OR($E1497="",G1497=""),"",G1497-N(M1497))</f>
        <v/>
      </c>
      <c r="P1497" s="20">
        <f>IF(O1497="","",O1497*IFERROR(INDEX(Bens!$D$6:$D$305,MATCH($E1497,Bens!$A$6:$A$305,0)),0))</f>
        <v/>
      </c>
      <c r="Q1497" s="21">
        <f>IF(A1497="","",IF(AND(O1497&lt;=0,L1497&lt;&gt;""),L1497-A1497,TODAY()-A1497))</f>
        <v/>
      </c>
      <c r="R1497" s="18">
        <f>IF(O1497="","",IF(O1497&lt;0,"CONFERIR",IF(O1497=0,"DEVOLVIDO",IF(K1497="","COM CLIENTE",IF(TODAY()&gt;K1497,"VENCIDO",IF(K1497-TODAY()&lt;=15,"VENCE EM 15 DIAS","COM CLIENTE"))))))</f>
        <v/>
      </c>
      <c r="S1497" s="18">
        <f>IF(OR($E1497="",D1497=""),"",IF(D1497=$C$4,"5909","6909"))</f>
        <v/>
      </c>
      <c r="T1497" s="18" t="n"/>
    </row>
    <row r="1498">
      <c r="A1498" s="17" t="n"/>
      <c r="B1498" s="18" t="n"/>
      <c r="C1498" s="18" t="n"/>
      <c r="D1498" s="18" t="n"/>
      <c r="E1498" s="18" t="n"/>
      <c r="F1498" s="18">
        <f>IF($E1498="","",IFERROR(INDEX(Bens!$B$6:$B$305,MATCH($E1498,Bens!$A$6:$A$305,0)),"Código não cadastrado"))</f>
        <v/>
      </c>
      <c r="G1498" s="19" t="n"/>
      <c r="H1498" s="20">
        <f>IF(OR($E1498="",G1498=""),"",G1498*IFERROR(INDEX(Bens!$D$6:$D$305,MATCH($E1498,Bens!$A$6:$A$305,0)),0))</f>
        <v/>
      </c>
      <c r="I1498" s="18" t="n"/>
      <c r="J1498" s="18">
        <f>IF(OR($E1498="",D1498=""),"",IF(D1498=$C$4,"5908","6908"))</f>
        <v/>
      </c>
      <c r="K1498" s="17" t="n"/>
      <c r="L1498" s="17" t="n"/>
      <c r="M1498" s="19" t="n"/>
      <c r="N1498" s="18" t="n"/>
      <c r="O1498" s="19">
        <f>IF(OR($E1498="",G1498=""),"",G1498-N(M1498))</f>
        <v/>
      </c>
      <c r="P1498" s="20">
        <f>IF(O1498="","",O1498*IFERROR(INDEX(Bens!$D$6:$D$305,MATCH($E1498,Bens!$A$6:$A$305,0)),0))</f>
        <v/>
      </c>
      <c r="Q1498" s="21">
        <f>IF(A1498="","",IF(AND(O1498&lt;=0,L1498&lt;&gt;""),L1498-A1498,TODAY()-A1498))</f>
        <v/>
      </c>
      <c r="R1498" s="18">
        <f>IF(O1498="","",IF(O1498&lt;0,"CONFERIR",IF(O1498=0,"DEVOLVIDO",IF(K1498="","COM CLIENTE",IF(TODAY()&gt;K1498,"VENCIDO",IF(K1498-TODAY()&lt;=15,"VENCE EM 15 DIAS","COM CLIENTE"))))))</f>
        <v/>
      </c>
      <c r="S1498" s="18">
        <f>IF(OR($E1498="",D1498=""),"",IF(D1498=$C$4,"5909","6909"))</f>
        <v/>
      </c>
      <c r="T1498" s="18" t="n"/>
    </row>
    <row r="1499">
      <c r="A1499" s="17" t="n"/>
      <c r="B1499" s="18" t="n"/>
      <c r="C1499" s="18" t="n"/>
      <c r="D1499" s="18" t="n"/>
      <c r="E1499" s="18" t="n"/>
      <c r="F1499" s="18">
        <f>IF($E1499="","",IFERROR(INDEX(Bens!$B$6:$B$305,MATCH($E1499,Bens!$A$6:$A$305,0)),"Código não cadastrado"))</f>
        <v/>
      </c>
      <c r="G1499" s="19" t="n"/>
      <c r="H1499" s="20">
        <f>IF(OR($E1499="",G1499=""),"",G1499*IFERROR(INDEX(Bens!$D$6:$D$305,MATCH($E1499,Bens!$A$6:$A$305,0)),0))</f>
        <v/>
      </c>
      <c r="I1499" s="18" t="n"/>
      <c r="J1499" s="18">
        <f>IF(OR($E1499="",D1499=""),"",IF(D1499=$C$4,"5908","6908"))</f>
        <v/>
      </c>
      <c r="K1499" s="17" t="n"/>
      <c r="L1499" s="17" t="n"/>
      <c r="M1499" s="19" t="n"/>
      <c r="N1499" s="18" t="n"/>
      <c r="O1499" s="19">
        <f>IF(OR($E1499="",G1499=""),"",G1499-N(M1499))</f>
        <v/>
      </c>
      <c r="P1499" s="20">
        <f>IF(O1499="","",O1499*IFERROR(INDEX(Bens!$D$6:$D$305,MATCH($E1499,Bens!$A$6:$A$305,0)),0))</f>
        <v/>
      </c>
      <c r="Q1499" s="21">
        <f>IF(A1499="","",IF(AND(O1499&lt;=0,L1499&lt;&gt;""),L1499-A1499,TODAY()-A1499))</f>
        <v/>
      </c>
      <c r="R1499" s="18">
        <f>IF(O1499="","",IF(O1499&lt;0,"CONFERIR",IF(O1499=0,"DEVOLVIDO",IF(K1499="","COM CLIENTE",IF(TODAY()&gt;K1499,"VENCIDO",IF(K1499-TODAY()&lt;=15,"VENCE EM 15 DIAS","COM CLIENTE"))))))</f>
        <v/>
      </c>
      <c r="S1499" s="18">
        <f>IF(OR($E1499="",D1499=""),"",IF(D1499=$C$4,"5909","6909"))</f>
        <v/>
      </c>
      <c r="T1499" s="18" t="n"/>
    </row>
    <row r="1500">
      <c r="A1500" s="17" t="n"/>
      <c r="B1500" s="18" t="n"/>
      <c r="C1500" s="18" t="n"/>
      <c r="D1500" s="18" t="n"/>
      <c r="E1500" s="18" t="n"/>
      <c r="F1500" s="18">
        <f>IF($E1500="","",IFERROR(INDEX(Bens!$B$6:$B$305,MATCH($E1500,Bens!$A$6:$A$305,0)),"Código não cadastrado"))</f>
        <v/>
      </c>
      <c r="G1500" s="19" t="n"/>
      <c r="H1500" s="20">
        <f>IF(OR($E1500="",G1500=""),"",G1500*IFERROR(INDEX(Bens!$D$6:$D$305,MATCH($E1500,Bens!$A$6:$A$305,0)),0))</f>
        <v/>
      </c>
      <c r="I1500" s="18" t="n"/>
      <c r="J1500" s="18">
        <f>IF(OR($E1500="",D1500=""),"",IF(D1500=$C$4,"5908","6908"))</f>
        <v/>
      </c>
      <c r="K1500" s="17" t="n"/>
      <c r="L1500" s="17" t="n"/>
      <c r="M1500" s="19" t="n"/>
      <c r="N1500" s="18" t="n"/>
      <c r="O1500" s="19">
        <f>IF(OR($E1500="",G1500=""),"",G1500-N(M1500))</f>
        <v/>
      </c>
      <c r="P1500" s="20">
        <f>IF(O1500="","",O1500*IFERROR(INDEX(Bens!$D$6:$D$305,MATCH($E1500,Bens!$A$6:$A$305,0)),0))</f>
        <v/>
      </c>
      <c r="Q1500" s="21">
        <f>IF(A1500="","",IF(AND(O1500&lt;=0,L1500&lt;&gt;""),L1500-A1500,TODAY()-A1500))</f>
        <v/>
      </c>
      <c r="R1500" s="18">
        <f>IF(O1500="","",IF(O1500&lt;0,"CONFERIR",IF(O1500=0,"DEVOLVIDO",IF(K1500="","COM CLIENTE",IF(TODAY()&gt;K1500,"VENCIDO",IF(K1500-TODAY()&lt;=15,"VENCE EM 15 DIAS","COM CLIENTE"))))))</f>
        <v/>
      </c>
      <c r="S1500" s="18">
        <f>IF(OR($E1500="",D1500=""),"",IF(D1500=$C$4,"5909","6909"))</f>
        <v/>
      </c>
      <c r="T1500" s="18" t="n"/>
    </row>
    <row r="1501">
      <c r="A1501" s="17" t="n"/>
      <c r="B1501" s="18" t="n"/>
      <c r="C1501" s="18" t="n"/>
      <c r="D1501" s="18" t="n"/>
      <c r="E1501" s="18" t="n"/>
      <c r="F1501" s="18">
        <f>IF($E1501="","",IFERROR(INDEX(Bens!$B$6:$B$305,MATCH($E1501,Bens!$A$6:$A$305,0)),"Código não cadastrado"))</f>
        <v/>
      </c>
      <c r="G1501" s="19" t="n"/>
      <c r="H1501" s="20">
        <f>IF(OR($E1501="",G1501=""),"",G1501*IFERROR(INDEX(Bens!$D$6:$D$305,MATCH($E1501,Bens!$A$6:$A$305,0)),0))</f>
        <v/>
      </c>
      <c r="I1501" s="18" t="n"/>
      <c r="J1501" s="18">
        <f>IF(OR($E1501="",D1501=""),"",IF(D1501=$C$4,"5908","6908"))</f>
        <v/>
      </c>
      <c r="K1501" s="17" t="n"/>
      <c r="L1501" s="17" t="n"/>
      <c r="M1501" s="19" t="n"/>
      <c r="N1501" s="18" t="n"/>
      <c r="O1501" s="19">
        <f>IF(OR($E1501="",G1501=""),"",G1501-N(M1501))</f>
        <v/>
      </c>
      <c r="P1501" s="20">
        <f>IF(O1501="","",O1501*IFERROR(INDEX(Bens!$D$6:$D$305,MATCH($E1501,Bens!$A$6:$A$305,0)),0))</f>
        <v/>
      </c>
      <c r="Q1501" s="21">
        <f>IF(A1501="","",IF(AND(O1501&lt;=0,L1501&lt;&gt;""),L1501-A1501,TODAY()-A1501))</f>
        <v/>
      </c>
      <c r="R1501" s="18">
        <f>IF(O1501="","",IF(O1501&lt;0,"CONFERIR",IF(O1501=0,"DEVOLVIDO",IF(K1501="","COM CLIENTE",IF(TODAY()&gt;K1501,"VENCIDO",IF(K1501-TODAY()&lt;=15,"VENCE EM 15 DIAS","COM CLIENTE"))))))</f>
        <v/>
      </c>
      <c r="S1501" s="18">
        <f>IF(OR($E1501="",D1501=""),"",IF(D1501=$C$4,"5909","6909"))</f>
        <v/>
      </c>
      <c r="T1501" s="18" t="n"/>
    </row>
    <row r="1502">
      <c r="A1502" s="17" t="n"/>
      <c r="B1502" s="18" t="n"/>
      <c r="C1502" s="18" t="n"/>
      <c r="D1502" s="18" t="n"/>
      <c r="E1502" s="18" t="n"/>
      <c r="F1502" s="18">
        <f>IF($E1502="","",IFERROR(INDEX(Bens!$B$6:$B$305,MATCH($E1502,Bens!$A$6:$A$305,0)),"Código não cadastrado"))</f>
        <v/>
      </c>
      <c r="G1502" s="19" t="n"/>
      <c r="H1502" s="20">
        <f>IF(OR($E1502="",G1502=""),"",G1502*IFERROR(INDEX(Bens!$D$6:$D$305,MATCH($E1502,Bens!$A$6:$A$305,0)),0))</f>
        <v/>
      </c>
      <c r="I1502" s="18" t="n"/>
      <c r="J1502" s="18">
        <f>IF(OR($E1502="",D1502=""),"",IF(D1502=$C$4,"5908","6908"))</f>
        <v/>
      </c>
      <c r="K1502" s="17" t="n"/>
      <c r="L1502" s="17" t="n"/>
      <c r="M1502" s="19" t="n"/>
      <c r="N1502" s="18" t="n"/>
      <c r="O1502" s="19">
        <f>IF(OR($E1502="",G1502=""),"",G1502-N(M1502))</f>
        <v/>
      </c>
      <c r="P1502" s="20">
        <f>IF(O1502="","",O1502*IFERROR(INDEX(Bens!$D$6:$D$305,MATCH($E1502,Bens!$A$6:$A$305,0)),0))</f>
        <v/>
      </c>
      <c r="Q1502" s="21">
        <f>IF(A1502="","",IF(AND(O1502&lt;=0,L1502&lt;&gt;""),L1502-A1502,TODAY()-A1502))</f>
        <v/>
      </c>
      <c r="R1502" s="18">
        <f>IF(O1502="","",IF(O1502&lt;0,"CONFERIR",IF(O1502=0,"DEVOLVIDO",IF(K1502="","COM CLIENTE",IF(TODAY()&gt;K1502,"VENCIDO",IF(K1502-TODAY()&lt;=15,"VENCE EM 15 DIAS","COM CLIENTE"))))))</f>
        <v/>
      </c>
      <c r="S1502" s="18">
        <f>IF(OR($E1502="",D1502=""),"",IF(D1502=$C$4,"5909","6909"))</f>
        <v/>
      </c>
      <c r="T1502" s="18" t="n"/>
    </row>
    <row r="1503">
      <c r="A1503" s="17" t="n"/>
      <c r="B1503" s="18" t="n"/>
      <c r="C1503" s="18" t="n"/>
      <c r="D1503" s="18" t="n"/>
      <c r="E1503" s="18" t="n"/>
      <c r="F1503" s="18">
        <f>IF($E1503="","",IFERROR(INDEX(Bens!$B$6:$B$305,MATCH($E1503,Bens!$A$6:$A$305,0)),"Código não cadastrado"))</f>
        <v/>
      </c>
      <c r="G1503" s="19" t="n"/>
      <c r="H1503" s="20">
        <f>IF(OR($E1503="",G1503=""),"",G1503*IFERROR(INDEX(Bens!$D$6:$D$305,MATCH($E1503,Bens!$A$6:$A$305,0)),0))</f>
        <v/>
      </c>
      <c r="I1503" s="18" t="n"/>
      <c r="J1503" s="18">
        <f>IF(OR($E1503="",D1503=""),"",IF(D1503=$C$4,"5908","6908"))</f>
        <v/>
      </c>
      <c r="K1503" s="17" t="n"/>
      <c r="L1503" s="17" t="n"/>
      <c r="M1503" s="19" t="n"/>
      <c r="N1503" s="18" t="n"/>
      <c r="O1503" s="19">
        <f>IF(OR($E1503="",G1503=""),"",G1503-N(M1503))</f>
        <v/>
      </c>
      <c r="P1503" s="20">
        <f>IF(O1503="","",O1503*IFERROR(INDEX(Bens!$D$6:$D$305,MATCH($E1503,Bens!$A$6:$A$305,0)),0))</f>
        <v/>
      </c>
      <c r="Q1503" s="21">
        <f>IF(A1503="","",IF(AND(O1503&lt;=0,L1503&lt;&gt;""),L1503-A1503,TODAY()-A1503))</f>
        <v/>
      </c>
      <c r="R1503" s="18">
        <f>IF(O1503="","",IF(O1503&lt;0,"CONFERIR",IF(O1503=0,"DEVOLVIDO",IF(K1503="","COM CLIENTE",IF(TODAY()&gt;K1503,"VENCIDO",IF(K1503-TODAY()&lt;=15,"VENCE EM 15 DIAS","COM CLIENTE"))))))</f>
        <v/>
      </c>
      <c r="S1503" s="18">
        <f>IF(OR($E1503="",D1503=""),"",IF(D1503=$C$4,"5909","6909"))</f>
        <v/>
      </c>
      <c r="T1503" s="18" t="n"/>
    </row>
    <row r="1504">
      <c r="A1504" s="17" t="n"/>
      <c r="B1504" s="18" t="n"/>
      <c r="C1504" s="18" t="n"/>
      <c r="D1504" s="18" t="n"/>
      <c r="E1504" s="18" t="n"/>
      <c r="F1504" s="18">
        <f>IF($E1504="","",IFERROR(INDEX(Bens!$B$6:$B$305,MATCH($E1504,Bens!$A$6:$A$305,0)),"Código não cadastrado"))</f>
        <v/>
      </c>
      <c r="G1504" s="19" t="n"/>
      <c r="H1504" s="20">
        <f>IF(OR($E1504="",G1504=""),"",G1504*IFERROR(INDEX(Bens!$D$6:$D$305,MATCH($E1504,Bens!$A$6:$A$305,0)),0))</f>
        <v/>
      </c>
      <c r="I1504" s="18" t="n"/>
      <c r="J1504" s="18">
        <f>IF(OR($E1504="",D1504=""),"",IF(D1504=$C$4,"5908","6908"))</f>
        <v/>
      </c>
      <c r="K1504" s="17" t="n"/>
      <c r="L1504" s="17" t="n"/>
      <c r="M1504" s="19" t="n"/>
      <c r="N1504" s="18" t="n"/>
      <c r="O1504" s="19">
        <f>IF(OR($E1504="",G1504=""),"",G1504-N(M1504))</f>
        <v/>
      </c>
      <c r="P1504" s="20">
        <f>IF(O1504="","",O1504*IFERROR(INDEX(Bens!$D$6:$D$305,MATCH($E1504,Bens!$A$6:$A$305,0)),0))</f>
        <v/>
      </c>
      <c r="Q1504" s="21">
        <f>IF(A1504="","",IF(AND(O1504&lt;=0,L1504&lt;&gt;""),L1504-A1504,TODAY()-A1504))</f>
        <v/>
      </c>
      <c r="R1504" s="18">
        <f>IF(O1504="","",IF(O1504&lt;0,"CONFERIR",IF(O1504=0,"DEVOLVIDO",IF(K1504="","COM CLIENTE",IF(TODAY()&gt;K1504,"VENCIDO",IF(K1504-TODAY()&lt;=15,"VENCE EM 15 DIAS","COM CLIENTE"))))))</f>
        <v/>
      </c>
      <c r="S1504" s="18">
        <f>IF(OR($E1504="",D1504=""),"",IF(D1504=$C$4,"5909","6909"))</f>
        <v/>
      </c>
      <c r="T1504" s="18" t="n"/>
    </row>
    <row r="1505">
      <c r="A1505" s="17" t="n"/>
      <c r="B1505" s="18" t="n"/>
      <c r="C1505" s="18" t="n"/>
      <c r="D1505" s="18" t="n"/>
      <c r="E1505" s="18" t="n"/>
      <c r="F1505" s="18">
        <f>IF($E1505="","",IFERROR(INDEX(Bens!$B$6:$B$305,MATCH($E1505,Bens!$A$6:$A$305,0)),"Código não cadastrado"))</f>
        <v/>
      </c>
      <c r="G1505" s="19" t="n"/>
      <c r="H1505" s="20">
        <f>IF(OR($E1505="",G1505=""),"",G1505*IFERROR(INDEX(Bens!$D$6:$D$305,MATCH($E1505,Bens!$A$6:$A$305,0)),0))</f>
        <v/>
      </c>
      <c r="I1505" s="18" t="n"/>
      <c r="J1505" s="18">
        <f>IF(OR($E1505="",D1505=""),"",IF(D1505=$C$4,"5908","6908"))</f>
        <v/>
      </c>
      <c r="K1505" s="17" t="n"/>
      <c r="L1505" s="17" t="n"/>
      <c r="M1505" s="19" t="n"/>
      <c r="N1505" s="18" t="n"/>
      <c r="O1505" s="19">
        <f>IF(OR($E1505="",G1505=""),"",G1505-N(M1505))</f>
        <v/>
      </c>
      <c r="P1505" s="20">
        <f>IF(O1505="","",O1505*IFERROR(INDEX(Bens!$D$6:$D$305,MATCH($E1505,Bens!$A$6:$A$305,0)),0))</f>
        <v/>
      </c>
      <c r="Q1505" s="21">
        <f>IF(A1505="","",IF(AND(O1505&lt;=0,L1505&lt;&gt;""),L1505-A1505,TODAY()-A1505))</f>
        <v/>
      </c>
      <c r="R1505" s="18">
        <f>IF(O1505="","",IF(O1505&lt;0,"CONFERIR",IF(O1505=0,"DEVOLVIDO",IF(K1505="","COM CLIENTE",IF(TODAY()&gt;K1505,"VENCIDO",IF(K1505-TODAY()&lt;=15,"VENCE EM 15 DIAS","COM CLIENTE"))))))</f>
        <v/>
      </c>
      <c r="S1505" s="18">
        <f>IF(OR($E1505="",D1505=""),"",IF(D1505=$C$4,"5909","6909"))</f>
        <v/>
      </c>
      <c r="T1505" s="18" t="n"/>
    </row>
  </sheetData>
  <autoFilter ref="A5:T1505"/>
  <mergeCells count="1">
    <mergeCell ref="A4:B4"/>
  </mergeCells>
  <conditionalFormatting sqref="R6:R1505">
    <cfRule type="expression" priority="1" dxfId="0">
      <formula>R6="VENCIDO"</formula>
    </cfRule>
    <cfRule type="expression" priority="2" dxfId="0">
      <formula>R6="CONFERIR"</formula>
    </cfRule>
    <cfRule type="expression" priority="3" dxfId="1">
      <formula>R6="VENCE EM 15 DIAS"</formula>
    </cfRule>
    <cfRule type="expression" priority="4" dxfId="2">
      <formula>R6="DEVOLVIDO"</formula>
    </cfRule>
    <cfRule type="expression" priority="5" dxfId="3">
      <formula>R6="COM CLIENTE"</formula>
    </cfRule>
  </conditionalFormatting>
  <dataValidations count="3">
    <dataValidation sqref="C4" showDropDown="0" showInputMessage="0" showErrorMessage="1" allowBlank="1" errorTitle="Valor fora da lista" error="Escolha um valor da lista." type="list">
      <formula1>Listas!$A$6:$A$45</formula1>
    </dataValidation>
    <dataValidation sqref="D6:D1505" showDropDown="0" showInputMessage="0" showErrorMessage="1" allowBlank="1" errorTitle="Valor fora da lista" error="Escolha um valor da lista." type="list">
      <formula1>Listas!$A$6:$A$45</formula1>
    </dataValidation>
    <dataValidation sqref="E6:E1505" showDropDown="0" showInputMessage="0" showErrorMessage="1" allowBlank="1" errorTitle="Valor fora da lista" error="Valor fora da lista. Confirme se está correto." type="list" errorStyle="warning">
      <formula1>Bens!$A$6:$A$305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3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0" customWidth="1" min="1" max="1"/>
    <col width="34" customWidth="1" min="2" max="2"/>
    <col width="18" customWidth="1" min="3" max="3"/>
    <col width="15" customWidth="1" min="4" max="4"/>
    <col width="13" customWidth="1" min="5" max="5"/>
    <col width="12" customWidth="1" min="6" max="6"/>
    <col width="12" customWidth="1" min="7" max="7"/>
    <col width="16" customWidth="1" min="8" max="8"/>
    <col width="16" customWidth="1" min="9" max="9"/>
  </cols>
  <sheetData>
    <row r="1" ht="26" customHeight="1">
      <c r="A1" s="6" t="inlineStr">
        <is>
          <t>Bens cedidos em comodato (equipamentos e vasilhames)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4">
      <c r="G4" s="8" t="inlineStr">
        <is>
          <t>Valor com clientes:</t>
        </is>
      </c>
      <c r="H4" s="22">
        <f>SUM(H6:H305)</f>
        <v/>
      </c>
    </row>
    <row r="5" ht="32" customHeight="1">
      <c r="A5" s="10" t="inlineStr">
        <is>
          <t>Código</t>
        </is>
      </c>
      <c r="B5" s="10" t="inlineStr">
        <is>
          <t>Bem</t>
        </is>
      </c>
      <c r="C5" s="10" t="inlineStr">
        <is>
          <t>Nº de série / patrimônio</t>
        </is>
      </c>
      <c r="D5" s="10" t="inlineStr">
        <is>
          <t>Valor unitário do bem</t>
        </is>
      </c>
      <c r="E5" s="10" t="inlineStr">
        <is>
          <t>Quantidade da empresa</t>
        </is>
      </c>
      <c r="F5" s="11" t="inlineStr">
        <is>
          <t>Com clientes</t>
        </is>
      </c>
      <c r="G5" s="11" t="inlineStr">
        <is>
          <t>Disponível</t>
        </is>
      </c>
      <c r="H5" s="11" t="inlineStr">
        <is>
          <t>Valor com clientes</t>
        </is>
      </c>
      <c r="I5" s="11" t="inlineStr">
        <is>
          <t>Situação</t>
        </is>
      </c>
    </row>
    <row r="6">
      <c r="A6" s="13" t="inlineStr">
        <is>
          <t>B01</t>
        </is>
      </c>
      <c r="B6" s="13" t="inlineStr">
        <is>
          <t>Botijão P13 (vasilhame)</t>
        </is>
      </c>
      <c r="C6" s="13" t="inlineStr">
        <is>
          <t>Lote vasilhames 2025</t>
        </is>
      </c>
      <c r="D6" s="15" t="n">
        <v>180</v>
      </c>
      <c r="E6" s="14" t="n">
        <v>120</v>
      </c>
      <c r="F6" s="19">
        <f>IF($A6="","",SUMIFS(Remessas!$O$6:$O$1505,Remessas!$E$6:$E$1505,$A6))</f>
        <v/>
      </c>
      <c r="G6" s="19">
        <f>IF($A6="","",N(E6)-F6)</f>
        <v/>
      </c>
      <c r="H6" s="20">
        <f>IF($A6="","",F6*N(D6))</f>
        <v/>
      </c>
      <c r="I6" s="18">
        <f>IF($A6="","",IF(G6&lt;0,"CONFERIR",IF(G6=0,"TODOS FORA","OK")))</f>
        <v/>
      </c>
    </row>
    <row r="7">
      <c r="A7" s="13" t="inlineStr">
        <is>
          <t>B02</t>
        </is>
      </c>
      <c r="B7" s="13" t="inlineStr">
        <is>
          <t>Chopeira elétrica 2 torneiras</t>
        </is>
      </c>
      <c r="C7" s="13" t="inlineStr">
        <is>
          <t>CH-10452</t>
        </is>
      </c>
      <c r="D7" s="15" t="n">
        <v>3200</v>
      </c>
      <c r="E7" s="14" t="n">
        <v>6</v>
      </c>
      <c r="F7" s="19">
        <f>IF($A7="","",SUMIFS(Remessas!$O$6:$O$1505,Remessas!$E$6:$E$1505,$A7))</f>
        <v/>
      </c>
      <c r="G7" s="19">
        <f>IF($A7="","",N(E7)-F7)</f>
        <v/>
      </c>
      <c r="H7" s="20">
        <f>IF($A7="","",F7*N(D7))</f>
        <v/>
      </c>
      <c r="I7" s="18">
        <f>IF($A7="","",IF(G7&lt;0,"CONFERIR",IF(G7=0,"TODOS FORA","OK")))</f>
        <v/>
      </c>
    </row>
    <row r="8">
      <c r="A8" s="13" t="inlineStr">
        <is>
          <t>B03</t>
        </is>
      </c>
      <c r="B8" s="13" t="inlineStr">
        <is>
          <t>Freezer horizontal 400 L</t>
        </is>
      </c>
      <c r="C8" s="13" t="inlineStr">
        <is>
          <t>FZ-88123</t>
        </is>
      </c>
      <c r="D8" s="15" t="n">
        <v>2900</v>
      </c>
      <c r="E8" s="14" t="n">
        <v>4</v>
      </c>
      <c r="F8" s="19">
        <f>IF($A8="","",SUMIFS(Remessas!$O$6:$O$1505,Remessas!$E$6:$E$1505,$A8))</f>
        <v/>
      </c>
      <c r="G8" s="19">
        <f>IF($A8="","",N(E8)-F8)</f>
        <v/>
      </c>
      <c r="H8" s="20">
        <f>IF($A8="","",F8*N(D8))</f>
        <v/>
      </c>
      <c r="I8" s="18">
        <f>IF($A8="","",IF(G8&lt;0,"CONFERIR",IF(G8=0,"TODOS FORA","OK")))</f>
        <v/>
      </c>
    </row>
    <row r="9">
      <c r="A9" s="13" t="inlineStr">
        <is>
          <t>B04</t>
        </is>
      </c>
      <c r="B9" s="13" t="inlineStr">
        <is>
          <t>Bebedouro de garrafão</t>
        </is>
      </c>
      <c r="C9" s="13" t="inlineStr">
        <is>
          <t>PB-55017</t>
        </is>
      </c>
      <c r="D9" s="15" t="n">
        <v>690</v>
      </c>
      <c r="E9" s="14" t="n">
        <v>10</v>
      </c>
      <c r="F9" s="19">
        <f>IF($A9="","",SUMIFS(Remessas!$O$6:$O$1505,Remessas!$E$6:$E$1505,$A9))</f>
        <v/>
      </c>
      <c r="G9" s="19">
        <f>IF($A9="","",N(E9)-F9)</f>
        <v/>
      </c>
      <c r="H9" s="20">
        <f>IF($A9="","",F9*N(D9))</f>
        <v/>
      </c>
      <c r="I9" s="18">
        <f>IF($A9="","",IF(G9&lt;0,"CONFERIR",IF(G9=0,"TODOS FORA","OK")))</f>
        <v/>
      </c>
    </row>
    <row r="10">
      <c r="A10" s="18" t="n"/>
      <c r="B10" s="18" t="n"/>
      <c r="C10" s="18" t="n"/>
      <c r="D10" s="20" t="n"/>
      <c r="E10" s="19" t="n"/>
      <c r="F10" s="19">
        <f>IF($A10="","",SUMIFS(Remessas!$O$6:$O$1505,Remessas!$E$6:$E$1505,$A10))</f>
        <v/>
      </c>
      <c r="G10" s="19">
        <f>IF($A10="","",N(E10)-F10)</f>
        <v/>
      </c>
      <c r="H10" s="20">
        <f>IF($A10="","",F10*N(D10))</f>
        <v/>
      </c>
      <c r="I10" s="18">
        <f>IF($A10="","",IF(G10&lt;0,"CONFERIR",IF(G10=0,"TODOS FORA","OK")))</f>
        <v/>
      </c>
    </row>
    <row r="11">
      <c r="A11" s="18" t="n"/>
      <c r="B11" s="18" t="n"/>
      <c r="C11" s="18" t="n"/>
      <c r="D11" s="20" t="n"/>
      <c r="E11" s="19" t="n"/>
      <c r="F11" s="19">
        <f>IF($A11="","",SUMIFS(Remessas!$O$6:$O$1505,Remessas!$E$6:$E$1505,$A11))</f>
        <v/>
      </c>
      <c r="G11" s="19">
        <f>IF($A11="","",N(E11)-F11)</f>
        <v/>
      </c>
      <c r="H11" s="20">
        <f>IF($A11="","",F11*N(D11))</f>
        <v/>
      </c>
      <c r="I11" s="18">
        <f>IF($A11="","",IF(G11&lt;0,"CONFERIR",IF(G11=0,"TODOS FORA","OK")))</f>
        <v/>
      </c>
    </row>
    <row r="12">
      <c r="A12" s="18" t="n"/>
      <c r="B12" s="18" t="n"/>
      <c r="C12" s="18" t="n"/>
      <c r="D12" s="20" t="n"/>
      <c r="E12" s="19" t="n"/>
      <c r="F12" s="19">
        <f>IF($A12="","",SUMIFS(Remessas!$O$6:$O$1505,Remessas!$E$6:$E$1505,$A12))</f>
        <v/>
      </c>
      <c r="G12" s="19">
        <f>IF($A12="","",N(E12)-F12)</f>
        <v/>
      </c>
      <c r="H12" s="20">
        <f>IF($A12="","",F12*N(D12))</f>
        <v/>
      </c>
      <c r="I12" s="18">
        <f>IF($A12="","",IF(G12&lt;0,"CONFERIR",IF(G12=0,"TODOS FORA","OK")))</f>
        <v/>
      </c>
    </row>
    <row r="13">
      <c r="A13" s="18" t="n"/>
      <c r="B13" s="18" t="n"/>
      <c r="C13" s="18" t="n"/>
      <c r="D13" s="20" t="n"/>
      <c r="E13" s="19" t="n"/>
      <c r="F13" s="19">
        <f>IF($A13="","",SUMIFS(Remessas!$O$6:$O$1505,Remessas!$E$6:$E$1505,$A13))</f>
        <v/>
      </c>
      <c r="G13" s="19">
        <f>IF($A13="","",N(E13)-F13)</f>
        <v/>
      </c>
      <c r="H13" s="20">
        <f>IF($A13="","",F13*N(D13))</f>
        <v/>
      </c>
      <c r="I13" s="18">
        <f>IF($A13="","",IF(G13&lt;0,"CONFERIR",IF(G13=0,"TODOS FORA","OK")))</f>
        <v/>
      </c>
    </row>
    <row r="14">
      <c r="A14" s="18" t="n"/>
      <c r="B14" s="18" t="n"/>
      <c r="C14" s="18" t="n"/>
      <c r="D14" s="20" t="n"/>
      <c r="E14" s="19" t="n"/>
      <c r="F14" s="19">
        <f>IF($A14="","",SUMIFS(Remessas!$O$6:$O$1505,Remessas!$E$6:$E$1505,$A14))</f>
        <v/>
      </c>
      <c r="G14" s="19">
        <f>IF($A14="","",N(E14)-F14)</f>
        <v/>
      </c>
      <c r="H14" s="20">
        <f>IF($A14="","",F14*N(D14))</f>
        <v/>
      </c>
      <c r="I14" s="18">
        <f>IF($A14="","",IF(G14&lt;0,"CONFERIR",IF(G14=0,"TODOS FORA","OK")))</f>
        <v/>
      </c>
    </row>
    <row r="15">
      <c r="A15" s="18" t="n"/>
      <c r="B15" s="18" t="n"/>
      <c r="C15" s="18" t="n"/>
      <c r="D15" s="20" t="n"/>
      <c r="E15" s="19" t="n"/>
      <c r="F15" s="19">
        <f>IF($A15="","",SUMIFS(Remessas!$O$6:$O$1505,Remessas!$E$6:$E$1505,$A15))</f>
        <v/>
      </c>
      <c r="G15" s="19">
        <f>IF($A15="","",N(E15)-F15)</f>
        <v/>
      </c>
      <c r="H15" s="20">
        <f>IF($A15="","",F15*N(D15))</f>
        <v/>
      </c>
      <c r="I15" s="18">
        <f>IF($A15="","",IF(G15&lt;0,"CONFERIR",IF(G15=0,"TODOS FORA","OK")))</f>
        <v/>
      </c>
    </row>
    <row r="16">
      <c r="A16" s="18" t="n"/>
      <c r="B16" s="18" t="n"/>
      <c r="C16" s="18" t="n"/>
      <c r="D16" s="20" t="n"/>
      <c r="E16" s="19" t="n"/>
      <c r="F16" s="19">
        <f>IF($A16="","",SUMIFS(Remessas!$O$6:$O$1505,Remessas!$E$6:$E$1505,$A16))</f>
        <v/>
      </c>
      <c r="G16" s="19">
        <f>IF($A16="","",N(E16)-F16)</f>
        <v/>
      </c>
      <c r="H16" s="20">
        <f>IF($A16="","",F16*N(D16))</f>
        <v/>
      </c>
      <c r="I16" s="18">
        <f>IF($A16="","",IF(G16&lt;0,"CONFERIR",IF(G16=0,"TODOS FORA","OK")))</f>
        <v/>
      </c>
    </row>
    <row r="17">
      <c r="A17" s="18" t="n"/>
      <c r="B17" s="18" t="n"/>
      <c r="C17" s="18" t="n"/>
      <c r="D17" s="20" t="n"/>
      <c r="E17" s="19" t="n"/>
      <c r="F17" s="19">
        <f>IF($A17="","",SUMIFS(Remessas!$O$6:$O$1505,Remessas!$E$6:$E$1505,$A17))</f>
        <v/>
      </c>
      <c r="G17" s="19">
        <f>IF($A17="","",N(E17)-F17)</f>
        <v/>
      </c>
      <c r="H17" s="20">
        <f>IF($A17="","",F17*N(D17))</f>
        <v/>
      </c>
      <c r="I17" s="18">
        <f>IF($A17="","",IF(G17&lt;0,"CONFERIR",IF(G17=0,"TODOS FORA","OK")))</f>
        <v/>
      </c>
    </row>
    <row r="18">
      <c r="A18" s="18" t="n"/>
      <c r="B18" s="18" t="n"/>
      <c r="C18" s="18" t="n"/>
      <c r="D18" s="20" t="n"/>
      <c r="E18" s="19" t="n"/>
      <c r="F18" s="19">
        <f>IF($A18="","",SUMIFS(Remessas!$O$6:$O$1505,Remessas!$E$6:$E$1505,$A18))</f>
        <v/>
      </c>
      <c r="G18" s="19">
        <f>IF($A18="","",N(E18)-F18)</f>
        <v/>
      </c>
      <c r="H18" s="20">
        <f>IF($A18="","",F18*N(D18))</f>
        <v/>
      </c>
      <c r="I18" s="18">
        <f>IF($A18="","",IF(G18&lt;0,"CONFERIR",IF(G18=0,"TODOS FORA","OK")))</f>
        <v/>
      </c>
    </row>
    <row r="19">
      <c r="A19" s="18" t="n"/>
      <c r="B19" s="18" t="n"/>
      <c r="C19" s="18" t="n"/>
      <c r="D19" s="20" t="n"/>
      <c r="E19" s="19" t="n"/>
      <c r="F19" s="19">
        <f>IF($A19="","",SUMIFS(Remessas!$O$6:$O$1505,Remessas!$E$6:$E$1505,$A19))</f>
        <v/>
      </c>
      <c r="G19" s="19">
        <f>IF($A19="","",N(E19)-F19)</f>
        <v/>
      </c>
      <c r="H19" s="20">
        <f>IF($A19="","",F19*N(D19))</f>
        <v/>
      </c>
      <c r="I19" s="18">
        <f>IF($A19="","",IF(G19&lt;0,"CONFERIR",IF(G19=0,"TODOS FORA","OK")))</f>
        <v/>
      </c>
    </row>
    <row r="20">
      <c r="A20" s="18" t="n"/>
      <c r="B20" s="18" t="n"/>
      <c r="C20" s="18" t="n"/>
      <c r="D20" s="20" t="n"/>
      <c r="E20" s="19" t="n"/>
      <c r="F20" s="19">
        <f>IF($A20="","",SUMIFS(Remessas!$O$6:$O$1505,Remessas!$E$6:$E$1505,$A20))</f>
        <v/>
      </c>
      <c r="G20" s="19">
        <f>IF($A20="","",N(E20)-F20)</f>
        <v/>
      </c>
      <c r="H20" s="20">
        <f>IF($A20="","",F20*N(D20))</f>
        <v/>
      </c>
      <c r="I20" s="18">
        <f>IF($A20="","",IF(G20&lt;0,"CONFERIR",IF(G20=0,"TODOS FORA","OK")))</f>
        <v/>
      </c>
    </row>
    <row r="21">
      <c r="A21" s="18" t="n"/>
      <c r="B21" s="18" t="n"/>
      <c r="C21" s="18" t="n"/>
      <c r="D21" s="20" t="n"/>
      <c r="E21" s="19" t="n"/>
      <c r="F21" s="19">
        <f>IF($A21="","",SUMIFS(Remessas!$O$6:$O$1505,Remessas!$E$6:$E$1505,$A21))</f>
        <v/>
      </c>
      <c r="G21" s="19">
        <f>IF($A21="","",N(E21)-F21)</f>
        <v/>
      </c>
      <c r="H21" s="20">
        <f>IF($A21="","",F21*N(D21))</f>
        <v/>
      </c>
      <c r="I21" s="18">
        <f>IF($A21="","",IF(G21&lt;0,"CONFERIR",IF(G21=0,"TODOS FORA","OK")))</f>
        <v/>
      </c>
    </row>
    <row r="22">
      <c r="A22" s="18" t="n"/>
      <c r="B22" s="18" t="n"/>
      <c r="C22" s="18" t="n"/>
      <c r="D22" s="20" t="n"/>
      <c r="E22" s="19" t="n"/>
      <c r="F22" s="19">
        <f>IF($A22="","",SUMIFS(Remessas!$O$6:$O$1505,Remessas!$E$6:$E$1505,$A22))</f>
        <v/>
      </c>
      <c r="G22" s="19">
        <f>IF($A22="","",N(E22)-F22)</f>
        <v/>
      </c>
      <c r="H22" s="20">
        <f>IF($A22="","",F22*N(D22))</f>
        <v/>
      </c>
      <c r="I22" s="18">
        <f>IF($A22="","",IF(G22&lt;0,"CONFERIR",IF(G22=0,"TODOS FORA","OK")))</f>
        <v/>
      </c>
    </row>
    <row r="23">
      <c r="A23" s="18" t="n"/>
      <c r="B23" s="18" t="n"/>
      <c r="C23" s="18" t="n"/>
      <c r="D23" s="20" t="n"/>
      <c r="E23" s="19" t="n"/>
      <c r="F23" s="19">
        <f>IF($A23="","",SUMIFS(Remessas!$O$6:$O$1505,Remessas!$E$6:$E$1505,$A23))</f>
        <v/>
      </c>
      <c r="G23" s="19">
        <f>IF($A23="","",N(E23)-F23)</f>
        <v/>
      </c>
      <c r="H23" s="20">
        <f>IF($A23="","",F23*N(D23))</f>
        <v/>
      </c>
      <c r="I23" s="18">
        <f>IF($A23="","",IF(G23&lt;0,"CONFERIR",IF(G23=0,"TODOS FORA","OK")))</f>
        <v/>
      </c>
    </row>
    <row r="24">
      <c r="A24" s="18" t="n"/>
      <c r="B24" s="18" t="n"/>
      <c r="C24" s="18" t="n"/>
      <c r="D24" s="20" t="n"/>
      <c r="E24" s="19" t="n"/>
      <c r="F24" s="19">
        <f>IF($A24="","",SUMIFS(Remessas!$O$6:$O$1505,Remessas!$E$6:$E$1505,$A24))</f>
        <v/>
      </c>
      <c r="G24" s="19">
        <f>IF($A24="","",N(E24)-F24)</f>
        <v/>
      </c>
      <c r="H24" s="20">
        <f>IF($A24="","",F24*N(D24))</f>
        <v/>
      </c>
      <c r="I24" s="18">
        <f>IF($A24="","",IF(G24&lt;0,"CONFERIR",IF(G24=0,"TODOS FORA","OK")))</f>
        <v/>
      </c>
    </row>
    <row r="25">
      <c r="A25" s="18" t="n"/>
      <c r="B25" s="18" t="n"/>
      <c r="C25" s="18" t="n"/>
      <c r="D25" s="20" t="n"/>
      <c r="E25" s="19" t="n"/>
      <c r="F25" s="19">
        <f>IF($A25="","",SUMIFS(Remessas!$O$6:$O$1505,Remessas!$E$6:$E$1505,$A25))</f>
        <v/>
      </c>
      <c r="G25" s="19">
        <f>IF($A25="","",N(E25)-F25)</f>
        <v/>
      </c>
      <c r="H25" s="20">
        <f>IF($A25="","",F25*N(D25))</f>
        <v/>
      </c>
      <c r="I25" s="18">
        <f>IF($A25="","",IF(G25&lt;0,"CONFERIR",IF(G25=0,"TODOS FORA","OK")))</f>
        <v/>
      </c>
    </row>
    <row r="26">
      <c r="A26" s="18" t="n"/>
      <c r="B26" s="18" t="n"/>
      <c r="C26" s="18" t="n"/>
      <c r="D26" s="20" t="n"/>
      <c r="E26" s="19" t="n"/>
      <c r="F26" s="19">
        <f>IF($A26="","",SUMIFS(Remessas!$O$6:$O$1505,Remessas!$E$6:$E$1505,$A26))</f>
        <v/>
      </c>
      <c r="G26" s="19">
        <f>IF($A26="","",N(E26)-F26)</f>
        <v/>
      </c>
      <c r="H26" s="20">
        <f>IF($A26="","",F26*N(D26))</f>
        <v/>
      </c>
      <c r="I26" s="18">
        <f>IF($A26="","",IF(G26&lt;0,"CONFERIR",IF(G26=0,"TODOS FORA","OK")))</f>
        <v/>
      </c>
    </row>
    <row r="27">
      <c r="A27" s="18" t="n"/>
      <c r="B27" s="18" t="n"/>
      <c r="C27" s="18" t="n"/>
      <c r="D27" s="20" t="n"/>
      <c r="E27" s="19" t="n"/>
      <c r="F27" s="19">
        <f>IF($A27="","",SUMIFS(Remessas!$O$6:$O$1505,Remessas!$E$6:$E$1505,$A27))</f>
        <v/>
      </c>
      <c r="G27" s="19">
        <f>IF($A27="","",N(E27)-F27)</f>
        <v/>
      </c>
      <c r="H27" s="20">
        <f>IF($A27="","",F27*N(D27))</f>
        <v/>
      </c>
      <c r="I27" s="18">
        <f>IF($A27="","",IF(G27&lt;0,"CONFERIR",IF(G27=0,"TODOS FORA","OK")))</f>
        <v/>
      </c>
    </row>
    <row r="28">
      <c r="A28" s="18" t="n"/>
      <c r="B28" s="18" t="n"/>
      <c r="C28" s="18" t="n"/>
      <c r="D28" s="20" t="n"/>
      <c r="E28" s="19" t="n"/>
      <c r="F28" s="19">
        <f>IF($A28="","",SUMIFS(Remessas!$O$6:$O$1505,Remessas!$E$6:$E$1505,$A28))</f>
        <v/>
      </c>
      <c r="G28" s="19">
        <f>IF($A28="","",N(E28)-F28)</f>
        <v/>
      </c>
      <c r="H28" s="20">
        <f>IF($A28="","",F28*N(D28))</f>
        <v/>
      </c>
      <c r="I28" s="18">
        <f>IF($A28="","",IF(G28&lt;0,"CONFERIR",IF(G28=0,"TODOS FORA","OK")))</f>
        <v/>
      </c>
    </row>
    <row r="29">
      <c r="A29" s="18" t="n"/>
      <c r="B29" s="18" t="n"/>
      <c r="C29" s="18" t="n"/>
      <c r="D29" s="20" t="n"/>
      <c r="E29" s="19" t="n"/>
      <c r="F29" s="19">
        <f>IF($A29="","",SUMIFS(Remessas!$O$6:$O$1505,Remessas!$E$6:$E$1505,$A29))</f>
        <v/>
      </c>
      <c r="G29" s="19">
        <f>IF($A29="","",N(E29)-F29)</f>
        <v/>
      </c>
      <c r="H29" s="20">
        <f>IF($A29="","",F29*N(D29))</f>
        <v/>
      </c>
      <c r="I29" s="18">
        <f>IF($A29="","",IF(G29&lt;0,"CONFERIR",IF(G29=0,"TODOS FORA","OK")))</f>
        <v/>
      </c>
    </row>
    <row r="30">
      <c r="A30" s="18" t="n"/>
      <c r="B30" s="18" t="n"/>
      <c r="C30" s="18" t="n"/>
      <c r="D30" s="20" t="n"/>
      <c r="E30" s="19" t="n"/>
      <c r="F30" s="19">
        <f>IF($A30="","",SUMIFS(Remessas!$O$6:$O$1505,Remessas!$E$6:$E$1505,$A30))</f>
        <v/>
      </c>
      <c r="G30" s="19">
        <f>IF($A30="","",N(E30)-F30)</f>
        <v/>
      </c>
      <c r="H30" s="20">
        <f>IF($A30="","",F30*N(D30))</f>
        <v/>
      </c>
      <c r="I30" s="18">
        <f>IF($A30="","",IF(G30&lt;0,"CONFERIR",IF(G30=0,"TODOS FORA","OK")))</f>
        <v/>
      </c>
    </row>
    <row r="31">
      <c r="A31" s="18" t="n"/>
      <c r="B31" s="18" t="n"/>
      <c r="C31" s="18" t="n"/>
      <c r="D31" s="20" t="n"/>
      <c r="E31" s="19" t="n"/>
      <c r="F31" s="19">
        <f>IF($A31="","",SUMIFS(Remessas!$O$6:$O$1505,Remessas!$E$6:$E$1505,$A31))</f>
        <v/>
      </c>
      <c r="G31" s="19">
        <f>IF($A31="","",N(E31)-F31)</f>
        <v/>
      </c>
      <c r="H31" s="20">
        <f>IF($A31="","",F31*N(D31))</f>
        <v/>
      </c>
      <c r="I31" s="18">
        <f>IF($A31="","",IF(G31&lt;0,"CONFERIR",IF(G31=0,"TODOS FORA","OK")))</f>
        <v/>
      </c>
    </row>
    <row r="32">
      <c r="A32" s="18" t="n"/>
      <c r="B32" s="18" t="n"/>
      <c r="C32" s="18" t="n"/>
      <c r="D32" s="20" t="n"/>
      <c r="E32" s="19" t="n"/>
      <c r="F32" s="19">
        <f>IF($A32="","",SUMIFS(Remessas!$O$6:$O$1505,Remessas!$E$6:$E$1505,$A32))</f>
        <v/>
      </c>
      <c r="G32" s="19">
        <f>IF($A32="","",N(E32)-F32)</f>
        <v/>
      </c>
      <c r="H32" s="20">
        <f>IF($A32="","",F32*N(D32))</f>
        <v/>
      </c>
      <c r="I32" s="18">
        <f>IF($A32="","",IF(G32&lt;0,"CONFERIR",IF(G32=0,"TODOS FORA","OK")))</f>
        <v/>
      </c>
    </row>
    <row r="33">
      <c r="A33" s="18" t="n"/>
      <c r="B33" s="18" t="n"/>
      <c r="C33" s="18" t="n"/>
      <c r="D33" s="20" t="n"/>
      <c r="E33" s="19" t="n"/>
      <c r="F33" s="19">
        <f>IF($A33="","",SUMIFS(Remessas!$O$6:$O$1505,Remessas!$E$6:$E$1505,$A33))</f>
        <v/>
      </c>
      <c r="G33" s="19">
        <f>IF($A33="","",N(E33)-F33)</f>
        <v/>
      </c>
      <c r="H33" s="20">
        <f>IF($A33="","",F33*N(D33))</f>
        <v/>
      </c>
      <c r="I33" s="18">
        <f>IF($A33="","",IF(G33&lt;0,"CONFERIR",IF(G33=0,"TODOS FORA","OK")))</f>
        <v/>
      </c>
    </row>
    <row r="34">
      <c r="A34" s="18" t="n"/>
      <c r="B34" s="18" t="n"/>
      <c r="C34" s="18" t="n"/>
      <c r="D34" s="20" t="n"/>
      <c r="E34" s="19" t="n"/>
      <c r="F34" s="19">
        <f>IF($A34="","",SUMIFS(Remessas!$O$6:$O$1505,Remessas!$E$6:$E$1505,$A34))</f>
        <v/>
      </c>
      <c r="G34" s="19">
        <f>IF($A34="","",N(E34)-F34)</f>
        <v/>
      </c>
      <c r="H34" s="20">
        <f>IF($A34="","",F34*N(D34))</f>
        <v/>
      </c>
      <c r="I34" s="18">
        <f>IF($A34="","",IF(G34&lt;0,"CONFERIR",IF(G34=0,"TODOS FORA","OK")))</f>
        <v/>
      </c>
    </row>
    <row r="35">
      <c r="A35" s="18" t="n"/>
      <c r="B35" s="18" t="n"/>
      <c r="C35" s="18" t="n"/>
      <c r="D35" s="20" t="n"/>
      <c r="E35" s="19" t="n"/>
      <c r="F35" s="19">
        <f>IF($A35="","",SUMIFS(Remessas!$O$6:$O$1505,Remessas!$E$6:$E$1505,$A35))</f>
        <v/>
      </c>
      <c r="G35" s="19">
        <f>IF($A35="","",N(E35)-F35)</f>
        <v/>
      </c>
      <c r="H35" s="20">
        <f>IF($A35="","",F35*N(D35))</f>
        <v/>
      </c>
      <c r="I35" s="18">
        <f>IF($A35="","",IF(G35&lt;0,"CONFERIR",IF(G35=0,"TODOS FORA","OK")))</f>
        <v/>
      </c>
    </row>
    <row r="36">
      <c r="A36" s="18" t="n"/>
      <c r="B36" s="18" t="n"/>
      <c r="C36" s="18" t="n"/>
      <c r="D36" s="20" t="n"/>
      <c r="E36" s="19" t="n"/>
      <c r="F36" s="19">
        <f>IF($A36="","",SUMIFS(Remessas!$O$6:$O$1505,Remessas!$E$6:$E$1505,$A36))</f>
        <v/>
      </c>
      <c r="G36" s="19">
        <f>IF($A36="","",N(E36)-F36)</f>
        <v/>
      </c>
      <c r="H36" s="20">
        <f>IF($A36="","",F36*N(D36))</f>
        <v/>
      </c>
      <c r="I36" s="18">
        <f>IF($A36="","",IF(G36&lt;0,"CONFERIR",IF(G36=0,"TODOS FORA","OK")))</f>
        <v/>
      </c>
    </row>
    <row r="37">
      <c r="A37" s="18" t="n"/>
      <c r="B37" s="18" t="n"/>
      <c r="C37" s="18" t="n"/>
      <c r="D37" s="20" t="n"/>
      <c r="E37" s="19" t="n"/>
      <c r="F37" s="19">
        <f>IF($A37="","",SUMIFS(Remessas!$O$6:$O$1505,Remessas!$E$6:$E$1505,$A37))</f>
        <v/>
      </c>
      <c r="G37" s="19">
        <f>IF($A37="","",N(E37)-F37)</f>
        <v/>
      </c>
      <c r="H37" s="20">
        <f>IF($A37="","",F37*N(D37))</f>
        <v/>
      </c>
      <c r="I37" s="18">
        <f>IF($A37="","",IF(G37&lt;0,"CONFERIR",IF(G37=0,"TODOS FORA","OK")))</f>
        <v/>
      </c>
    </row>
    <row r="38">
      <c r="A38" s="18" t="n"/>
      <c r="B38" s="18" t="n"/>
      <c r="C38" s="18" t="n"/>
      <c r="D38" s="20" t="n"/>
      <c r="E38" s="19" t="n"/>
      <c r="F38" s="19">
        <f>IF($A38="","",SUMIFS(Remessas!$O$6:$O$1505,Remessas!$E$6:$E$1505,$A38))</f>
        <v/>
      </c>
      <c r="G38" s="19">
        <f>IF($A38="","",N(E38)-F38)</f>
        <v/>
      </c>
      <c r="H38" s="20">
        <f>IF($A38="","",F38*N(D38))</f>
        <v/>
      </c>
      <c r="I38" s="18">
        <f>IF($A38="","",IF(G38&lt;0,"CONFERIR",IF(G38=0,"TODOS FORA","OK")))</f>
        <v/>
      </c>
    </row>
    <row r="39">
      <c r="A39" s="18" t="n"/>
      <c r="B39" s="18" t="n"/>
      <c r="C39" s="18" t="n"/>
      <c r="D39" s="20" t="n"/>
      <c r="E39" s="19" t="n"/>
      <c r="F39" s="19">
        <f>IF($A39="","",SUMIFS(Remessas!$O$6:$O$1505,Remessas!$E$6:$E$1505,$A39))</f>
        <v/>
      </c>
      <c r="G39" s="19">
        <f>IF($A39="","",N(E39)-F39)</f>
        <v/>
      </c>
      <c r="H39" s="20">
        <f>IF($A39="","",F39*N(D39))</f>
        <v/>
      </c>
      <c r="I39" s="18">
        <f>IF($A39="","",IF(G39&lt;0,"CONFERIR",IF(G39=0,"TODOS FORA","OK")))</f>
        <v/>
      </c>
    </row>
    <row r="40">
      <c r="A40" s="18" t="n"/>
      <c r="B40" s="18" t="n"/>
      <c r="C40" s="18" t="n"/>
      <c r="D40" s="20" t="n"/>
      <c r="E40" s="19" t="n"/>
      <c r="F40" s="19">
        <f>IF($A40="","",SUMIFS(Remessas!$O$6:$O$1505,Remessas!$E$6:$E$1505,$A40))</f>
        <v/>
      </c>
      <c r="G40" s="19">
        <f>IF($A40="","",N(E40)-F40)</f>
        <v/>
      </c>
      <c r="H40" s="20">
        <f>IF($A40="","",F40*N(D40))</f>
        <v/>
      </c>
      <c r="I40" s="18">
        <f>IF($A40="","",IF(G40&lt;0,"CONFERIR",IF(G40=0,"TODOS FORA","OK")))</f>
        <v/>
      </c>
    </row>
    <row r="41">
      <c r="A41" s="18" t="n"/>
      <c r="B41" s="18" t="n"/>
      <c r="C41" s="18" t="n"/>
      <c r="D41" s="20" t="n"/>
      <c r="E41" s="19" t="n"/>
      <c r="F41" s="19">
        <f>IF($A41="","",SUMIFS(Remessas!$O$6:$O$1505,Remessas!$E$6:$E$1505,$A41))</f>
        <v/>
      </c>
      <c r="G41" s="19">
        <f>IF($A41="","",N(E41)-F41)</f>
        <v/>
      </c>
      <c r="H41" s="20">
        <f>IF($A41="","",F41*N(D41))</f>
        <v/>
      </c>
      <c r="I41" s="18">
        <f>IF($A41="","",IF(G41&lt;0,"CONFERIR",IF(G41=0,"TODOS FORA","OK")))</f>
        <v/>
      </c>
    </row>
    <row r="42">
      <c r="A42" s="18" t="n"/>
      <c r="B42" s="18" t="n"/>
      <c r="C42" s="18" t="n"/>
      <c r="D42" s="20" t="n"/>
      <c r="E42" s="19" t="n"/>
      <c r="F42" s="19">
        <f>IF($A42="","",SUMIFS(Remessas!$O$6:$O$1505,Remessas!$E$6:$E$1505,$A42))</f>
        <v/>
      </c>
      <c r="G42" s="19">
        <f>IF($A42="","",N(E42)-F42)</f>
        <v/>
      </c>
      <c r="H42" s="20">
        <f>IF($A42="","",F42*N(D42))</f>
        <v/>
      </c>
      <c r="I42" s="18">
        <f>IF($A42="","",IF(G42&lt;0,"CONFERIR",IF(G42=0,"TODOS FORA","OK")))</f>
        <v/>
      </c>
    </row>
    <row r="43">
      <c r="A43" s="18" t="n"/>
      <c r="B43" s="18" t="n"/>
      <c r="C43" s="18" t="n"/>
      <c r="D43" s="20" t="n"/>
      <c r="E43" s="19" t="n"/>
      <c r="F43" s="19">
        <f>IF($A43="","",SUMIFS(Remessas!$O$6:$O$1505,Remessas!$E$6:$E$1505,$A43))</f>
        <v/>
      </c>
      <c r="G43" s="19">
        <f>IF($A43="","",N(E43)-F43)</f>
        <v/>
      </c>
      <c r="H43" s="20">
        <f>IF($A43="","",F43*N(D43))</f>
        <v/>
      </c>
      <c r="I43" s="18">
        <f>IF($A43="","",IF(G43&lt;0,"CONFERIR",IF(G43=0,"TODOS FORA","OK")))</f>
        <v/>
      </c>
    </row>
    <row r="44">
      <c r="A44" s="18" t="n"/>
      <c r="B44" s="18" t="n"/>
      <c r="C44" s="18" t="n"/>
      <c r="D44" s="20" t="n"/>
      <c r="E44" s="19" t="n"/>
      <c r="F44" s="19">
        <f>IF($A44="","",SUMIFS(Remessas!$O$6:$O$1505,Remessas!$E$6:$E$1505,$A44))</f>
        <v/>
      </c>
      <c r="G44" s="19">
        <f>IF($A44="","",N(E44)-F44)</f>
        <v/>
      </c>
      <c r="H44" s="20">
        <f>IF($A44="","",F44*N(D44))</f>
        <v/>
      </c>
      <c r="I44" s="18">
        <f>IF($A44="","",IF(G44&lt;0,"CONFERIR",IF(G44=0,"TODOS FORA","OK")))</f>
        <v/>
      </c>
    </row>
    <row r="45">
      <c r="A45" s="18" t="n"/>
      <c r="B45" s="18" t="n"/>
      <c r="C45" s="18" t="n"/>
      <c r="D45" s="20" t="n"/>
      <c r="E45" s="19" t="n"/>
      <c r="F45" s="19">
        <f>IF($A45="","",SUMIFS(Remessas!$O$6:$O$1505,Remessas!$E$6:$E$1505,$A45))</f>
        <v/>
      </c>
      <c r="G45" s="19">
        <f>IF($A45="","",N(E45)-F45)</f>
        <v/>
      </c>
      <c r="H45" s="20">
        <f>IF($A45="","",F45*N(D45))</f>
        <v/>
      </c>
      <c r="I45" s="18">
        <f>IF($A45="","",IF(G45&lt;0,"CONFERIR",IF(G45=0,"TODOS FORA","OK")))</f>
        <v/>
      </c>
    </row>
    <row r="46">
      <c r="A46" s="18" t="n"/>
      <c r="B46" s="18" t="n"/>
      <c r="C46" s="18" t="n"/>
      <c r="D46" s="20" t="n"/>
      <c r="E46" s="19" t="n"/>
      <c r="F46" s="19">
        <f>IF($A46="","",SUMIFS(Remessas!$O$6:$O$1505,Remessas!$E$6:$E$1505,$A46))</f>
        <v/>
      </c>
      <c r="G46" s="19">
        <f>IF($A46="","",N(E46)-F46)</f>
        <v/>
      </c>
      <c r="H46" s="20">
        <f>IF($A46="","",F46*N(D46))</f>
        <v/>
      </c>
      <c r="I46" s="18">
        <f>IF($A46="","",IF(G46&lt;0,"CONFERIR",IF(G46=0,"TODOS FORA","OK")))</f>
        <v/>
      </c>
    </row>
    <row r="47">
      <c r="A47" s="18" t="n"/>
      <c r="B47" s="18" t="n"/>
      <c r="C47" s="18" t="n"/>
      <c r="D47" s="20" t="n"/>
      <c r="E47" s="19" t="n"/>
      <c r="F47" s="19">
        <f>IF($A47="","",SUMIFS(Remessas!$O$6:$O$1505,Remessas!$E$6:$E$1505,$A47))</f>
        <v/>
      </c>
      <c r="G47" s="19">
        <f>IF($A47="","",N(E47)-F47)</f>
        <v/>
      </c>
      <c r="H47" s="20">
        <f>IF($A47="","",F47*N(D47))</f>
        <v/>
      </c>
      <c r="I47" s="18">
        <f>IF($A47="","",IF(G47&lt;0,"CONFERIR",IF(G47=0,"TODOS FORA","OK")))</f>
        <v/>
      </c>
    </row>
    <row r="48">
      <c r="A48" s="18" t="n"/>
      <c r="B48" s="18" t="n"/>
      <c r="C48" s="18" t="n"/>
      <c r="D48" s="20" t="n"/>
      <c r="E48" s="19" t="n"/>
      <c r="F48" s="19">
        <f>IF($A48="","",SUMIFS(Remessas!$O$6:$O$1505,Remessas!$E$6:$E$1505,$A48))</f>
        <v/>
      </c>
      <c r="G48" s="19">
        <f>IF($A48="","",N(E48)-F48)</f>
        <v/>
      </c>
      <c r="H48" s="20">
        <f>IF($A48="","",F48*N(D48))</f>
        <v/>
      </c>
      <c r="I48" s="18">
        <f>IF($A48="","",IF(G48&lt;0,"CONFERIR",IF(G48=0,"TODOS FORA","OK")))</f>
        <v/>
      </c>
    </row>
    <row r="49">
      <c r="A49" s="18" t="n"/>
      <c r="B49" s="18" t="n"/>
      <c r="C49" s="18" t="n"/>
      <c r="D49" s="20" t="n"/>
      <c r="E49" s="19" t="n"/>
      <c r="F49" s="19">
        <f>IF($A49="","",SUMIFS(Remessas!$O$6:$O$1505,Remessas!$E$6:$E$1505,$A49))</f>
        <v/>
      </c>
      <c r="G49" s="19">
        <f>IF($A49="","",N(E49)-F49)</f>
        <v/>
      </c>
      <c r="H49" s="20">
        <f>IF($A49="","",F49*N(D49))</f>
        <v/>
      </c>
      <c r="I49" s="18">
        <f>IF($A49="","",IF(G49&lt;0,"CONFERIR",IF(G49=0,"TODOS FORA","OK")))</f>
        <v/>
      </c>
    </row>
    <row r="50">
      <c r="A50" s="18" t="n"/>
      <c r="B50" s="18" t="n"/>
      <c r="C50" s="18" t="n"/>
      <c r="D50" s="20" t="n"/>
      <c r="E50" s="19" t="n"/>
      <c r="F50" s="19">
        <f>IF($A50="","",SUMIFS(Remessas!$O$6:$O$1505,Remessas!$E$6:$E$1505,$A50))</f>
        <v/>
      </c>
      <c r="G50" s="19">
        <f>IF($A50="","",N(E50)-F50)</f>
        <v/>
      </c>
      <c r="H50" s="20">
        <f>IF($A50="","",F50*N(D50))</f>
        <v/>
      </c>
      <c r="I50" s="18">
        <f>IF($A50="","",IF(G50&lt;0,"CONFERIR",IF(G50=0,"TODOS FORA","OK")))</f>
        <v/>
      </c>
    </row>
    <row r="51">
      <c r="A51" s="18" t="n"/>
      <c r="B51" s="18" t="n"/>
      <c r="C51" s="18" t="n"/>
      <c r="D51" s="20" t="n"/>
      <c r="E51" s="19" t="n"/>
      <c r="F51" s="19">
        <f>IF($A51="","",SUMIFS(Remessas!$O$6:$O$1505,Remessas!$E$6:$E$1505,$A51))</f>
        <v/>
      </c>
      <c r="G51" s="19">
        <f>IF($A51="","",N(E51)-F51)</f>
        <v/>
      </c>
      <c r="H51" s="20">
        <f>IF($A51="","",F51*N(D51))</f>
        <v/>
      </c>
      <c r="I51" s="18">
        <f>IF($A51="","",IF(G51&lt;0,"CONFERIR",IF(G51=0,"TODOS FORA","OK")))</f>
        <v/>
      </c>
    </row>
    <row r="52">
      <c r="A52" s="18" t="n"/>
      <c r="B52" s="18" t="n"/>
      <c r="C52" s="18" t="n"/>
      <c r="D52" s="20" t="n"/>
      <c r="E52" s="19" t="n"/>
      <c r="F52" s="19">
        <f>IF($A52="","",SUMIFS(Remessas!$O$6:$O$1505,Remessas!$E$6:$E$1505,$A52))</f>
        <v/>
      </c>
      <c r="G52" s="19">
        <f>IF($A52="","",N(E52)-F52)</f>
        <v/>
      </c>
      <c r="H52" s="20">
        <f>IF($A52="","",F52*N(D52))</f>
        <v/>
      </c>
      <c r="I52" s="18">
        <f>IF($A52="","",IF(G52&lt;0,"CONFERIR",IF(G52=0,"TODOS FORA","OK")))</f>
        <v/>
      </c>
    </row>
    <row r="53">
      <c r="A53" s="18" t="n"/>
      <c r="B53" s="18" t="n"/>
      <c r="C53" s="18" t="n"/>
      <c r="D53" s="20" t="n"/>
      <c r="E53" s="19" t="n"/>
      <c r="F53" s="19">
        <f>IF($A53="","",SUMIFS(Remessas!$O$6:$O$1505,Remessas!$E$6:$E$1505,$A53))</f>
        <v/>
      </c>
      <c r="G53" s="19">
        <f>IF($A53="","",N(E53)-F53)</f>
        <v/>
      </c>
      <c r="H53" s="20">
        <f>IF($A53="","",F53*N(D53))</f>
        <v/>
      </c>
      <c r="I53" s="18">
        <f>IF($A53="","",IF(G53&lt;0,"CONFERIR",IF(G53=0,"TODOS FORA","OK")))</f>
        <v/>
      </c>
    </row>
    <row r="54">
      <c r="A54" s="18" t="n"/>
      <c r="B54" s="18" t="n"/>
      <c r="C54" s="18" t="n"/>
      <c r="D54" s="20" t="n"/>
      <c r="E54" s="19" t="n"/>
      <c r="F54" s="19">
        <f>IF($A54="","",SUMIFS(Remessas!$O$6:$O$1505,Remessas!$E$6:$E$1505,$A54))</f>
        <v/>
      </c>
      <c r="G54" s="19">
        <f>IF($A54="","",N(E54)-F54)</f>
        <v/>
      </c>
      <c r="H54" s="20">
        <f>IF($A54="","",F54*N(D54))</f>
        <v/>
      </c>
      <c r="I54" s="18">
        <f>IF($A54="","",IF(G54&lt;0,"CONFERIR",IF(G54=0,"TODOS FORA","OK")))</f>
        <v/>
      </c>
    </row>
    <row r="55">
      <c r="A55" s="18" t="n"/>
      <c r="B55" s="18" t="n"/>
      <c r="C55" s="18" t="n"/>
      <c r="D55" s="20" t="n"/>
      <c r="E55" s="19" t="n"/>
      <c r="F55" s="19">
        <f>IF($A55="","",SUMIFS(Remessas!$O$6:$O$1505,Remessas!$E$6:$E$1505,$A55))</f>
        <v/>
      </c>
      <c r="G55" s="19">
        <f>IF($A55="","",N(E55)-F55)</f>
        <v/>
      </c>
      <c r="H55" s="20">
        <f>IF($A55="","",F55*N(D55))</f>
        <v/>
      </c>
      <c r="I55" s="18">
        <f>IF($A55="","",IF(G55&lt;0,"CONFERIR",IF(G55=0,"TODOS FORA","OK")))</f>
        <v/>
      </c>
    </row>
    <row r="56">
      <c r="A56" s="18" t="n"/>
      <c r="B56" s="18" t="n"/>
      <c r="C56" s="18" t="n"/>
      <c r="D56" s="20" t="n"/>
      <c r="E56" s="19" t="n"/>
      <c r="F56" s="19">
        <f>IF($A56="","",SUMIFS(Remessas!$O$6:$O$1505,Remessas!$E$6:$E$1505,$A56))</f>
        <v/>
      </c>
      <c r="G56" s="19">
        <f>IF($A56="","",N(E56)-F56)</f>
        <v/>
      </c>
      <c r="H56" s="20">
        <f>IF($A56="","",F56*N(D56))</f>
        <v/>
      </c>
      <c r="I56" s="18">
        <f>IF($A56="","",IF(G56&lt;0,"CONFERIR",IF(G56=0,"TODOS FORA","OK")))</f>
        <v/>
      </c>
    </row>
    <row r="57">
      <c r="A57" s="18" t="n"/>
      <c r="B57" s="18" t="n"/>
      <c r="C57" s="18" t="n"/>
      <c r="D57" s="20" t="n"/>
      <c r="E57" s="19" t="n"/>
      <c r="F57" s="19">
        <f>IF($A57="","",SUMIFS(Remessas!$O$6:$O$1505,Remessas!$E$6:$E$1505,$A57))</f>
        <v/>
      </c>
      <c r="G57" s="19">
        <f>IF($A57="","",N(E57)-F57)</f>
        <v/>
      </c>
      <c r="H57" s="20">
        <f>IF($A57="","",F57*N(D57))</f>
        <v/>
      </c>
      <c r="I57" s="18">
        <f>IF($A57="","",IF(G57&lt;0,"CONFERIR",IF(G57=0,"TODOS FORA","OK")))</f>
        <v/>
      </c>
    </row>
    <row r="58">
      <c r="A58" s="18" t="n"/>
      <c r="B58" s="18" t="n"/>
      <c r="C58" s="18" t="n"/>
      <c r="D58" s="20" t="n"/>
      <c r="E58" s="19" t="n"/>
      <c r="F58" s="19">
        <f>IF($A58="","",SUMIFS(Remessas!$O$6:$O$1505,Remessas!$E$6:$E$1505,$A58))</f>
        <v/>
      </c>
      <c r="G58" s="19">
        <f>IF($A58="","",N(E58)-F58)</f>
        <v/>
      </c>
      <c r="H58" s="20">
        <f>IF($A58="","",F58*N(D58))</f>
        <v/>
      </c>
      <c r="I58" s="18">
        <f>IF($A58="","",IF(G58&lt;0,"CONFERIR",IF(G58=0,"TODOS FORA","OK")))</f>
        <v/>
      </c>
    </row>
    <row r="59">
      <c r="A59" s="18" t="n"/>
      <c r="B59" s="18" t="n"/>
      <c r="C59" s="18" t="n"/>
      <c r="D59" s="20" t="n"/>
      <c r="E59" s="19" t="n"/>
      <c r="F59" s="19">
        <f>IF($A59="","",SUMIFS(Remessas!$O$6:$O$1505,Remessas!$E$6:$E$1505,$A59))</f>
        <v/>
      </c>
      <c r="G59" s="19">
        <f>IF($A59="","",N(E59)-F59)</f>
        <v/>
      </c>
      <c r="H59" s="20">
        <f>IF($A59="","",F59*N(D59))</f>
        <v/>
      </c>
      <c r="I59" s="18">
        <f>IF($A59="","",IF(G59&lt;0,"CONFERIR",IF(G59=0,"TODOS FORA","OK")))</f>
        <v/>
      </c>
    </row>
    <row r="60">
      <c r="A60" s="18" t="n"/>
      <c r="B60" s="18" t="n"/>
      <c r="C60" s="18" t="n"/>
      <c r="D60" s="20" t="n"/>
      <c r="E60" s="19" t="n"/>
      <c r="F60" s="19">
        <f>IF($A60="","",SUMIFS(Remessas!$O$6:$O$1505,Remessas!$E$6:$E$1505,$A60))</f>
        <v/>
      </c>
      <c r="G60" s="19">
        <f>IF($A60="","",N(E60)-F60)</f>
        <v/>
      </c>
      <c r="H60" s="20">
        <f>IF($A60="","",F60*N(D60))</f>
        <v/>
      </c>
      <c r="I60" s="18">
        <f>IF($A60="","",IF(G60&lt;0,"CONFERIR",IF(G60=0,"TODOS FORA","OK")))</f>
        <v/>
      </c>
    </row>
    <row r="61">
      <c r="A61" s="18" t="n"/>
      <c r="B61" s="18" t="n"/>
      <c r="C61" s="18" t="n"/>
      <c r="D61" s="20" t="n"/>
      <c r="E61" s="19" t="n"/>
      <c r="F61" s="19">
        <f>IF($A61="","",SUMIFS(Remessas!$O$6:$O$1505,Remessas!$E$6:$E$1505,$A61))</f>
        <v/>
      </c>
      <c r="G61" s="19">
        <f>IF($A61="","",N(E61)-F61)</f>
        <v/>
      </c>
      <c r="H61" s="20">
        <f>IF($A61="","",F61*N(D61))</f>
        <v/>
      </c>
      <c r="I61" s="18">
        <f>IF($A61="","",IF(G61&lt;0,"CONFERIR",IF(G61=0,"TODOS FORA","OK")))</f>
        <v/>
      </c>
    </row>
    <row r="62">
      <c r="A62" s="18" t="n"/>
      <c r="B62" s="18" t="n"/>
      <c r="C62" s="18" t="n"/>
      <c r="D62" s="20" t="n"/>
      <c r="E62" s="19" t="n"/>
      <c r="F62" s="19">
        <f>IF($A62="","",SUMIFS(Remessas!$O$6:$O$1505,Remessas!$E$6:$E$1505,$A62))</f>
        <v/>
      </c>
      <c r="G62" s="19">
        <f>IF($A62="","",N(E62)-F62)</f>
        <v/>
      </c>
      <c r="H62" s="20">
        <f>IF($A62="","",F62*N(D62))</f>
        <v/>
      </c>
      <c r="I62" s="18">
        <f>IF($A62="","",IF(G62&lt;0,"CONFERIR",IF(G62=0,"TODOS FORA","OK")))</f>
        <v/>
      </c>
    </row>
    <row r="63">
      <c r="A63" s="18" t="n"/>
      <c r="B63" s="18" t="n"/>
      <c r="C63" s="18" t="n"/>
      <c r="D63" s="20" t="n"/>
      <c r="E63" s="19" t="n"/>
      <c r="F63" s="19">
        <f>IF($A63="","",SUMIFS(Remessas!$O$6:$O$1505,Remessas!$E$6:$E$1505,$A63))</f>
        <v/>
      </c>
      <c r="G63" s="19">
        <f>IF($A63="","",N(E63)-F63)</f>
        <v/>
      </c>
      <c r="H63" s="20">
        <f>IF($A63="","",F63*N(D63))</f>
        <v/>
      </c>
      <c r="I63" s="18">
        <f>IF($A63="","",IF(G63&lt;0,"CONFERIR",IF(G63=0,"TODOS FORA","OK")))</f>
        <v/>
      </c>
    </row>
    <row r="64">
      <c r="A64" s="18" t="n"/>
      <c r="B64" s="18" t="n"/>
      <c r="C64" s="18" t="n"/>
      <c r="D64" s="20" t="n"/>
      <c r="E64" s="19" t="n"/>
      <c r="F64" s="19">
        <f>IF($A64="","",SUMIFS(Remessas!$O$6:$O$1505,Remessas!$E$6:$E$1505,$A64))</f>
        <v/>
      </c>
      <c r="G64" s="19">
        <f>IF($A64="","",N(E64)-F64)</f>
        <v/>
      </c>
      <c r="H64" s="20">
        <f>IF($A64="","",F64*N(D64))</f>
        <v/>
      </c>
      <c r="I64" s="18">
        <f>IF($A64="","",IF(G64&lt;0,"CONFERIR",IF(G64=0,"TODOS FORA","OK")))</f>
        <v/>
      </c>
    </row>
    <row r="65">
      <c r="A65" s="18" t="n"/>
      <c r="B65" s="18" t="n"/>
      <c r="C65" s="18" t="n"/>
      <c r="D65" s="20" t="n"/>
      <c r="E65" s="19" t="n"/>
      <c r="F65" s="19">
        <f>IF($A65="","",SUMIFS(Remessas!$O$6:$O$1505,Remessas!$E$6:$E$1505,$A65))</f>
        <v/>
      </c>
      <c r="G65" s="19">
        <f>IF($A65="","",N(E65)-F65)</f>
        <v/>
      </c>
      <c r="H65" s="20">
        <f>IF($A65="","",F65*N(D65))</f>
        <v/>
      </c>
      <c r="I65" s="18">
        <f>IF($A65="","",IF(G65&lt;0,"CONFERIR",IF(G65=0,"TODOS FORA","OK")))</f>
        <v/>
      </c>
    </row>
    <row r="66">
      <c r="A66" s="18" t="n"/>
      <c r="B66" s="18" t="n"/>
      <c r="C66" s="18" t="n"/>
      <c r="D66" s="20" t="n"/>
      <c r="E66" s="19" t="n"/>
      <c r="F66" s="19">
        <f>IF($A66="","",SUMIFS(Remessas!$O$6:$O$1505,Remessas!$E$6:$E$1505,$A66))</f>
        <v/>
      </c>
      <c r="G66" s="19">
        <f>IF($A66="","",N(E66)-F66)</f>
        <v/>
      </c>
      <c r="H66" s="20">
        <f>IF($A66="","",F66*N(D66))</f>
        <v/>
      </c>
      <c r="I66" s="18">
        <f>IF($A66="","",IF(G66&lt;0,"CONFERIR",IF(G66=0,"TODOS FORA","OK")))</f>
        <v/>
      </c>
    </row>
    <row r="67">
      <c r="A67" s="18" t="n"/>
      <c r="B67" s="18" t="n"/>
      <c r="C67" s="18" t="n"/>
      <c r="D67" s="20" t="n"/>
      <c r="E67" s="19" t="n"/>
      <c r="F67" s="19">
        <f>IF($A67="","",SUMIFS(Remessas!$O$6:$O$1505,Remessas!$E$6:$E$1505,$A67))</f>
        <v/>
      </c>
      <c r="G67" s="19">
        <f>IF($A67="","",N(E67)-F67)</f>
        <v/>
      </c>
      <c r="H67" s="20">
        <f>IF($A67="","",F67*N(D67))</f>
        <v/>
      </c>
      <c r="I67" s="18">
        <f>IF($A67="","",IF(G67&lt;0,"CONFERIR",IF(G67=0,"TODOS FORA","OK")))</f>
        <v/>
      </c>
    </row>
    <row r="68">
      <c r="A68" s="18" t="n"/>
      <c r="B68" s="18" t="n"/>
      <c r="C68" s="18" t="n"/>
      <c r="D68" s="20" t="n"/>
      <c r="E68" s="19" t="n"/>
      <c r="F68" s="19">
        <f>IF($A68="","",SUMIFS(Remessas!$O$6:$O$1505,Remessas!$E$6:$E$1505,$A68))</f>
        <v/>
      </c>
      <c r="G68" s="19">
        <f>IF($A68="","",N(E68)-F68)</f>
        <v/>
      </c>
      <c r="H68" s="20">
        <f>IF($A68="","",F68*N(D68))</f>
        <v/>
      </c>
      <c r="I68" s="18">
        <f>IF($A68="","",IF(G68&lt;0,"CONFERIR",IF(G68=0,"TODOS FORA","OK")))</f>
        <v/>
      </c>
    </row>
    <row r="69">
      <c r="A69" s="18" t="n"/>
      <c r="B69" s="18" t="n"/>
      <c r="C69" s="18" t="n"/>
      <c r="D69" s="20" t="n"/>
      <c r="E69" s="19" t="n"/>
      <c r="F69" s="19">
        <f>IF($A69="","",SUMIFS(Remessas!$O$6:$O$1505,Remessas!$E$6:$E$1505,$A69))</f>
        <v/>
      </c>
      <c r="G69" s="19">
        <f>IF($A69="","",N(E69)-F69)</f>
        <v/>
      </c>
      <c r="H69" s="20">
        <f>IF($A69="","",F69*N(D69))</f>
        <v/>
      </c>
      <c r="I69" s="18">
        <f>IF($A69="","",IF(G69&lt;0,"CONFERIR",IF(G69=0,"TODOS FORA","OK")))</f>
        <v/>
      </c>
    </row>
    <row r="70">
      <c r="A70" s="18" t="n"/>
      <c r="B70" s="18" t="n"/>
      <c r="C70" s="18" t="n"/>
      <c r="D70" s="20" t="n"/>
      <c r="E70" s="19" t="n"/>
      <c r="F70" s="19">
        <f>IF($A70="","",SUMIFS(Remessas!$O$6:$O$1505,Remessas!$E$6:$E$1505,$A70))</f>
        <v/>
      </c>
      <c r="G70" s="19">
        <f>IF($A70="","",N(E70)-F70)</f>
        <v/>
      </c>
      <c r="H70" s="20">
        <f>IF($A70="","",F70*N(D70))</f>
        <v/>
      </c>
      <c r="I70" s="18">
        <f>IF($A70="","",IF(G70&lt;0,"CONFERIR",IF(G70=0,"TODOS FORA","OK")))</f>
        <v/>
      </c>
    </row>
    <row r="71">
      <c r="A71" s="18" t="n"/>
      <c r="B71" s="18" t="n"/>
      <c r="C71" s="18" t="n"/>
      <c r="D71" s="20" t="n"/>
      <c r="E71" s="19" t="n"/>
      <c r="F71" s="19">
        <f>IF($A71="","",SUMIFS(Remessas!$O$6:$O$1505,Remessas!$E$6:$E$1505,$A71))</f>
        <v/>
      </c>
      <c r="G71" s="19">
        <f>IF($A71="","",N(E71)-F71)</f>
        <v/>
      </c>
      <c r="H71" s="20">
        <f>IF($A71="","",F71*N(D71))</f>
        <v/>
      </c>
      <c r="I71" s="18">
        <f>IF($A71="","",IF(G71&lt;0,"CONFERIR",IF(G71=0,"TODOS FORA","OK")))</f>
        <v/>
      </c>
    </row>
    <row r="72">
      <c r="A72" s="18" t="n"/>
      <c r="B72" s="18" t="n"/>
      <c r="C72" s="18" t="n"/>
      <c r="D72" s="20" t="n"/>
      <c r="E72" s="19" t="n"/>
      <c r="F72" s="19">
        <f>IF($A72="","",SUMIFS(Remessas!$O$6:$O$1505,Remessas!$E$6:$E$1505,$A72))</f>
        <v/>
      </c>
      <c r="G72" s="19">
        <f>IF($A72="","",N(E72)-F72)</f>
        <v/>
      </c>
      <c r="H72" s="20">
        <f>IF($A72="","",F72*N(D72))</f>
        <v/>
      </c>
      <c r="I72" s="18">
        <f>IF($A72="","",IF(G72&lt;0,"CONFERIR",IF(G72=0,"TODOS FORA","OK")))</f>
        <v/>
      </c>
    </row>
    <row r="73">
      <c r="A73" s="18" t="n"/>
      <c r="B73" s="18" t="n"/>
      <c r="C73" s="18" t="n"/>
      <c r="D73" s="20" t="n"/>
      <c r="E73" s="19" t="n"/>
      <c r="F73" s="19">
        <f>IF($A73="","",SUMIFS(Remessas!$O$6:$O$1505,Remessas!$E$6:$E$1505,$A73))</f>
        <v/>
      </c>
      <c r="G73" s="19">
        <f>IF($A73="","",N(E73)-F73)</f>
        <v/>
      </c>
      <c r="H73" s="20">
        <f>IF($A73="","",F73*N(D73))</f>
        <v/>
      </c>
      <c r="I73" s="18">
        <f>IF($A73="","",IF(G73&lt;0,"CONFERIR",IF(G73=0,"TODOS FORA","OK")))</f>
        <v/>
      </c>
    </row>
    <row r="74">
      <c r="A74" s="18" t="n"/>
      <c r="B74" s="18" t="n"/>
      <c r="C74" s="18" t="n"/>
      <c r="D74" s="20" t="n"/>
      <c r="E74" s="19" t="n"/>
      <c r="F74" s="19">
        <f>IF($A74="","",SUMIFS(Remessas!$O$6:$O$1505,Remessas!$E$6:$E$1505,$A74))</f>
        <v/>
      </c>
      <c r="G74" s="19">
        <f>IF($A74="","",N(E74)-F74)</f>
        <v/>
      </c>
      <c r="H74" s="20">
        <f>IF($A74="","",F74*N(D74))</f>
        <v/>
      </c>
      <c r="I74" s="18">
        <f>IF($A74="","",IF(G74&lt;0,"CONFERIR",IF(G74=0,"TODOS FORA","OK")))</f>
        <v/>
      </c>
    </row>
    <row r="75">
      <c r="A75" s="18" t="n"/>
      <c r="B75" s="18" t="n"/>
      <c r="C75" s="18" t="n"/>
      <c r="D75" s="20" t="n"/>
      <c r="E75" s="19" t="n"/>
      <c r="F75" s="19">
        <f>IF($A75="","",SUMIFS(Remessas!$O$6:$O$1505,Remessas!$E$6:$E$1505,$A75))</f>
        <v/>
      </c>
      <c r="G75" s="19">
        <f>IF($A75="","",N(E75)-F75)</f>
        <v/>
      </c>
      <c r="H75" s="20">
        <f>IF($A75="","",F75*N(D75))</f>
        <v/>
      </c>
      <c r="I75" s="18">
        <f>IF($A75="","",IF(G75&lt;0,"CONFERIR",IF(G75=0,"TODOS FORA","OK")))</f>
        <v/>
      </c>
    </row>
    <row r="76">
      <c r="A76" s="18" t="n"/>
      <c r="B76" s="18" t="n"/>
      <c r="C76" s="18" t="n"/>
      <c r="D76" s="20" t="n"/>
      <c r="E76" s="19" t="n"/>
      <c r="F76" s="19">
        <f>IF($A76="","",SUMIFS(Remessas!$O$6:$O$1505,Remessas!$E$6:$E$1505,$A76))</f>
        <v/>
      </c>
      <c r="G76" s="19">
        <f>IF($A76="","",N(E76)-F76)</f>
        <v/>
      </c>
      <c r="H76" s="20">
        <f>IF($A76="","",F76*N(D76))</f>
        <v/>
      </c>
      <c r="I76" s="18">
        <f>IF($A76="","",IF(G76&lt;0,"CONFERIR",IF(G76=0,"TODOS FORA","OK")))</f>
        <v/>
      </c>
    </row>
    <row r="77">
      <c r="A77" s="18" t="n"/>
      <c r="B77" s="18" t="n"/>
      <c r="C77" s="18" t="n"/>
      <c r="D77" s="20" t="n"/>
      <c r="E77" s="19" t="n"/>
      <c r="F77" s="19">
        <f>IF($A77="","",SUMIFS(Remessas!$O$6:$O$1505,Remessas!$E$6:$E$1505,$A77))</f>
        <v/>
      </c>
      <c r="G77" s="19">
        <f>IF($A77="","",N(E77)-F77)</f>
        <v/>
      </c>
      <c r="H77" s="20">
        <f>IF($A77="","",F77*N(D77))</f>
        <v/>
      </c>
      <c r="I77" s="18">
        <f>IF($A77="","",IF(G77&lt;0,"CONFERIR",IF(G77=0,"TODOS FORA","OK")))</f>
        <v/>
      </c>
    </row>
    <row r="78">
      <c r="A78" s="18" t="n"/>
      <c r="B78" s="18" t="n"/>
      <c r="C78" s="18" t="n"/>
      <c r="D78" s="20" t="n"/>
      <c r="E78" s="19" t="n"/>
      <c r="F78" s="19">
        <f>IF($A78="","",SUMIFS(Remessas!$O$6:$O$1505,Remessas!$E$6:$E$1505,$A78))</f>
        <v/>
      </c>
      <c r="G78" s="19">
        <f>IF($A78="","",N(E78)-F78)</f>
        <v/>
      </c>
      <c r="H78" s="20">
        <f>IF($A78="","",F78*N(D78))</f>
        <v/>
      </c>
      <c r="I78" s="18">
        <f>IF($A78="","",IF(G78&lt;0,"CONFERIR",IF(G78=0,"TODOS FORA","OK")))</f>
        <v/>
      </c>
    </row>
    <row r="79">
      <c r="A79" s="18" t="n"/>
      <c r="B79" s="18" t="n"/>
      <c r="C79" s="18" t="n"/>
      <c r="D79" s="20" t="n"/>
      <c r="E79" s="19" t="n"/>
      <c r="F79" s="19">
        <f>IF($A79="","",SUMIFS(Remessas!$O$6:$O$1505,Remessas!$E$6:$E$1505,$A79))</f>
        <v/>
      </c>
      <c r="G79" s="19">
        <f>IF($A79="","",N(E79)-F79)</f>
        <v/>
      </c>
      <c r="H79" s="20">
        <f>IF($A79="","",F79*N(D79))</f>
        <v/>
      </c>
      <c r="I79" s="18">
        <f>IF($A79="","",IF(G79&lt;0,"CONFERIR",IF(G79=0,"TODOS FORA","OK")))</f>
        <v/>
      </c>
    </row>
    <row r="80">
      <c r="A80" s="18" t="n"/>
      <c r="B80" s="18" t="n"/>
      <c r="C80" s="18" t="n"/>
      <c r="D80" s="20" t="n"/>
      <c r="E80" s="19" t="n"/>
      <c r="F80" s="19">
        <f>IF($A80="","",SUMIFS(Remessas!$O$6:$O$1505,Remessas!$E$6:$E$1505,$A80))</f>
        <v/>
      </c>
      <c r="G80" s="19">
        <f>IF($A80="","",N(E80)-F80)</f>
        <v/>
      </c>
      <c r="H80" s="20">
        <f>IF($A80="","",F80*N(D80))</f>
        <v/>
      </c>
      <c r="I80" s="18">
        <f>IF($A80="","",IF(G80&lt;0,"CONFERIR",IF(G80=0,"TODOS FORA","OK")))</f>
        <v/>
      </c>
    </row>
    <row r="81">
      <c r="A81" s="18" t="n"/>
      <c r="B81" s="18" t="n"/>
      <c r="C81" s="18" t="n"/>
      <c r="D81" s="20" t="n"/>
      <c r="E81" s="19" t="n"/>
      <c r="F81" s="19">
        <f>IF($A81="","",SUMIFS(Remessas!$O$6:$O$1505,Remessas!$E$6:$E$1505,$A81))</f>
        <v/>
      </c>
      <c r="G81" s="19">
        <f>IF($A81="","",N(E81)-F81)</f>
        <v/>
      </c>
      <c r="H81" s="20">
        <f>IF($A81="","",F81*N(D81))</f>
        <v/>
      </c>
      <c r="I81" s="18">
        <f>IF($A81="","",IF(G81&lt;0,"CONFERIR",IF(G81=0,"TODOS FORA","OK")))</f>
        <v/>
      </c>
    </row>
    <row r="82">
      <c r="A82" s="18" t="n"/>
      <c r="B82" s="18" t="n"/>
      <c r="C82" s="18" t="n"/>
      <c r="D82" s="20" t="n"/>
      <c r="E82" s="19" t="n"/>
      <c r="F82" s="19">
        <f>IF($A82="","",SUMIFS(Remessas!$O$6:$O$1505,Remessas!$E$6:$E$1505,$A82))</f>
        <v/>
      </c>
      <c r="G82" s="19">
        <f>IF($A82="","",N(E82)-F82)</f>
        <v/>
      </c>
      <c r="H82" s="20">
        <f>IF($A82="","",F82*N(D82))</f>
        <v/>
      </c>
      <c r="I82" s="18">
        <f>IF($A82="","",IF(G82&lt;0,"CONFERIR",IF(G82=0,"TODOS FORA","OK")))</f>
        <v/>
      </c>
    </row>
    <row r="83">
      <c r="A83" s="18" t="n"/>
      <c r="B83" s="18" t="n"/>
      <c r="C83" s="18" t="n"/>
      <c r="D83" s="20" t="n"/>
      <c r="E83" s="19" t="n"/>
      <c r="F83" s="19">
        <f>IF($A83="","",SUMIFS(Remessas!$O$6:$O$1505,Remessas!$E$6:$E$1505,$A83))</f>
        <v/>
      </c>
      <c r="G83" s="19">
        <f>IF($A83="","",N(E83)-F83)</f>
        <v/>
      </c>
      <c r="H83" s="20">
        <f>IF($A83="","",F83*N(D83))</f>
        <v/>
      </c>
      <c r="I83" s="18">
        <f>IF($A83="","",IF(G83&lt;0,"CONFERIR",IF(G83=0,"TODOS FORA","OK")))</f>
        <v/>
      </c>
    </row>
    <row r="84">
      <c r="A84" s="18" t="n"/>
      <c r="B84" s="18" t="n"/>
      <c r="C84" s="18" t="n"/>
      <c r="D84" s="20" t="n"/>
      <c r="E84" s="19" t="n"/>
      <c r="F84" s="19">
        <f>IF($A84="","",SUMIFS(Remessas!$O$6:$O$1505,Remessas!$E$6:$E$1505,$A84))</f>
        <v/>
      </c>
      <c r="G84" s="19">
        <f>IF($A84="","",N(E84)-F84)</f>
        <v/>
      </c>
      <c r="H84" s="20">
        <f>IF($A84="","",F84*N(D84))</f>
        <v/>
      </c>
      <c r="I84" s="18">
        <f>IF($A84="","",IF(G84&lt;0,"CONFERIR",IF(G84=0,"TODOS FORA","OK")))</f>
        <v/>
      </c>
    </row>
    <row r="85">
      <c r="A85" s="18" t="n"/>
      <c r="B85" s="18" t="n"/>
      <c r="C85" s="18" t="n"/>
      <c r="D85" s="20" t="n"/>
      <c r="E85" s="19" t="n"/>
      <c r="F85" s="19">
        <f>IF($A85="","",SUMIFS(Remessas!$O$6:$O$1505,Remessas!$E$6:$E$1505,$A85))</f>
        <v/>
      </c>
      <c r="G85" s="19">
        <f>IF($A85="","",N(E85)-F85)</f>
        <v/>
      </c>
      <c r="H85" s="20">
        <f>IF($A85="","",F85*N(D85))</f>
        <v/>
      </c>
      <c r="I85" s="18">
        <f>IF($A85="","",IF(G85&lt;0,"CONFERIR",IF(G85=0,"TODOS FORA","OK")))</f>
        <v/>
      </c>
    </row>
    <row r="86">
      <c r="A86" s="18" t="n"/>
      <c r="B86" s="18" t="n"/>
      <c r="C86" s="18" t="n"/>
      <c r="D86" s="20" t="n"/>
      <c r="E86" s="19" t="n"/>
      <c r="F86" s="19">
        <f>IF($A86="","",SUMIFS(Remessas!$O$6:$O$1505,Remessas!$E$6:$E$1505,$A86))</f>
        <v/>
      </c>
      <c r="G86" s="19">
        <f>IF($A86="","",N(E86)-F86)</f>
        <v/>
      </c>
      <c r="H86" s="20">
        <f>IF($A86="","",F86*N(D86))</f>
        <v/>
      </c>
      <c r="I86" s="18">
        <f>IF($A86="","",IF(G86&lt;0,"CONFERIR",IF(G86=0,"TODOS FORA","OK")))</f>
        <v/>
      </c>
    </row>
    <row r="87">
      <c r="A87" s="18" t="n"/>
      <c r="B87" s="18" t="n"/>
      <c r="C87" s="18" t="n"/>
      <c r="D87" s="20" t="n"/>
      <c r="E87" s="19" t="n"/>
      <c r="F87" s="19">
        <f>IF($A87="","",SUMIFS(Remessas!$O$6:$O$1505,Remessas!$E$6:$E$1505,$A87))</f>
        <v/>
      </c>
      <c r="G87" s="19">
        <f>IF($A87="","",N(E87)-F87)</f>
        <v/>
      </c>
      <c r="H87" s="20">
        <f>IF($A87="","",F87*N(D87))</f>
        <v/>
      </c>
      <c r="I87" s="18">
        <f>IF($A87="","",IF(G87&lt;0,"CONFERIR",IF(G87=0,"TODOS FORA","OK")))</f>
        <v/>
      </c>
    </row>
    <row r="88">
      <c r="A88" s="18" t="n"/>
      <c r="B88" s="18" t="n"/>
      <c r="C88" s="18" t="n"/>
      <c r="D88" s="20" t="n"/>
      <c r="E88" s="19" t="n"/>
      <c r="F88" s="19">
        <f>IF($A88="","",SUMIFS(Remessas!$O$6:$O$1505,Remessas!$E$6:$E$1505,$A88))</f>
        <v/>
      </c>
      <c r="G88" s="19">
        <f>IF($A88="","",N(E88)-F88)</f>
        <v/>
      </c>
      <c r="H88" s="20">
        <f>IF($A88="","",F88*N(D88))</f>
        <v/>
      </c>
      <c r="I88" s="18">
        <f>IF($A88="","",IF(G88&lt;0,"CONFERIR",IF(G88=0,"TODOS FORA","OK")))</f>
        <v/>
      </c>
    </row>
    <row r="89">
      <c r="A89" s="18" t="n"/>
      <c r="B89" s="18" t="n"/>
      <c r="C89" s="18" t="n"/>
      <c r="D89" s="20" t="n"/>
      <c r="E89" s="19" t="n"/>
      <c r="F89" s="19">
        <f>IF($A89="","",SUMIFS(Remessas!$O$6:$O$1505,Remessas!$E$6:$E$1505,$A89))</f>
        <v/>
      </c>
      <c r="G89" s="19">
        <f>IF($A89="","",N(E89)-F89)</f>
        <v/>
      </c>
      <c r="H89" s="20">
        <f>IF($A89="","",F89*N(D89))</f>
        <v/>
      </c>
      <c r="I89" s="18">
        <f>IF($A89="","",IF(G89&lt;0,"CONFERIR",IF(G89=0,"TODOS FORA","OK")))</f>
        <v/>
      </c>
    </row>
    <row r="90">
      <c r="A90" s="18" t="n"/>
      <c r="B90" s="18" t="n"/>
      <c r="C90" s="18" t="n"/>
      <c r="D90" s="20" t="n"/>
      <c r="E90" s="19" t="n"/>
      <c r="F90" s="19">
        <f>IF($A90="","",SUMIFS(Remessas!$O$6:$O$1505,Remessas!$E$6:$E$1505,$A90))</f>
        <v/>
      </c>
      <c r="G90" s="19">
        <f>IF($A90="","",N(E90)-F90)</f>
        <v/>
      </c>
      <c r="H90" s="20">
        <f>IF($A90="","",F90*N(D90))</f>
        <v/>
      </c>
      <c r="I90" s="18">
        <f>IF($A90="","",IF(G90&lt;0,"CONFERIR",IF(G90=0,"TODOS FORA","OK")))</f>
        <v/>
      </c>
    </row>
    <row r="91">
      <c r="A91" s="18" t="n"/>
      <c r="B91" s="18" t="n"/>
      <c r="C91" s="18" t="n"/>
      <c r="D91" s="20" t="n"/>
      <c r="E91" s="19" t="n"/>
      <c r="F91" s="19">
        <f>IF($A91="","",SUMIFS(Remessas!$O$6:$O$1505,Remessas!$E$6:$E$1505,$A91))</f>
        <v/>
      </c>
      <c r="G91" s="19">
        <f>IF($A91="","",N(E91)-F91)</f>
        <v/>
      </c>
      <c r="H91" s="20">
        <f>IF($A91="","",F91*N(D91))</f>
        <v/>
      </c>
      <c r="I91" s="18">
        <f>IF($A91="","",IF(G91&lt;0,"CONFERIR",IF(G91=0,"TODOS FORA","OK")))</f>
        <v/>
      </c>
    </row>
    <row r="92">
      <c r="A92" s="18" t="n"/>
      <c r="B92" s="18" t="n"/>
      <c r="C92" s="18" t="n"/>
      <c r="D92" s="20" t="n"/>
      <c r="E92" s="19" t="n"/>
      <c r="F92" s="19">
        <f>IF($A92="","",SUMIFS(Remessas!$O$6:$O$1505,Remessas!$E$6:$E$1505,$A92))</f>
        <v/>
      </c>
      <c r="G92" s="19">
        <f>IF($A92="","",N(E92)-F92)</f>
        <v/>
      </c>
      <c r="H92" s="20">
        <f>IF($A92="","",F92*N(D92))</f>
        <v/>
      </c>
      <c r="I92" s="18">
        <f>IF($A92="","",IF(G92&lt;0,"CONFERIR",IF(G92=0,"TODOS FORA","OK")))</f>
        <v/>
      </c>
    </row>
    <row r="93">
      <c r="A93" s="18" t="n"/>
      <c r="B93" s="18" t="n"/>
      <c r="C93" s="18" t="n"/>
      <c r="D93" s="20" t="n"/>
      <c r="E93" s="19" t="n"/>
      <c r="F93" s="19">
        <f>IF($A93="","",SUMIFS(Remessas!$O$6:$O$1505,Remessas!$E$6:$E$1505,$A93))</f>
        <v/>
      </c>
      <c r="G93" s="19">
        <f>IF($A93="","",N(E93)-F93)</f>
        <v/>
      </c>
      <c r="H93" s="20">
        <f>IF($A93="","",F93*N(D93))</f>
        <v/>
      </c>
      <c r="I93" s="18">
        <f>IF($A93="","",IF(G93&lt;0,"CONFERIR",IF(G93=0,"TODOS FORA","OK")))</f>
        <v/>
      </c>
    </row>
    <row r="94">
      <c r="A94" s="18" t="n"/>
      <c r="B94" s="18" t="n"/>
      <c r="C94" s="18" t="n"/>
      <c r="D94" s="20" t="n"/>
      <c r="E94" s="19" t="n"/>
      <c r="F94" s="19">
        <f>IF($A94="","",SUMIFS(Remessas!$O$6:$O$1505,Remessas!$E$6:$E$1505,$A94))</f>
        <v/>
      </c>
      <c r="G94" s="19">
        <f>IF($A94="","",N(E94)-F94)</f>
        <v/>
      </c>
      <c r="H94" s="20">
        <f>IF($A94="","",F94*N(D94))</f>
        <v/>
      </c>
      <c r="I94" s="18">
        <f>IF($A94="","",IF(G94&lt;0,"CONFERIR",IF(G94=0,"TODOS FORA","OK")))</f>
        <v/>
      </c>
    </row>
    <row r="95">
      <c r="A95" s="18" t="n"/>
      <c r="B95" s="18" t="n"/>
      <c r="C95" s="18" t="n"/>
      <c r="D95" s="20" t="n"/>
      <c r="E95" s="19" t="n"/>
      <c r="F95" s="19">
        <f>IF($A95="","",SUMIFS(Remessas!$O$6:$O$1505,Remessas!$E$6:$E$1505,$A95))</f>
        <v/>
      </c>
      <c r="G95" s="19">
        <f>IF($A95="","",N(E95)-F95)</f>
        <v/>
      </c>
      <c r="H95" s="20">
        <f>IF($A95="","",F95*N(D95))</f>
        <v/>
      </c>
      <c r="I95" s="18">
        <f>IF($A95="","",IF(G95&lt;0,"CONFERIR",IF(G95=0,"TODOS FORA","OK")))</f>
        <v/>
      </c>
    </row>
    <row r="96">
      <c r="A96" s="18" t="n"/>
      <c r="B96" s="18" t="n"/>
      <c r="C96" s="18" t="n"/>
      <c r="D96" s="20" t="n"/>
      <c r="E96" s="19" t="n"/>
      <c r="F96" s="19">
        <f>IF($A96="","",SUMIFS(Remessas!$O$6:$O$1505,Remessas!$E$6:$E$1505,$A96))</f>
        <v/>
      </c>
      <c r="G96" s="19">
        <f>IF($A96="","",N(E96)-F96)</f>
        <v/>
      </c>
      <c r="H96" s="20">
        <f>IF($A96="","",F96*N(D96))</f>
        <v/>
      </c>
      <c r="I96" s="18">
        <f>IF($A96="","",IF(G96&lt;0,"CONFERIR",IF(G96=0,"TODOS FORA","OK")))</f>
        <v/>
      </c>
    </row>
    <row r="97">
      <c r="A97" s="18" t="n"/>
      <c r="B97" s="18" t="n"/>
      <c r="C97" s="18" t="n"/>
      <c r="D97" s="20" t="n"/>
      <c r="E97" s="19" t="n"/>
      <c r="F97" s="19">
        <f>IF($A97="","",SUMIFS(Remessas!$O$6:$O$1505,Remessas!$E$6:$E$1505,$A97))</f>
        <v/>
      </c>
      <c r="G97" s="19">
        <f>IF($A97="","",N(E97)-F97)</f>
        <v/>
      </c>
      <c r="H97" s="20">
        <f>IF($A97="","",F97*N(D97))</f>
        <v/>
      </c>
      <c r="I97" s="18">
        <f>IF($A97="","",IF(G97&lt;0,"CONFERIR",IF(G97=0,"TODOS FORA","OK")))</f>
        <v/>
      </c>
    </row>
    <row r="98">
      <c r="A98" s="18" t="n"/>
      <c r="B98" s="18" t="n"/>
      <c r="C98" s="18" t="n"/>
      <c r="D98" s="20" t="n"/>
      <c r="E98" s="19" t="n"/>
      <c r="F98" s="19">
        <f>IF($A98="","",SUMIFS(Remessas!$O$6:$O$1505,Remessas!$E$6:$E$1505,$A98))</f>
        <v/>
      </c>
      <c r="G98" s="19">
        <f>IF($A98="","",N(E98)-F98)</f>
        <v/>
      </c>
      <c r="H98" s="20">
        <f>IF($A98="","",F98*N(D98))</f>
        <v/>
      </c>
      <c r="I98" s="18">
        <f>IF($A98="","",IF(G98&lt;0,"CONFERIR",IF(G98=0,"TODOS FORA","OK")))</f>
        <v/>
      </c>
    </row>
    <row r="99">
      <c r="A99" s="18" t="n"/>
      <c r="B99" s="18" t="n"/>
      <c r="C99" s="18" t="n"/>
      <c r="D99" s="20" t="n"/>
      <c r="E99" s="19" t="n"/>
      <c r="F99" s="19">
        <f>IF($A99="","",SUMIFS(Remessas!$O$6:$O$1505,Remessas!$E$6:$E$1505,$A99))</f>
        <v/>
      </c>
      <c r="G99" s="19">
        <f>IF($A99="","",N(E99)-F99)</f>
        <v/>
      </c>
      <c r="H99" s="20">
        <f>IF($A99="","",F99*N(D99))</f>
        <v/>
      </c>
      <c r="I99" s="18">
        <f>IF($A99="","",IF(G99&lt;0,"CONFERIR",IF(G99=0,"TODOS FORA","OK")))</f>
        <v/>
      </c>
    </row>
    <row r="100">
      <c r="A100" s="18" t="n"/>
      <c r="B100" s="18" t="n"/>
      <c r="C100" s="18" t="n"/>
      <c r="D100" s="20" t="n"/>
      <c r="E100" s="19" t="n"/>
      <c r="F100" s="19">
        <f>IF($A100="","",SUMIFS(Remessas!$O$6:$O$1505,Remessas!$E$6:$E$1505,$A100))</f>
        <v/>
      </c>
      <c r="G100" s="19">
        <f>IF($A100="","",N(E100)-F100)</f>
        <v/>
      </c>
      <c r="H100" s="20">
        <f>IF($A100="","",F100*N(D100))</f>
        <v/>
      </c>
      <c r="I100" s="18">
        <f>IF($A100="","",IF(G100&lt;0,"CONFERIR",IF(G100=0,"TODOS FORA","OK")))</f>
        <v/>
      </c>
    </row>
    <row r="101">
      <c r="A101" s="18" t="n"/>
      <c r="B101" s="18" t="n"/>
      <c r="C101" s="18" t="n"/>
      <c r="D101" s="20" t="n"/>
      <c r="E101" s="19" t="n"/>
      <c r="F101" s="19">
        <f>IF($A101="","",SUMIFS(Remessas!$O$6:$O$1505,Remessas!$E$6:$E$1505,$A101))</f>
        <v/>
      </c>
      <c r="G101" s="19">
        <f>IF($A101="","",N(E101)-F101)</f>
        <v/>
      </c>
      <c r="H101" s="20">
        <f>IF($A101="","",F101*N(D101))</f>
        <v/>
      </c>
      <c r="I101" s="18">
        <f>IF($A101="","",IF(G101&lt;0,"CONFERIR",IF(G101=0,"TODOS FORA","OK")))</f>
        <v/>
      </c>
    </row>
    <row r="102">
      <c r="A102" s="18" t="n"/>
      <c r="B102" s="18" t="n"/>
      <c r="C102" s="18" t="n"/>
      <c r="D102" s="20" t="n"/>
      <c r="E102" s="19" t="n"/>
      <c r="F102" s="19">
        <f>IF($A102="","",SUMIFS(Remessas!$O$6:$O$1505,Remessas!$E$6:$E$1505,$A102))</f>
        <v/>
      </c>
      <c r="G102" s="19">
        <f>IF($A102="","",N(E102)-F102)</f>
        <v/>
      </c>
      <c r="H102" s="20">
        <f>IF($A102="","",F102*N(D102))</f>
        <v/>
      </c>
      <c r="I102" s="18">
        <f>IF($A102="","",IF(G102&lt;0,"CONFERIR",IF(G102=0,"TODOS FORA","OK")))</f>
        <v/>
      </c>
    </row>
    <row r="103">
      <c r="A103" s="18" t="n"/>
      <c r="B103" s="18" t="n"/>
      <c r="C103" s="18" t="n"/>
      <c r="D103" s="20" t="n"/>
      <c r="E103" s="19" t="n"/>
      <c r="F103" s="19">
        <f>IF($A103="","",SUMIFS(Remessas!$O$6:$O$1505,Remessas!$E$6:$E$1505,$A103))</f>
        <v/>
      </c>
      <c r="G103" s="19">
        <f>IF($A103="","",N(E103)-F103)</f>
        <v/>
      </c>
      <c r="H103" s="20">
        <f>IF($A103="","",F103*N(D103))</f>
        <v/>
      </c>
      <c r="I103" s="18">
        <f>IF($A103="","",IF(G103&lt;0,"CONFERIR",IF(G103=0,"TODOS FORA","OK")))</f>
        <v/>
      </c>
    </row>
    <row r="104">
      <c r="A104" s="18" t="n"/>
      <c r="B104" s="18" t="n"/>
      <c r="C104" s="18" t="n"/>
      <c r="D104" s="20" t="n"/>
      <c r="E104" s="19" t="n"/>
      <c r="F104" s="19">
        <f>IF($A104="","",SUMIFS(Remessas!$O$6:$O$1505,Remessas!$E$6:$E$1505,$A104))</f>
        <v/>
      </c>
      <c r="G104" s="19">
        <f>IF($A104="","",N(E104)-F104)</f>
        <v/>
      </c>
      <c r="H104" s="20">
        <f>IF($A104="","",F104*N(D104))</f>
        <v/>
      </c>
      <c r="I104" s="18">
        <f>IF($A104="","",IF(G104&lt;0,"CONFERIR",IF(G104=0,"TODOS FORA","OK")))</f>
        <v/>
      </c>
    </row>
    <row r="105">
      <c r="A105" s="18" t="n"/>
      <c r="B105" s="18" t="n"/>
      <c r="C105" s="18" t="n"/>
      <c r="D105" s="20" t="n"/>
      <c r="E105" s="19" t="n"/>
      <c r="F105" s="19">
        <f>IF($A105="","",SUMIFS(Remessas!$O$6:$O$1505,Remessas!$E$6:$E$1505,$A105))</f>
        <v/>
      </c>
      <c r="G105" s="19">
        <f>IF($A105="","",N(E105)-F105)</f>
        <v/>
      </c>
      <c r="H105" s="20">
        <f>IF($A105="","",F105*N(D105))</f>
        <v/>
      </c>
      <c r="I105" s="18">
        <f>IF($A105="","",IF(G105&lt;0,"CONFERIR",IF(G105=0,"TODOS FORA","OK")))</f>
        <v/>
      </c>
    </row>
    <row r="106">
      <c r="A106" s="18" t="n"/>
      <c r="B106" s="18" t="n"/>
      <c r="C106" s="18" t="n"/>
      <c r="D106" s="20" t="n"/>
      <c r="E106" s="19" t="n"/>
      <c r="F106" s="19">
        <f>IF($A106="","",SUMIFS(Remessas!$O$6:$O$1505,Remessas!$E$6:$E$1505,$A106))</f>
        <v/>
      </c>
      <c r="G106" s="19">
        <f>IF($A106="","",N(E106)-F106)</f>
        <v/>
      </c>
      <c r="H106" s="20">
        <f>IF($A106="","",F106*N(D106))</f>
        <v/>
      </c>
      <c r="I106" s="18">
        <f>IF($A106="","",IF(G106&lt;0,"CONFERIR",IF(G106=0,"TODOS FORA","OK")))</f>
        <v/>
      </c>
    </row>
    <row r="107">
      <c r="A107" s="18" t="n"/>
      <c r="B107" s="18" t="n"/>
      <c r="C107" s="18" t="n"/>
      <c r="D107" s="20" t="n"/>
      <c r="E107" s="19" t="n"/>
      <c r="F107" s="19">
        <f>IF($A107="","",SUMIFS(Remessas!$O$6:$O$1505,Remessas!$E$6:$E$1505,$A107))</f>
        <v/>
      </c>
      <c r="G107" s="19">
        <f>IF($A107="","",N(E107)-F107)</f>
        <v/>
      </c>
      <c r="H107" s="20">
        <f>IF($A107="","",F107*N(D107))</f>
        <v/>
      </c>
      <c r="I107" s="18">
        <f>IF($A107="","",IF(G107&lt;0,"CONFERIR",IF(G107=0,"TODOS FORA","OK")))</f>
        <v/>
      </c>
    </row>
    <row r="108">
      <c r="A108" s="18" t="n"/>
      <c r="B108" s="18" t="n"/>
      <c r="C108" s="18" t="n"/>
      <c r="D108" s="20" t="n"/>
      <c r="E108" s="19" t="n"/>
      <c r="F108" s="19">
        <f>IF($A108="","",SUMIFS(Remessas!$O$6:$O$1505,Remessas!$E$6:$E$1505,$A108))</f>
        <v/>
      </c>
      <c r="G108" s="19">
        <f>IF($A108="","",N(E108)-F108)</f>
        <v/>
      </c>
      <c r="H108" s="20">
        <f>IF($A108="","",F108*N(D108))</f>
        <v/>
      </c>
      <c r="I108" s="18">
        <f>IF($A108="","",IF(G108&lt;0,"CONFERIR",IF(G108=0,"TODOS FORA","OK")))</f>
        <v/>
      </c>
    </row>
    <row r="109">
      <c r="A109" s="18" t="n"/>
      <c r="B109" s="18" t="n"/>
      <c r="C109" s="18" t="n"/>
      <c r="D109" s="20" t="n"/>
      <c r="E109" s="19" t="n"/>
      <c r="F109" s="19">
        <f>IF($A109="","",SUMIFS(Remessas!$O$6:$O$1505,Remessas!$E$6:$E$1505,$A109))</f>
        <v/>
      </c>
      <c r="G109" s="19">
        <f>IF($A109="","",N(E109)-F109)</f>
        <v/>
      </c>
      <c r="H109" s="20">
        <f>IF($A109="","",F109*N(D109))</f>
        <v/>
      </c>
      <c r="I109" s="18">
        <f>IF($A109="","",IF(G109&lt;0,"CONFERIR",IF(G109=0,"TODOS FORA","OK")))</f>
        <v/>
      </c>
    </row>
    <row r="110">
      <c r="A110" s="18" t="n"/>
      <c r="B110" s="18" t="n"/>
      <c r="C110" s="18" t="n"/>
      <c r="D110" s="20" t="n"/>
      <c r="E110" s="19" t="n"/>
      <c r="F110" s="19">
        <f>IF($A110="","",SUMIFS(Remessas!$O$6:$O$1505,Remessas!$E$6:$E$1505,$A110))</f>
        <v/>
      </c>
      <c r="G110" s="19">
        <f>IF($A110="","",N(E110)-F110)</f>
        <v/>
      </c>
      <c r="H110" s="20">
        <f>IF($A110="","",F110*N(D110))</f>
        <v/>
      </c>
      <c r="I110" s="18">
        <f>IF($A110="","",IF(G110&lt;0,"CONFERIR",IF(G110=0,"TODOS FORA","OK")))</f>
        <v/>
      </c>
    </row>
    <row r="111">
      <c r="A111" s="18" t="n"/>
      <c r="B111" s="18" t="n"/>
      <c r="C111" s="18" t="n"/>
      <c r="D111" s="20" t="n"/>
      <c r="E111" s="19" t="n"/>
      <c r="F111" s="19">
        <f>IF($A111="","",SUMIFS(Remessas!$O$6:$O$1505,Remessas!$E$6:$E$1505,$A111))</f>
        <v/>
      </c>
      <c r="G111" s="19">
        <f>IF($A111="","",N(E111)-F111)</f>
        <v/>
      </c>
      <c r="H111" s="20">
        <f>IF($A111="","",F111*N(D111))</f>
        <v/>
      </c>
      <c r="I111" s="18">
        <f>IF($A111="","",IF(G111&lt;0,"CONFERIR",IF(G111=0,"TODOS FORA","OK")))</f>
        <v/>
      </c>
    </row>
    <row r="112">
      <c r="A112" s="18" t="n"/>
      <c r="B112" s="18" t="n"/>
      <c r="C112" s="18" t="n"/>
      <c r="D112" s="20" t="n"/>
      <c r="E112" s="19" t="n"/>
      <c r="F112" s="19">
        <f>IF($A112="","",SUMIFS(Remessas!$O$6:$O$1505,Remessas!$E$6:$E$1505,$A112))</f>
        <v/>
      </c>
      <c r="G112" s="19">
        <f>IF($A112="","",N(E112)-F112)</f>
        <v/>
      </c>
      <c r="H112" s="20">
        <f>IF($A112="","",F112*N(D112))</f>
        <v/>
      </c>
      <c r="I112" s="18">
        <f>IF($A112="","",IF(G112&lt;0,"CONFERIR",IF(G112=0,"TODOS FORA","OK")))</f>
        <v/>
      </c>
    </row>
    <row r="113">
      <c r="A113" s="18" t="n"/>
      <c r="B113" s="18" t="n"/>
      <c r="C113" s="18" t="n"/>
      <c r="D113" s="20" t="n"/>
      <c r="E113" s="19" t="n"/>
      <c r="F113" s="19">
        <f>IF($A113="","",SUMIFS(Remessas!$O$6:$O$1505,Remessas!$E$6:$E$1505,$A113))</f>
        <v/>
      </c>
      <c r="G113" s="19">
        <f>IF($A113="","",N(E113)-F113)</f>
        <v/>
      </c>
      <c r="H113" s="20">
        <f>IF($A113="","",F113*N(D113))</f>
        <v/>
      </c>
      <c r="I113" s="18">
        <f>IF($A113="","",IF(G113&lt;0,"CONFERIR",IF(G113=0,"TODOS FORA","OK")))</f>
        <v/>
      </c>
    </row>
    <row r="114">
      <c r="A114" s="18" t="n"/>
      <c r="B114" s="18" t="n"/>
      <c r="C114" s="18" t="n"/>
      <c r="D114" s="20" t="n"/>
      <c r="E114" s="19" t="n"/>
      <c r="F114" s="19">
        <f>IF($A114="","",SUMIFS(Remessas!$O$6:$O$1505,Remessas!$E$6:$E$1505,$A114))</f>
        <v/>
      </c>
      <c r="G114" s="19">
        <f>IF($A114="","",N(E114)-F114)</f>
        <v/>
      </c>
      <c r="H114" s="20">
        <f>IF($A114="","",F114*N(D114))</f>
        <v/>
      </c>
      <c r="I114" s="18">
        <f>IF($A114="","",IF(G114&lt;0,"CONFERIR",IF(G114=0,"TODOS FORA","OK")))</f>
        <v/>
      </c>
    </row>
    <row r="115">
      <c r="A115" s="18" t="n"/>
      <c r="B115" s="18" t="n"/>
      <c r="C115" s="18" t="n"/>
      <c r="D115" s="20" t="n"/>
      <c r="E115" s="19" t="n"/>
      <c r="F115" s="19">
        <f>IF($A115="","",SUMIFS(Remessas!$O$6:$O$1505,Remessas!$E$6:$E$1505,$A115))</f>
        <v/>
      </c>
      <c r="G115" s="19">
        <f>IF($A115="","",N(E115)-F115)</f>
        <v/>
      </c>
      <c r="H115" s="20">
        <f>IF($A115="","",F115*N(D115))</f>
        <v/>
      </c>
      <c r="I115" s="18">
        <f>IF($A115="","",IF(G115&lt;0,"CONFERIR",IF(G115=0,"TODOS FORA","OK")))</f>
        <v/>
      </c>
    </row>
    <row r="116">
      <c r="A116" s="18" t="n"/>
      <c r="B116" s="18" t="n"/>
      <c r="C116" s="18" t="n"/>
      <c r="D116" s="20" t="n"/>
      <c r="E116" s="19" t="n"/>
      <c r="F116" s="19">
        <f>IF($A116="","",SUMIFS(Remessas!$O$6:$O$1505,Remessas!$E$6:$E$1505,$A116))</f>
        <v/>
      </c>
      <c r="G116" s="19">
        <f>IF($A116="","",N(E116)-F116)</f>
        <v/>
      </c>
      <c r="H116" s="20">
        <f>IF($A116="","",F116*N(D116))</f>
        <v/>
      </c>
      <c r="I116" s="18">
        <f>IF($A116="","",IF(G116&lt;0,"CONFERIR",IF(G116=0,"TODOS FORA","OK")))</f>
        <v/>
      </c>
    </row>
    <row r="117">
      <c r="A117" s="18" t="n"/>
      <c r="B117" s="18" t="n"/>
      <c r="C117" s="18" t="n"/>
      <c r="D117" s="20" t="n"/>
      <c r="E117" s="19" t="n"/>
      <c r="F117" s="19">
        <f>IF($A117="","",SUMIFS(Remessas!$O$6:$O$1505,Remessas!$E$6:$E$1505,$A117))</f>
        <v/>
      </c>
      <c r="G117" s="19">
        <f>IF($A117="","",N(E117)-F117)</f>
        <v/>
      </c>
      <c r="H117" s="20">
        <f>IF($A117="","",F117*N(D117))</f>
        <v/>
      </c>
      <c r="I117" s="18">
        <f>IF($A117="","",IF(G117&lt;0,"CONFERIR",IF(G117=0,"TODOS FORA","OK")))</f>
        <v/>
      </c>
    </row>
    <row r="118">
      <c r="A118" s="18" t="n"/>
      <c r="B118" s="18" t="n"/>
      <c r="C118" s="18" t="n"/>
      <c r="D118" s="20" t="n"/>
      <c r="E118" s="19" t="n"/>
      <c r="F118" s="19">
        <f>IF($A118="","",SUMIFS(Remessas!$O$6:$O$1505,Remessas!$E$6:$E$1505,$A118))</f>
        <v/>
      </c>
      <c r="G118" s="19">
        <f>IF($A118="","",N(E118)-F118)</f>
        <v/>
      </c>
      <c r="H118" s="20">
        <f>IF($A118="","",F118*N(D118))</f>
        <v/>
      </c>
      <c r="I118" s="18">
        <f>IF($A118="","",IF(G118&lt;0,"CONFERIR",IF(G118=0,"TODOS FORA","OK")))</f>
        <v/>
      </c>
    </row>
    <row r="119">
      <c r="A119" s="18" t="n"/>
      <c r="B119" s="18" t="n"/>
      <c r="C119" s="18" t="n"/>
      <c r="D119" s="20" t="n"/>
      <c r="E119" s="19" t="n"/>
      <c r="F119" s="19">
        <f>IF($A119="","",SUMIFS(Remessas!$O$6:$O$1505,Remessas!$E$6:$E$1505,$A119))</f>
        <v/>
      </c>
      <c r="G119" s="19">
        <f>IF($A119="","",N(E119)-F119)</f>
        <v/>
      </c>
      <c r="H119" s="20">
        <f>IF($A119="","",F119*N(D119))</f>
        <v/>
      </c>
      <c r="I119" s="18">
        <f>IF($A119="","",IF(G119&lt;0,"CONFERIR",IF(G119=0,"TODOS FORA","OK")))</f>
        <v/>
      </c>
    </row>
    <row r="120">
      <c r="A120" s="18" t="n"/>
      <c r="B120" s="18" t="n"/>
      <c r="C120" s="18" t="n"/>
      <c r="D120" s="20" t="n"/>
      <c r="E120" s="19" t="n"/>
      <c r="F120" s="19">
        <f>IF($A120="","",SUMIFS(Remessas!$O$6:$O$1505,Remessas!$E$6:$E$1505,$A120))</f>
        <v/>
      </c>
      <c r="G120" s="19">
        <f>IF($A120="","",N(E120)-F120)</f>
        <v/>
      </c>
      <c r="H120" s="20">
        <f>IF($A120="","",F120*N(D120))</f>
        <v/>
      </c>
      <c r="I120" s="18">
        <f>IF($A120="","",IF(G120&lt;0,"CONFERIR",IF(G120=0,"TODOS FORA","OK")))</f>
        <v/>
      </c>
    </row>
    <row r="121">
      <c r="A121" s="18" t="n"/>
      <c r="B121" s="18" t="n"/>
      <c r="C121" s="18" t="n"/>
      <c r="D121" s="20" t="n"/>
      <c r="E121" s="19" t="n"/>
      <c r="F121" s="19">
        <f>IF($A121="","",SUMIFS(Remessas!$O$6:$O$1505,Remessas!$E$6:$E$1505,$A121))</f>
        <v/>
      </c>
      <c r="G121" s="19">
        <f>IF($A121="","",N(E121)-F121)</f>
        <v/>
      </c>
      <c r="H121" s="20">
        <f>IF($A121="","",F121*N(D121))</f>
        <v/>
      </c>
      <c r="I121" s="18">
        <f>IF($A121="","",IF(G121&lt;0,"CONFERIR",IF(G121=0,"TODOS FORA","OK")))</f>
        <v/>
      </c>
    </row>
    <row r="122">
      <c r="A122" s="18" t="n"/>
      <c r="B122" s="18" t="n"/>
      <c r="C122" s="18" t="n"/>
      <c r="D122" s="20" t="n"/>
      <c r="E122" s="19" t="n"/>
      <c r="F122" s="19">
        <f>IF($A122="","",SUMIFS(Remessas!$O$6:$O$1505,Remessas!$E$6:$E$1505,$A122))</f>
        <v/>
      </c>
      <c r="G122" s="19">
        <f>IF($A122="","",N(E122)-F122)</f>
        <v/>
      </c>
      <c r="H122" s="20">
        <f>IF($A122="","",F122*N(D122))</f>
        <v/>
      </c>
      <c r="I122" s="18">
        <f>IF($A122="","",IF(G122&lt;0,"CONFERIR",IF(G122=0,"TODOS FORA","OK")))</f>
        <v/>
      </c>
    </row>
    <row r="123">
      <c r="A123" s="18" t="n"/>
      <c r="B123" s="18" t="n"/>
      <c r="C123" s="18" t="n"/>
      <c r="D123" s="20" t="n"/>
      <c r="E123" s="19" t="n"/>
      <c r="F123" s="19">
        <f>IF($A123="","",SUMIFS(Remessas!$O$6:$O$1505,Remessas!$E$6:$E$1505,$A123))</f>
        <v/>
      </c>
      <c r="G123" s="19">
        <f>IF($A123="","",N(E123)-F123)</f>
        <v/>
      </c>
      <c r="H123" s="20">
        <f>IF($A123="","",F123*N(D123))</f>
        <v/>
      </c>
      <c r="I123" s="18">
        <f>IF($A123="","",IF(G123&lt;0,"CONFERIR",IF(G123=0,"TODOS FORA","OK")))</f>
        <v/>
      </c>
    </row>
    <row r="124">
      <c r="A124" s="18" t="n"/>
      <c r="B124" s="18" t="n"/>
      <c r="C124" s="18" t="n"/>
      <c r="D124" s="20" t="n"/>
      <c r="E124" s="19" t="n"/>
      <c r="F124" s="19">
        <f>IF($A124="","",SUMIFS(Remessas!$O$6:$O$1505,Remessas!$E$6:$E$1505,$A124))</f>
        <v/>
      </c>
      <c r="G124" s="19">
        <f>IF($A124="","",N(E124)-F124)</f>
        <v/>
      </c>
      <c r="H124" s="20">
        <f>IF($A124="","",F124*N(D124))</f>
        <v/>
      </c>
      <c r="I124" s="18">
        <f>IF($A124="","",IF(G124&lt;0,"CONFERIR",IF(G124=0,"TODOS FORA","OK")))</f>
        <v/>
      </c>
    </row>
    <row r="125">
      <c r="A125" s="18" t="n"/>
      <c r="B125" s="18" t="n"/>
      <c r="C125" s="18" t="n"/>
      <c r="D125" s="20" t="n"/>
      <c r="E125" s="19" t="n"/>
      <c r="F125" s="19">
        <f>IF($A125="","",SUMIFS(Remessas!$O$6:$O$1505,Remessas!$E$6:$E$1505,$A125))</f>
        <v/>
      </c>
      <c r="G125" s="19">
        <f>IF($A125="","",N(E125)-F125)</f>
        <v/>
      </c>
      <c r="H125" s="20">
        <f>IF($A125="","",F125*N(D125))</f>
        <v/>
      </c>
      <c r="I125" s="18">
        <f>IF($A125="","",IF(G125&lt;0,"CONFERIR",IF(G125=0,"TODOS FORA","OK")))</f>
        <v/>
      </c>
    </row>
    <row r="126">
      <c r="A126" s="18" t="n"/>
      <c r="B126" s="18" t="n"/>
      <c r="C126" s="18" t="n"/>
      <c r="D126" s="20" t="n"/>
      <c r="E126" s="19" t="n"/>
      <c r="F126" s="19">
        <f>IF($A126="","",SUMIFS(Remessas!$O$6:$O$1505,Remessas!$E$6:$E$1505,$A126))</f>
        <v/>
      </c>
      <c r="G126" s="19">
        <f>IF($A126="","",N(E126)-F126)</f>
        <v/>
      </c>
      <c r="H126" s="20">
        <f>IF($A126="","",F126*N(D126))</f>
        <v/>
      </c>
      <c r="I126" s="18">
        <f>IF($A126="","",IF(G126&lt;0,"CONFERIR",IF(G126=0,"TODOS FORA","OK")))</f>
        <v/>
      </c>
    </row>
    <row r="127">
      <c r="A127" s="18" t="n"/>
      <c r="B127" s="18" t="n"/>
      <c r="C127" s="18" t="n"/>
      <c r="D127" s="20" t="n"/>
      <c r="E127" s="19" t="n"/>
      <c r="F127" s="19">
        <f>IF($A127="","",SUMIFS(Remessas!$O$6:$O$1505,Remessas!$E$6:$E$1505,$A127))</f>
        <v/>
      </c>
      <c r="G127" s="19">
        <f>IF($A127="","",N(E127)-F127)</f>
        <v/>
      </c>
      <c r="H127" s="20">
        <f>IF($A127="","",F127*N(D127))</f>
        <v/>
      </c>
      <c r="I127" s="18">
        <f>IF($A127="","",IF(G127&lt;0,"CONFERIR",IF(G127=0,"TODOS FORA","OK")))</f>
        <v/>
      </c>
    </row>
    <row r="128">
      <c r="A128" s="18" t="n"/>
      <c r="B128" s="18" t="n"/>
      <c r="C128" s="18" t="n"/>
      <c r="D128" s="20" t="n"/>
      <c r="E128" s="19" t="n"/>
      <c r="F128" s="19">
        <f>IF($A128="","",SUMIFS(Remessas!$O$6:$O$1505,Remessas!$E$6:$E$1505,$A128))</f>
        <v/>
      </c>
      <c r="G128" s="19">
        <f>IF($A128="","",N(E128)-F128)</f>
        <v/>
      </c>
      <c r="H128" s="20">
        <f>IF($A128="","",F128*N(D128))</f>
        <v/>
      </c>
      <c r="I128" s="18">
        <f>IF($A128="","",IF(G128&lt;0,"CONFERIR",IF(G128=0,"TODOS FORA","OK")))</f>
        <v/>
      </c>
    </row>
    <row r="129">
      <c r="A129" s="18" t="n"/>
      <c r="B129" s="18" t="n"/>
      <c r="C129" s="18" t="n"/>
      <c r="D129" s="20" t="n"/>
      <c r="E129" s="19" t="n"/>
      <c r="F129" s="19">
        <f>IF($A129="","",SUMIFS(Remessas!$O$6:$O$1505,Remessas!$E$6:$E$1505,$A129))</f>
        <v/>
      </c>
      <c r="G129" s="19">
        <f>IF($A129="","",N(E129)-F129)</f>
        <v/>
      </c>
      <c r="H129" s="20">
        <f>IF($A129="","",F129*N(D129))</f>
        <v/>
      </c>
      <c r="I129" s="18">
        <f>IF($A129="","",IF(G129&lt;0,"CONFERIR",IF(G129=0,"TODOS FORA","OK")))</f>
        <v/>
      </c>
    </row>
    <row r="130">
      <c r="A130" s="18" t="n"/>
      <c r="B130" s="18" t="n"/>
      <c r="C130" s="18" t="n"/>
      <c r="D130" s="20" t="n"/>
      <c r="E130" s="19" t="n"/>
      <c r="F130" s="19">
        <f>IF($A130="","",SUMIFS(Remessas!$O$6:$O$1505,Remessas!$E$6:$E$1505,$A130))</f>
        <v/>
      </c>
      <c r="G130" s="19">
        <f>IF($A130="","",N(E130)-F130)</f>
        <v/>
      </c>
      <c r="H130" s="20">
        <f>IF($A130="","",F130*N(D130))</f>
        <v/>
      </c>
      <c r="I130" s="18">
        <f>IF($A130="","",IF(G130&lt;0,"CONFERIR",IF(G130=0,"TODOS FORA","OK")))</f>
        <v/>
      </c>
    </row>
    <row r="131">
      <c r="A131" s="18" t="n"/>
      <c r="B131" s="18" t="n"/>
      <c r="C131" s="18" t="n"/>
      <c r="D131" s="20" t="n"/>
      <c r="E131" s="19" t="n"/>
      <c r="F131" s="19">
        <f>IF($A131="","",SUMIFS(Remessas!$O$6:$O$1505,Remessas!$E$6:$E$1505,$A131))</f>
        <v/>
      </c>
      <c r="G131" s="19">
        <f>IF($A131="","",N(E131)-F131)</f>
        <v/>
      </c>
      <c r="H131" s="20">
        <f>IF($A131="","",F131*N(D131))</f>
        <v/>
      </c>
      <c r="I131" s="18">
        <f>IF($A131="","",IF(G131&lt;0,"CONFERIR",IF(G131=0,"TODOS FORA","OK")))</f>
        <v/>
      </c>
    </row>
    <row r="132">
      <c r="A132" s="18" t="n"/>
      <c r="B132" s="18" t="n"/>
      <c r="C132" s="18" t="n"/>
      <c r="D132" s="20" t="n"/>
      <c r="E132" s="19" t="n"/>
      <c r="F132" s="19">
        <f>IF($A132="","",SUMIFS(Remessas!$O$6:$O$1505,Remessas!$E$6:$E$1505,$A132))</f>
        <v/>
      </c>
      <c r="G132" s="19">
        <f>IF($A132="","",N(E132)-F132)</f>
        <v/>
      </c>
      <c r="H132" s="20">
        <f>IF($A132="","",F132*N(D132))</f>
        <v/>
      </c>
      <c r="I132" s="18">
        <f>IF($A132="","",IF(G132&lt;0,"CONFERIR",IF(G132=0,"TODOS FORA","OK")))</f>
        <v/>
      </c>
    </row>
    <row r="133">
      <c r="A133" s="18" t="n"/>
      <c r="B133" s="18" t="n"/>
      <c r="C133" s="18" t="n"/>
      <c r="D133" s="20" t="n"/>
      <c r="E133" s="19" t="n"/>
      <c r="F133" s="19">
        <f>IF($A133="","",SUMIFS(Remessas!$O$6:$O$1505,Remessas!$E$6:$E$1505,$A133))</f>
        <v/>
      </c>
      <c r="G133" s="19">
        <f>IF($A133="","",N(E133)-F133)</f>
        <v/>
      </c>
      <c r="H133" s="20">
        <f>IF($A133="","",F133*N(D133))</f>
        <v/>
      </c>
      <c r="I133" s="18">
        <f>IF($A133="","",IF(G133&lt;0,"CONFERIR",IF(G133=0,"TODOS FORA","OK")))</f>
        <v/>
      </c>
    </row>
    <row r="134">
      <c r="A134" s="18" t="n"/>
      <c r="B134" s="18" t="n"/>
      <c r="C134" s="18" t="n"/>
      <c r="D134" s="20" t="n"/>
      <c r="E134" s="19" t="n"/>
      <c r="F134" s="19">
        <f>IF($A134="","",SUMIFS(Remessas!$O$6:$O$1505,Remessas!$E$6:$E$1505,$A134))</f>
        <v/>
      </c>
      <c r="G134" s="19">
        <f>IF($A134="","",N(E134)-F134)</f>
        <v/>
      </c>
      <c r="H134" s="20">
        <f>IF($A134="","",F134*N(D134))</f>
        <v/>
      </c>
      <c r="I134" s="18">
        <f>IF($A134="","",IF(G134&lt;0,"CONFERIR",IF(G134=0,"TODOS FORA","OK")))</f>
        <v/>
      </c>
    </row>
    <row r="135">
      <c r="A135" s="18" t="n"/>
      <c r="B135" s="18" t="n"/>
      <c r="C135" s="18" t="n"/>
      <c r="D135" s="20" t="n"/>
      <c r="E135" s="19" t="n"/>
      <c r="F135" s="19">
        <f>IF($A135="","",SUMIFS(Remessas!$O$6:$O$1505,Remessas!$E$6:$E$1505,$A135))</f>
        <v/>
      </c>
      <c r="G135" s="19">
        <f>IF($A135="","",N(E135)-F135)</f>
        <v/>
      </c>
      <c r="H135" s="20">
        <f>IF($A135="","",F135*N(D135))</f>
        <v/>
      </c>
      <c r="I135" s="18">
        <f>IF($A135="","",IF(G135&lt;0,"CONFERIR",IF(G135=0,"TODOS FORA","OK")))</f>
        <v/>
      </c>
    </row>
    <row r="136">
      <c r="A136" s="18" t="n"/>
      <c r="B136" s="18" t="n"/>
      <c r="C136" s="18" t="n"/>
      <c r="D136" s="20" t="n"/>
      <c r="E136" s="19" t="n"/>
      <c r="F136" s="19">
        <f>IF($A136="","",SUMIFS(Remessas!$O$6:$O$1505,Remessas!$E$6:$E$1505,$A136))</f>
        <v/>
      </c>
      <c r="G136" s="19">
        <f>IF($A136="","",N(E136)-F136)</f>
        <v/>
      </c>
      <c r="H136" s="20">
        <f>IF($A136="","",F136*N(D136))</f>
        <v/>
      </c>
      <c r="I136" s="18">
        <f>IF($A136="","",IF(G136&lt;0,"CONFERIR",IF(G136=0,"TODOS FORA","OK")))</f>
        <v/>
      </c>
    </row>
    <row r="137">
      <c r="A137" s="18" t="n"/>
      <c r="B137" s="18" t="n"/>
      <c r="C137" s="18" t="n"/>
      <c r="D137" s="20" t="n"/>
      <c r="E137" s="19" t="n"/>
      <c r="F137" s="19">
        <f>IF($A137="","",SUMIFS(Remessas!$O$6:$O$1505,Remessas!$E$6:$E$1505,$A137))</f>
        <v/>
      </c>
      <c r="G137" s="19">
        <f>IF($A137="","",N(E137)-F137)</f>
        <v/>
      </c>
      <c r="H137" s="20">
        <f>IF($A137="","",F137*N(D137))</f>
        <v/>
      </c>
      <c r="I137" s="18">
        <f>IF($A137="","",IF(G137&lt;0,"CONFERIR",IF(G137=0,"TODOS FORA","OK")))</f>
        <v/>
      </c>
    </row>
    <row r="138">
      <c r="A138" s="18" t="n"/>
      <c r="B138" s="18" t="n"/>
      <c r="C138" s="18" t="n"/>
      <c r="D138" s="20" t="n"/>
      <c r="E138" s="19" t="n"/>
      <c r="F138" s="19">
        <f>IF($A138="","",SUMIFS(Remessas!$O$6:$O$1505,Remessas!$E$6:$E$1505,$A138))</f>
        <v/>
      </c>
      <c r="G138" s="19">
        <f>IF($A138="","",N(E138)-F138)</f>
        <v/>
      </c>
      <c r="H138" s="20">
        <f>IF($A138="","",F138*N(D138))</f>
        <v/>
      </c>
      <c r="I138" s="18">
        <f>IF($A138="","",IF(G138&lt;0,"CONFERIR",IF(G138=0,"TODOS FORA","OK")))</f>
        <v/>
      </c>
    </row>
    <row r="139">
      <c r="A139" s="18" t="n"/>
      <c r="B139" s="18" t="n"/>
      <c r="C139" s="18" t="n"/>
      <c r="D139" s="20" t="n"/>
      <c r="E139" s="19" t="n"/>
      <c r="F139" s="19">
        <f>IF($A139="","",SUMIFS(Remessas!$O$6:$O$1505,Remessas!$E$6:$E$1505,$A139))</f>
        <v/>
      </c>
      <c r="G139" s="19">
        <f>IF($A139="","",N(E139)-F139)</f>
        <v/>
      </c>
      <c r="H139" s="20">
        <f>IF($A139="","",F139*N(D139))</f>
        <v/>
      </c>
      <c r="I139" s="18">
        <f>IF($A139="","",IF(G139&lt;0,"CONFERIR",IF(G139=0,"TODOS FORA","OK")))</f>
        <v/>
      </c>
    </row>
    <row r="140">
      <c r="A140" s="18" t="n"/>
      <c r="B140" s="18" t="n"/>
      <c r="C140" s="18" t="n"/>
      <c r="D140" s="20" t="n"/>
      <c r="E140" s="19" t="n"/>
      <c r="F140" s="19">
        <f>IF($A140="","",SUMIFS(Remessas!$O$6:$O$1505,Remessas!$E$6:$E$1505,$A140))</f>
        <v/>
      </c>
      <c r="G140" s="19">
        <f>IF($A140="","",N(E140)-F140)</f>
        <v/>
      </c>
      <c r="H140" s="20">
        <f>IF($A140="","",F140*N(D140))</f>
        <v/>
      </c>
      <c r="I140" s="18">
        <f>IF($A140="","",IF(G140&lt;0,"CONFERIR",IF(G140=0,"TODOS FORA","OK")))</f>
        <v/>
      </c>
    </row>
    <row r="141">
      <c r="A141" s="18" t="n"/>
      <c r="B141" s="18" t="n"/>
      <c r="C141" s="18" t="n"/>
      <c r="D141" s="20" t="n"/>
      <c r="E141" s="19" t="n"/>
      <c r="F141" s="19">
        <f>IF($A141="","",SUMIFS(Remessas!$O$6:$O$1505,Remessas!$E$6:$E$1505,$A141))</f>
        <v/>
      </c>
      <c r="G141" s="19">
        <f>IF($A141="","",N(E141)-F141)</f>
        <v/>
      </c>
      <c r="H141" s="20">
        <f>IF($A141="","",F141*N(D141))</f>
        <v/>
      </c>
      <c r="I141" s="18">
        <f>IF($A141="","",IF(G141&lt;0,"CONFERIR",IF(G141=0,"TODOS FORA","OK")))</f>
        <v/>
      </c>
    </row>
    <row r="142">
      <c r="A142" s="18" t="n"/>
      <c r="B142" s="18" t="n"/>
      <c r="C142" s="18" t="n"/>
      <c r="D142" s="20" t="n"/>
      <c r="E142" s="19" t="n"/>
      <c r="F142" s="19">
        <f>IF($A142="","",SUMIFS(Remessas!$O$6:$O$1505,Remessas!$E$6:$E$1505,$A142))</f>
        <v/>
      </c>
      <c r="G142" s="19">
        <f>IF($A142="","",N(E142)-F142)</f>
        <v/>
      </c>
      <c r="H142" s="20">
        <f>IF($A142="","",F142*N(D142))</f>
        <v/>
      </c>
      <c r="I142" s="18">
        <f>IF($A142="","",IF(G142&lt;0,"CONFERIR",IF(G142=0,"TODOS FORA","OK")))</f>
        <v/>
      </c>
    </row>
    <row r="143">
      <c r="A143" s="18" t="n"/>
      <c r="B143" s="18" t="n"/>
      <c r="C143" s="18" t="n"/>
      <c r="D143" s="20" t="n"/>
      <c r="E143" s="19" t="n"/>
      <c r="F143" s="19">
        <f>IF($A143="","",SUMIFS(Remessas!$O$6:$O$1505,Remessas!$E$6:$E$1505,$A143))</f>
        <v/>
      </c>
      <c r="G143" s="19">
        <f>IF($A143="","",N(E143)-F143)</f>
        <v/>
      </c>
      <c r="H143" s="20">
        <f>IF($A143="","",F143*N(D143))</f>
        <v/>
      </c>
      <c r="I143" s="18">
        <f>IF($A143="","",IF(G143&lt;0,"CONFERIR",IF(G143=0,"TODOS FORA","OK")))</f>
        <v/>
      </c>
    </row>
    <row r="144">
      <c r="A144" s="18" t="n"/>
      <c r="B144" s="18" t="n"/>
      <c r="C144" s="18" t="n"/>
      <c r="D144" s="20" t="n"/>
      <c r="E144" s="19" t="n"/>
      <c r="F144" s="19">
        <f>IF($A144="","",SUMIFS(Remessas!$O$6:$O$1505,Remessas!$E$6:$E$1505,$A144))</f>
        <v/>
      </c>
      <c r="G144" s="19">
        <f>IF($A144="","",N(E144)-F144)</f>
        <v/>
      </c>
      <c r="H144" s="20">
        <f>IF($A144="","",F144*N(D144))</f>
        <v/>
      </c>
      <c r="I144" s="18">
        <f>IF($A144="","",IF(G144&lt;0,"CONFERIR",IF(G144=0,"TODOS FORA","OK")))</f>
        <v/>
      </c>
    </row>
    <row r="145">
      <c r="A145" s="18" t="n"/>
      <c r="B145" s="18" t="n"/>
      <c r="C145" s="18" t="n"/>
      <c r="D145" s="20" t="n"/>
      <c r="E145" s="19" t="n"/>
      <c r="F145" s="19">
        <f>IF($A145="","",SUMIFS(Remessas!$O$6:$O$1505,Remessas!$E$6:$E$1505,$A145))</f>
        <v/>
      </c>
      <c r="G145" s="19">
        <f>IF($A145="","",N(E145)-F145)</f>
        <v/>
      </c>
      <c r="H145" s="20">
        <f>IF($A145="","",F145*N(D145))</f>
        <v/>
      </c>
      <c r="I145" s="18">
        <f>IF($A145="","",IF(G145&lt;0,"CONFERIR",IF(G145=0,"TODOS FORA","OK")))</f>
        <v/>
      </c>
    </row>
    <row r="146">
      <c r="A146" s="18" t="n"/>
      <c r="B146" s="18" t="n"/>
      <c r="C146" s="18" t="n"/>
      <c r="D146" s="20" t="n"/>
      <c r="E146" s="19" t="n"/>
      <c r="F146" s="19">
        <f>IF($A146="","",SUMIFS(Remessas!$O$6:$O$1505,Remessas!$E$6:$E$1505,$A146))</f>
        <v/>
      </c>
      <c r="G146" s="19">
        <f>IF($A146="","",N(E146)-F146)</f>
        <v/>
      </c>
      <c r="H146" s="20">
        <f>IF($A146="","",F146*N(D146))</f>
        <v/>
      </c>
      <c r="I146" s="18">
        <f>IF($A146="","",IF(G146&lt;0,"CONFERIR",IF(G146=0,"TODOS FORA","OK")))</f>
        <v/>
      </c>
    </row>
    <row r="147">
      <c r="A147" s="18" t="n"/>
      <c r="B147" s="18" t="n"/>
      <c r="C147" s="18" t="n"/>
      <c r="D147" s="20" t="n"/>
      <c r="E147" s="19" t="n"/>
      <c r="F147" s="19">
        <f>IF($A147="","",SUMIFS(Remessas!$O$6:$O$1505,Remessas!$E$6:$E$1505,$A147))</f>
        <v/>
      </c>
      <c r="G147" s="19">
        <f>IF($A147="","",N(E147)-F147)</f>
        <v/>
      </c>
      <c r="H147" s="20">
        <f>IF($A147="","",F147*N(D147))</f>
        <v/>
      </c>
      <c r="I147" s="18">
        <f>IF($A147="","",IF(G147&lt;0,"CONFERIR",IF(G147=0,"TODOS FORA","OK")))</f>
        <v/>
      </c>
    </row>
    <row r="148">
      <c r="A148" s="18" t="n"/>
      <c r="B148" s="18" t="n"/>
      <c r="C148" s="18" t="n"/>
      <c r="D148" s="20" t="n"/>
      <c r="E148" s="19" t="n"/>
      <c r="F148" s="19">
        <f>IF($A148="","",SUMIFS(Remessas!$O$6:$O$1505,Remessas!$E$6:$E$1505,$A148))</f>
        <v/>
      </c>
      <c r="G148" s="19">
        <f>IF($A148="","",N(E148)-F148)</f>
        <v/>
      </c>
      <c r="H148" s="20">
        <f>IF($A148="","",F148*N(D148))</f>
        <v/>
      </c>
      <c r="I148" s="18">
        <f>IF($A148="","",IF(G148&lt;0,"CONFERIR",IF(G148=0,"TODOS FORA","OK")))</f>
        <v/>
      </c>
    </row>
    <row r="149">
      <c r="A149" s="18" t="n"/>
      <c r="B149" s="18" t="n"/>
      <c r="C149" s="18" t="n"/>
      <c r="D149" s="20" t="n"/>
      <c r="E149" s="19" t="n"/>
      <c r="F149" s="19">
        <f>IF($A149="","",SUMIFS(Remessas!$O$6:$O$1505,Remessas!$E$6:$E$1505,$A149))</f>
        <v/>
      </c>
      <c r="G149" s="19">
        <f>IF($A149="","",N(E149)-F149)</f>
        <v/>
      </c>
      <c r="H149" s="20">
        <f>IF($A149="","",F149*N(D149))</f>
        <v/>
      </c>
      <c r="I149" s="18">
        <f>IF($A149="","",IF(G149&lt;0,"CONFERIR",IF(G149=0,"TODOS FORA","OK")))</f>
        <v/>
      </c>
    </row>
    <row r="150">
      <c r="A150" s="18" t="n"/>
      <c r="B150" s="18" t="n"/>
      <c r="C150" s="18" t="n"/>
      <c r="D150" s="20" t="n"/>
      <c r="E150" s="19" t="n"/>
      <c r="F150" s="19">
        <f>IF($A150="","",SUMIFS(Remessas!$O$6:$O$1505,Remessas!$E$6:$E$1505,$A150))</f>
        <v/>
      </c>
      <c r="G150" s="19">
        <f>IF($A150="","",N(E150)-F150)</f>
        <v/>
      </c>
      <c r="H150" s="20">
        <f>IF($A150="","",F150*N(D150))</f>
        <v/>
      </c>
      <c r="I150" s="18">
        <f>IF($A150="","",IF(G150&lt;0,"CONFERIR",IF(G150=0,"TODOS FORA","OK")))</f>
        <v/>
      </c>
    </row>
    <row r="151">
      <c r="A151" s="18" t="n"/>
      <c r="B151" s="18" t="n"/>
      <c r="C151" s="18" t="n"/>
      <c r="D151" s="20" t="n"/>
      <c r="E151" s="19" t="n"/>
      <c r="F151" s="19">
        <f>IF($A151="","",SUMIFS(Remessas!$O$6:$O$1505,Remessas!$E$6:$E$1505,$A151))</f>
        <v/>
      </c>
      <c r="G151" s="19">
        <f>IF($A151="","",N(E151)-F151)</f>
        <v/>
      </c>
      <c r="H151" s="20">
        <f>IF($A151="","",F151*N(D151))</f>
        <v/>
      </c>
      <c r="I151" s="18">
        <f>IF($A151="","",IF(G151&lt;0,"CONFERIR",IF(G151=0,"TODOS FORA","OK")))</f>
        <v/>
      </c>
    </row>
    <row r="152">
      <c r="A152" s="18" t="n"/>
      <c r="B152" s="18" t="n"/>
      <c r="C152" s="18" t="n"/>
      <c r="D152" s="20" t="n"/>
      <c r="E152" s="19" t="n"/>
      <c r="F152" s="19">
        <f>IF($A152="","",SUMIFS(Remessas!$O$6:$O$1505,Remessas!$E$6:$E$1505,$A152))</f>
        <v/>
      </c>
      <c r="G152" s="19">
        <f>IF($A152="","",N(E152)-F152)</f>
        <v/>
      </c>
      <c r="H152" s="20">
        <f>IF($A152="","",F152*N(D152))</f>
        <v/>
      </c>
      <c r="I152" s="18">
        <f>IF($A152="","",IF(G152&lt;0,"CONFERIR",IF(G152=0,"TODOS FORA","OK")))</f>
        <v/>
      </c>
    </row>
    <row r="153">
      <c r="A153" s="18" t="n"/>
      <c r="B153" s="18" t="n"/>
      <c r="C153" s="18" t="n"/>
      <c r="D153" s="20" t="n"/>
      <c r="E153" s="19" t="n"/>
      <c r="F153" s="19">
        <f>IF($A153="","",SUMIFS(Remessas!$O$6:$O$1505,Remessas!$E$6:$E$1505,$A153))</f>
        <v/>
      </c>
      <c r="G153" s="19">
        <f>IF($A153="","",N(E153)-F153)</f>
        <v/>
      </c>
      <c r="H153" s="20">
        <f>IF($A153="","",F153*N(D153))</f>
        <v/>
      </c>
      <c r="I153" s="18">
        <f>IF($A153="","",IF(G153&lt;0,"CONFERIR",IF(G153=0,"TODOS FORA","OK")))</f>
        <v/>
      </c>
    </row>
    <row r="154">
      <c r="A154" s="18" t="n"/>
      <c r="B154" s="18" t="n"/>
      <c r="C154" s="18" t="n"/>
      <c r="D154" s="20" t="n"/>
      <c r="E154" s="19" t="n"/>
      <c r="F154" s="19">
        <f>IF($A154="","",SUMIFS(Remessas!$O$6:$O$1505,Remessas!$E$6:$E$1505,$A154))</f>
        <v/>
      </c>
      <c r="G154" s="19">
        <f>IF($A154="","",N(E154)-F154)</f>
        <v/>
      </c>
      <c r="H154" s="20">
        <f>IF($A154="","",F154*N(D154))</f>
        <v/>
      </c>
      <c r="I154" s="18">
        <f>IF($A154="","",IF(G154&lt;0,"CONFERIR",IF(G154=0,"TODOS FORA","OK")))</f>
        <v/>
      </c>
    </row>
    <row r="155">
      <c r="A155" s="18" t="n"/>
      <c r="B155" s="18" t="n"/>
      <c r="C155" s="18" t="n"/>
      <c r="D155" s="20" t="n"/>
      <c r="E155" s="19" t="n"/>
      <c r="F155" s="19">
        <f>IF($A155="","",SUMIFS(Remessas!$O$6:$O$1505,Remessas!$E$6:$E$1505,$A155))</f>
        <v/>
      </c>
      <c r="G155" s="19">
        <f>IF($A155="","",N(E155)-F155)</f>
        <v/>
      </c>
      <c r="H155" s="20">
        <f>IF($A155="","",F155*N(D155))</f>
        <v/>
      </c>
      <c r="I155" s="18">
        <f>IF($A155="","",IF(G155&lt;0,"CONFERIR",IF(G155=0,"TODOS FORA","OK")))</f>
        <v/>
      </c>
    </row>
    <row r="156">
      <c r="A156" s="18" t="n"/>
      <c r="B156" s="18" t="n"/>
      <c r="C156" s="18" t="n"/>
      <c r="D156" s="20" t="n"/>
      <c r="E156" s="19" t="n"/>
      <c r="F156" s="19">
        <f>IF($A156="","",SUMIFS(Remessas!$O$6:$O$1505,Remessas!$E$6:$E$1505,$A156))</f>
        <v/>
      </c>
      <c r="G156" s="19">
        <f>IF($A156="","",N(E156)-F156)</f>
        <v/>
      </c>
      <c r="H156" s="20">
        <f>IF($A156="","",F156*N(D156))</f>
        <v/>
      </c>
      <c r="I156" s="18">
        <f>IF($A156="","",IF(G156&lt;0,"CONFERIR",IF(G156=0,"TODOS FORA","OK")))</f>
        <v/>
      </c>
    </row>
    <row r="157">
      <c r="A157" s="18" t="n"/>
      <c r="B157" s="18" t="n"/>
      <c r="C157" s="18" t="n"/>
      <c r="D157" s="20" t="n"/>
      <c r="E157" s="19" t="n"/>
      <c r="F157" s="19">
        <f>IF($A157="","",SUMIFS(Remessas!$O$6:$O$1505,Remessas!$E$6:$E$1505,$A157))</f>
        <v/>
      </c>
      <c r="G157" s="19">
        <f>IF($A157="","",N(E157)-F157)</f>
        <v/>
      </c>
      <c r="H157" s="20">
        <f>IF($A157="","",F157*N(D157))</f>
        <v/>
      </c>
      <c r="I157" s="18">
        <f>IF($A157="","",IF(G157&lt;0,"CONFERIR",IF(G157=0,"TODOS FORA","OK")))</f>
        <v/>
      </c>
    </row>
    <row r="158">
      <c r="A158" s="18" t="n"/>
      <c r="B158" s="18" t="n"/>
      <c r="C158" s="18" t="n"/>
      <c r="D158" s="20" t="n"/>
      <c r="E158" s="19" t="n"/>
      <c r="F158" s="19">
        <f>IF($A158="","",SUMIFS(Remessas!$O$6:$O$1505,Remessas!$E$6:$E$1505,$A158))</f>
        <v/>
      </c>
      <c r="G158" s="19">
        <f>IF($A158="","",N(E158)-F158)</f>
        <v/>
      </c>
      <c r="H158" s="20">
        <f>IF($A158="","",F158*N(D158))</f>
        <v/>
      </c>
      <c r="I158" s="18">
        <f>IF($A158="","",IF(G158&lt;0,"CONFERIR",IF(G158=0,"TODOS FORA","OK")))</f>
        <v/>
      </c>
    </row>
    <row r="159">
      <c r="A159" s="18" t="n"/>
      <c r="B159" s="18" t="n"/>
      <c r="C159" s="18" t="n"/>
      <c r="D159" s="20" t="n"/>
      <c r="E159" s="19" t="n"/>
      <c r="F159" s="19">
        <f>IF($A159="","",SUMIFS(Remessas!$O$6:$O$1505,Remessas!$E$6:$E$1505,$A159))</f>
        <v/>
      </c>
      <c r="G159" s="19">
        <f>IF($A159="","",N(E159)-F159)</f>
        <v/>
      </c>
      <c r="H159" s="20">
        <f>IF($A159="","",F159*N(D159))</f>
        <v/>
      </c>
      <c r="I159" s="18">
        <f>IF($A159="","",IF(G159&lt;0,"CONFERIR",IF(G159=0,"TODOS FORA","OK")))</f>
        <v/>
      </c>
    </row>
    <row r="160">
      <c r="A160" s="18" t="n"/>
      <c r="B160" s="18" t="n"/>
      <c r="C160" s="18" t="n"/>
      <c r="D160" s="20" t="n"/>
      <c r="E160" s="19" t="n"/>
      <c r="F160" s="19">
        <f>IF($A160="","",SUMIFS(Remessas!$O$6:$O$1505,Remessas!$E$6:$E$1505,$A160))</f>
        <v/>
      </c>
      <c r="G160" s="19">
        <f>IF($A160="","",N(E160)-F160)</f>
        <v/>
      </c>
      <c r="H160" s="20">
        <f>IF($A160="","",F160*N(D160))</f>
        <v/>
      </c>
      <c r="I160" s="18">
        <f>IF($A160="","",IF(G160&lt;0,"CONFERIR",IF(G160=0,"TODOS FORA","OK")))</f>
        <v/>
      </c>
    </row>
    <row r="161">
      <c r="A161" s="18" t="n"/>
      <c r="B161" s="18" t="n"/>
      <c r="C161" s="18" t="n"/>
      <c r="D161" s="20" t="n"/>
      <c r="E161" s="19" t="n"/>
      <c r="F161" s="19">
        <f>IF($A161="","",SUMIFS(Remessas!$O$6:$O$1505,Remessas!$E$6:$E$1505,$A161))</f>
        <v/>
      </c>
      <c r="G161" s="19">
        <f>IF($A161="","",N(E161)-F161)</f>
        <v/>
      </c>
      <c r="H161" s="20">
        <f>IF($A161="","",F161*N(D161))</f>
        <v/>
      </c>
      <c r="I161" s="18">
        <f>IF($A161="","",IF(G161&lt;0,"CONFERIR",IF(G161=0,"TODOS FORA","OK")))</f>
        <v/>
      </c>
    </row>
    <row r="162">
      <c r="A162" s="18" t="n"/>
      <c r="B162" s="18" t="n"/>
      <c r="C162" s="18" t="n"/>
      <c r="D162" s="20" t="n"/>
      <c r="E162" s="19" t="n"/>
      <c r="F162" s="19">
        <f>IF($A162="","",SUMIFS(Remessas!$O$6:$O$1505,Remessas!$E$6:$E$1505,$A162))</f>
        <v/>
      </c>
      <c r="G162" s="19">
        <f>IF($A162="","",N(E162)-F162)</f>
        <v/>
      </c>
      <c r="H162" s="20">
        <f>IF($A162="","",F162*N(D162))</f>
        <v/>
      </c>
      <c r="I162" s="18">
        <f>IF($A162="","",IF(G162&lt;0,"CONFERIR",IF(G162=0,"TODOS FORA","OK")))</f>
        <v/>
      </c>
    </row>
    <row r="163">
      <c r="A163" s="18" t="n"/>
      <c r="B163" s="18" t="n"/>
      <c r="C163" s="18" t="n"/>
      <c r="D163" s="20" t="n"/>
      <c r="E163" s="19" t="n"/>
      <c r="F163" s="19">
        <f>IF($A163="","",SUMIFS(Remessas!$O$6:$O$1505,Remessas!$E$6:$E$1505,$A163))</f>
        <v/>
      </c>
      <c r="G163" s="19">
        <f>IF($A163="","",N(E163)-F163)</f>
        <v/>
      </c>
      <c r="H163" s="20">
        <f>IF($A163="","",F163*N(D163))</f>
        <v/>
      </c>
      <c r="I163" s="18">
        <f>IF($A163="","",IF(G163&lt;0,"CONFERIR",IF(G163=0,"TODOS FORA","OK")))</f>
        <v/>
      </c>
    </row>
    <row r="164">
      <c r="A164" s="18" t="n"/>
      <c r="B164" s="18" t="n"/>
      <c r="C164" s="18" t="n"/>
      <c r="D164" s="20" t="n"/>
      <c r="E164" s="19" t="n"/>
      <c r="F164" s="19">
        <f>IF($A164="","",SUMIFS(Remessas!$O$6:$O$1505,Remessas!$E$6:$E$1505,$A164))</f>
        <v/>
      </c>
      <c r="G164" s="19">
        <f>IF($A164="","",N(E164)-F164)</f>
        <v/>
      </c>
      <c r="H164" s="20">
        <f>IF($A164="","",F164*N(D164))</f>
        <v/>
      </c>
      <c r="I164" s="18">
        <f>IF($A164="","",IF(G164&lt;0,"CONFERIR",IF(G164=0,"TODOS FORA","OK")))</f>
        <v/>
      </c>
    </row>
    <row r="165">
      <c r="A165" s="18" t="n"/>
      <c r="B165" s="18" t="n"/>
      <c r="C165" s="18" t="n"/>
      <c r="D165" s="20" t="n"/>
      <c r="E165" s="19" t="n"/>
      <c r="F165" s="19">
        <f>IF($A165="","",SUMIFS(Remessas!$O$6:$O$1505,Remessas!$E$6:$E$1505,$A165))</f>
        <v/>
      </c>
      <c r="G165" s="19">
        <f>IF($A165="","",N(E165)-F165)</f>
        <v/>
      </c>
      <c r="H165" s="20">
        <f>IF($A165="","",F165*N(D165))</f>
        <v/>
      </c>
      <c r="I165" s="18">
        <f>IF($A165="","",IF(G165&lt;0,"CONFERIR",IF(G165=0,"TODOS FORA","OK")))</f>
        <v/>
      </c>
    </row>
    <row r="166">
      <c r="A166" s="18" t="n"/>
      <c r="B166" s="18" t="n"/>
      <c r="C166" s="18" t="n"/>
      <c r="D166" s="20" t="n"/>
      <c r="E166" s="19" t="n"/>
      <c r="F166" s="19">
        <f>IF($A166="","",SUMIFS(Remessas!$O$6:$O$1505,Remessas!$E$6:$E$1505,$A166))</f>
        <v/>
      </c>
      <c r="G166" s="19">
        <f>IF($A166="","",N(E166)-F166)</f>
        <v/>
      </c>
      <c r="H166" s="20">
        <f>IF($A166="","",F166*N(D166))</f>
        <v/>
      </c>
      <c r="I166" s="18">
        <f>IF($A166="","",IF(G166&lt;0,"CONFERIR",IF(G166=0,"TODOS FORA","OK")))</f>
        <v/>
      </c>
    </row>
    <row r="167">
      <c r="A167" s="18" t="n"/>
      <c r="B167" s="18" t="n"/>
      <c r="C167" s="18" t="n"/>
      <c r="D167" s="20" t="n"/>
      <c r="E167" s="19" t="n"/>
      <c r="F167" s="19">
        <f>IF($A167="","",SUMIFS(Remessas!$O$6:$O$1505,Remessas!$E$6:$E$1505,$A167))</f>
        <v/>
      </c>
      <c r="G167" s="19">
        <f>IF($A167="","",N(E167)-F167)</f>
        <v/>
      </c>
      <c r="H167" s="20">
        <f>IF($A167="","",F167*N(D167))</f>
        <v/>
      </c>
      <c r="I167" s="18">
        <f>IF($A167="","",IF(G167&lt;0,"CONFERIR",IF(G167=0,"TODOS FORA","OK")))</f>
        <v/>
      </c>
    </row>
    <row r="168">
      <c r="A168" s="18" t="n"/>
      <c r="B168" s="18" t="n"/>
      <c r="C168" s="18" t="n"/>
      <c r="D168" s="20" t="n"/>
      <c r="E168" s="19" t="n"/>
      <c r="F168" s="19">
        <f>IF($A168="","",SUMIFS(Remessas!$O$6:$O$1505,Remessas!$E$6:$E$1505,$A168))</f>
        <v/>
      </c>
      <c r="G168" s="19">
        <f>IF($A168="","",N(E168)-F168)</f>
        <v/>
      </c>
      <c r="H168" s="20">
        <f>IF($A168="","",F168*N(D168))</f>
        <v/>
      </c>
      <c r="I168" s="18">
        <f>IF($A168="","",IF(G168&lt;0,"CONFERIR",IF(G168=0,"TODOS FORA","OK")))</f>
        <v/>
      </c>
    </row>
    <row r="169">
      <c r="A169" s="18" t="n"/>
      <c r="B169" s="18" t="n"/>
      <c r="C169" s="18" t="n"/>
      <c r="D169" s="20" t="n"/>
      <c r="E169" s="19" t="n"/>
      <c r="F169" s="19">
        <f>IF($A169="","",SUMIFS(Remessas!$O$6:$O$1505,Remessas!$E$6:$E$1505,$A169))</f>
        <v/>
      </c>
      <c r="G169" s="19">
        <f>IF($A169="","",N(E169)-F169)</f>
        <v/>
      </c>
      <c r="H169" s="20">
        <f>IF($A169="","",F169*N(D169))</f>
        <v/>
      </c>
      <c r="I169" s="18">
        <f>IF($A169="","",IF(G169&lt;0,"CONFERIR",IF(G169=0,"TODOS FORA","OK")))</f>
        <v/>
      </c>
    </row>
    <row r="170">
      <c r="A170" s="18" t="n"/>
      <c r="B170" s="18" t="n"/>
      <c r="C170" s="18" t="n"/>
      <c r="D170" s="20" t="n"/>
      <c r="E170" s="19" t="n"/>
      <c r="F170" s="19">
        <f>IF($A170="","",SUMIFS(Remessas!$O$6:$O$1505,Remessas!$E$6:$E$1505,$A170))</f>
        <v/>
      </c>
      <c r="G170" s="19">
        <f>IF($A170="","",N(E170)-F170)</f>
        <v/>
      </c>
      <c r="H170" s="20">
        <f>IF($A170="","",F170*N(D170))</f>
        <v/>
      </c>
      <c r="I170" s="18">
        <f>IF($A170="","",IF(G170&lt;0,"CONFERIR",IF(G170=0,"TODOS FORA","OK")))</f>
        <v/>
      </c>
    </row>
    <row r="171">
      <c r="A171" s="18" t="n"/>
      <c r="B171" s="18" t="n"/>
      <c r="C171" s="18" t="n"/>
      <c r="D171" s="20" t="n"/>
      <c r="E171" s="19" t="n"/>
      <c r="F171" s="19">
        <f>IF($A171="","",SUMIFS(Remessas!$O$6:$O$1505,Remessas!$E$6:$E$1505,$A171))</f>
        <v/>
      </c>
      <c r="G171" s="19">
        <f>IF($A171="","",N(E171)-F171)</f>
        <v/>
      </c>
      <c r="H171" s="20">
        <f>IF($A171="","",F171*N(D171))</f>
        <v/>
      </c>
      <c r="I171" s="18">
        <f>IF($A171="","",IF(G171&lt;0,"CONFERIR",IF(G171=0,"TODOS FORA","OK")))</f>
        <v/>
      </c>
    </row>
    <row r="172">
      <c r="A172" s="18" t="n"/>
      <c r="B172" s="18" t="n"/>
      <c r="C172" s="18" t="n"/>
      <c r="D172" s="20" t="n"/>
      <c r="E172" s="19" t="n"/>
      <c r="F172" s="19">
        <f>IF($A172="","",SUMIFS(Remessas!$O$6:$O$1505,Remessas!$E$6:$E$1505,$A172))</f>
        <v/>
      </c>
      <c r="G172" s="19">
        <f>IF($A172="","",N(E172)-F172)</f>
        <v/>
      </c>
      <c r="H172" s="20">
        <f>IF($A172="","",F172*N(D172))</f>
        <v/>
      </c>
      <c r="I172" s="18">
        <f>IF($A172="","",IF(G172&lt;0,"CONFERIR",IF(G172=0,"TODOS FORA","OK")))</f>
        <v/>
      </c>
    </row>
    <row r="173">
      <c r="A173" s="18" t="n"/>
      <c r="B173" s="18" t="n"/>
      <c r="C173" s="18" t="n"/>
      <c r="D173" s="20" t="n"/>
      <c r="E173" s="19" t="n"/>
      <c r="F173" s="19">
        <f>IF($A173="","",SUMIFS(Remessas!$O$6:$O$1505,Remessas!$E$6:$E$1505,$A173))</f>
        <v/>
      </c>
      <c r="G173" s="19">
        <f>IF($A173="","",N(E173)-F173)</f>
        <v/>
      </c>
      <c r="H173" s="20">
        <f>IF($A173="","",F173*N(D173))</f>
        <v/>
      </c>
      <c r="I173" s="18">
        <f>IF($A173="","",IF(G173&lt;0,"CONFERIR",IF(G173=0,"TODOS FORA","OK")))</f>
        <v/>
      </c>
    </row>
    <row r="174">
      <c r="A174" s="18" t="n"/>
      <c r="B174" s="18" t="n"/>
      <c r="C174" s="18" t="n"/>
      <c r="D174" s="20" t="n"/>
      <c r="E174" s="19" t="n"/>
      <c r="F174" s="19">
        <f>IF($A174="","",SUMIFS(Remessas!$O$6:$O$1505,Remessas!$E$6:$E$1505,$A174))</f>
        <v/>
      </c>
      <c r="G174" s="19">
        <f>IF($A174="","",N(E174)-F174)</f>
        <v/>
      </c>
      <c r="H174" s="20">
        <f>IF($A174="","",F174*N(D174))</f>
        <v/>
      </c>
      <c r="I174" s="18">
        <f>IF($A174="","",IF(G174&lt;0,"CONFERIR",IF(G174=0,"TODOS FORA","OK")))</f>
        <v/>
      </c>
    </row>
    <row r="175">
      <c r="A175" s="18" t="n"/>
      <c r="B175" s="18" t="n"/>
      <c r="C175" s="18" t="n"/>
      <c r="D175" s="20" t="n"/>
      <c r="E175" s="19" t="n"/>
      <c r="F175" s="19">
        <f>IF($A175="","",SUMIFS(Remessas!$O$6:$O$1505,Remessas!$E$6:$E$1505,$A175))</f>
        <v/>
      </c>
      <c r="G175" s="19">
        <f>IF($A175="","",N(E175)-F175)</f>
        <v/>
      </c>
      <c r="H175" s="20">
        <f>IF($A175="","",F175*N(D175))</f>
        <v/>
      </c>
      <c r="I175" s="18">
        <f>IF($A175="","",IF(G175&lt;0,"CONFERIR",IF(G175=0,"TODOS FORA","OK")))</f>
        <v/>
      </c>
    </row>
    <row r="176">
      <c r="A176" s="18" t="n"/>
      <c r="B176" s="18" t="n"/>
      <c r="C176" s="18" t="n"/>
      <c r="D176" s="20" t="n"/>
      <c r="E176" s="19" t="n"/>
      <c r="F176" s="19">
        <f>IF($A176="","",SUMIFS(Remessas!$O$6:$O$1505,Remessas!$E$6:$E$1505,$A176))</f>
        <v/>
      </c>
      <c r="G176" s="19">
        <f>IF($A176="","",N(E176)-F176)</f>
        <v/>
      </c>
      <c r="H176" s="20">
        <f>IF($A176="","",F176*N(D176))</f>
        <v/>
      </c>
      <c r="I176" s="18">
        <f>IF($A176="","",IF(G176&lt;0,"CONFERIR",IF(G176=0,"TODOS FORA","OK")))</f>
        <v/>
      </c>
    </row>
    <row r="177">
      <c r="A177" s="18" t="n"/>
      <c r="B177" s="18" t="n"/>
      <c r="C177" s="18" t="n"/>
      <c r="D177" s="20" t="n"/>
      <c r="E177" s="19" t="n"/>
      <c r="F177" s="19">
        <f>IF($A177="","",SUMIFS(Remessas!$O$6:$O$1505,Remessas!$E$6:$E$1505,$A177))</f>
        <v/>
      </c>
      <c r="G177" s="19">
        <f>IF($A177="","",N(E177)-F177)</f>
        <v/>
      </c>
      <c r="H177" s="20">
        <f>IF($A177="","",F177*N(D177))</f>
        <v/>
      </c>
      <c r="I177" s="18">
        <f>IF($A177="","",IF(G177&lt;0,"CONFERIR",IF(G177=0,"TODOS FORA","OK")))</f>
        <v/>
      </c>
    </row>
    <row r="178">
      <c r="A178" s="18" t="n"/>
      <c r="B178" s="18" t="n"/>
      <c r="C178" s="18" t="n"/>
      <c r="D178" s="20" t="n"/>
      <c r="E178" s="19" t="n"/>
      <c r="F178" s="19">
        <f>IF($A178="","",SUMIFS(Remessas!$O$6:$O$1505,Remessas!$E$6:$E$1505,$A178))</f>
        <v/>
      </c>
      <c r="G178" s="19">
        <f>IF($A178="","",N(E178)-F178)</f>
        <v/>
      </c>
      <c r="H178" s="20">
        <f>IF($A178="","",F178*N(D178))</f>
        <v/>
      </c>
      <c r="I178" s="18">
        <f>IF($A178="","",IF(G178&lt;0,"CONFERIR",IF(G178=0,"TODOS FORA","OK")))</f>
        <v/>
      </c>
    </row>
    <row r="179">
      <c r="A179" s="18" t="n"/>
      <c r="B179" s="18" t="n"/>
      <c r="C179" s="18" t="n"/>
      <c r="D179" s="20" t="n"/>
      <c r="E179" s="19" t="n"/>
      <c r="F179" s="19">
        <f>IF($A179="","",SUMIFS(Remessas!$O$6:$O$1505,Remessas!$E$6:$E$1505,$A179))</f>
        <v/>
      </c>
      <c r="G179" s="19">
        <f>IF($A179="","",N(E179)-F179)</f>
        <v/>
      </c>
      <c r="H179" s="20">
        <f>IF($A179="","",F179*N(D179))</f>
        <v/>
      </c>
      <c r="I179" s="18">
        <f>IF($A179="","",IF(G179&lt;0,"CONFERIR",IF(G179=0,"TODOS FORA","OK")))</f>
        <v/>
      </c>
    </row>
    <row r="180">
      <c r="A180" s="18" t="n"/>
      <c r="B180" s="18" t="n"/>
      <c r="C180" s="18" t="n"/>
      <c r="D180" s="20" t="n"/>
      <c r="E180" s="19" t="n"/>
      <c r="F180" s="19">
        <f>IF($A180="","",SUMIFS(Remessas!$O$6:$O$1505,Remessas!$E$6:$E$1505,$A180))</f>
        <v/>
      </c>
      <c r="G180" s="19">
        <f>IF($A180="","",N(E180)-F180)</f>
        <v/>
      </c>
      <c r="H180" s="20">
        <f>IF($A180="","",F180*N(D180))</f>
        <v/>
      </c>
      <c r="I180" s="18">
        <f>IF($A180="","",IF(G180&lt;0,"CONFERIR",IF(G180=0,"TODOS FORA","OK")))</f>
        <v/>
      </c>
    </row>
    <row r="181">
      <c r="A181" s="18" t="n"/>
      <c r="B181" s="18" t="n"/>
      <c r="C181" s="18" t="n"/>
      <c r="D181" s="20" t="n"/>
      <c r="E181" s="19" t="n"/>
      <c r="F181" s="19">
        <f>IF($A181="","",SUMIFS(Remessas!$O$6:$O$1505,Remessas!$E$6:$E$1505,$A181))</f>
        <v/>
      </c>
      <c r="G181" s="19">
        <f>IF($A181="","",N(E181)-F181)</f>
        <v/>
      </c>
      <c r="H181" s="20">
        <f>IF($A181="","",F181*N(D181))</f>
        <v/>
      </c>
      <c r="I181" s="18">
        <f>IF($A181="","",IF(G181&lt;0,"CONFERIR",IF(G181=0,"TODOS FORA","OK")))</f>
        <v/>
      </c>
    </row>
    <row r="182">
      <c r="A182" s="18" t="n"/>
      <c r="B182" s="18" t="n"/>
      <c r="C182" s="18" t="n"/>
      <c r="D182" s="20" t="n"/>
      <c r="E182" s="19" t="n"/>
      <c r="F182" s="19">
        <f>IF($A182="","",SUMIFS(Remessas!$O$6:$O$1505,Remessas!$E$6:$E$1505,$A182))</f>
        <v/>
      </c>
      <c r="G182" s="19">
        <f>IF($A182="","",N(E182)-F182)</f>
        <v/>
      </c>
      <c r="H182" s="20">
        <f>IF($A182="","",F182*N(D182))</f>
        <v/>
      </c>
      <c r="I182" s="18">
        <f>IF($A182="","",IF(G182&lt;0,"CONFERIR",IF(G182=0,"TODOS FORA","OK")))</f>
        <v/>
      </c>
    </row>
    <row r="183">
      <c r="A183" s="18" t="n"/>
      <c r="B183" s="18" t="n"/>
      <c r="C183" s="18" t="n"/>
      <c r="D183" s="20" t="n"/>
      <c r="E183" s="19" t="n"/>
      <c r="F183" s="19">
        <f>IF($A183="","",SUMIFS(Remessas!$O$6:$O$1505,Remessas!$E$6:$E$1505,$A183))</f>
        <v/>
      </c>
      <c r="G183" s="19">
        <f>IF($A183="","",N(E183)-F183)</f>
        <v/>
      </c>
      <c r="H183" s="20">
        <f>IF($A183="","",F183*N(D183))</f>
        <v/>
      </c>
      <c r="I183" s="18">
        <f>IF($A183="","",IF(G183&lt;0,"CONFERIR",IF(G183=0,"TODOS FORA","OK")))</f>
        <v/>
      </c>
    </row>
    <row r="184">
      <c r="A184" s="18" t="n"/>
      <c r="B184" s="18" t="n"/>
      <c r="C184" s="18" t="n"/>
      <c r="D184" s="20" t="n"/>
      <c r="E184" s="19" t="n"/>
      <c r="F184" s="19">
        <f>IF($A184="","",SUMIFS(Remessas!$O$6:$O$1505,Remessas!$E$6:$E$1505,$A184))</f>
        <v/>
      </c>
      <c r="G184" s="19">
        <f>IF($A184="","",N(E184)-F184)</f>
        <v/>
      </c>
      <c r="H184" s="20">
        <f>IF($A184="","",F184*N(D184))</f>
        <v/>
      </c>
      <c r="I184" s="18">
        <f>IF($A184="","",IF(G184&lt;0,"CONFERIR",IF(G184=0,"TODOS FORA","OK")))</f>
        <v/>
      </c>
    </row>
    <row r="185">
      <c r="A185" s="18" t="n"/>
      <c r="B185" s="18" t="n"/>
      <c r="C185" s="18" t="n"/>
      <c r="D185" s="20" t="n"/>
      <c r="E185" s="19" t="n"/>
      <c r="F185" s="19">
        <f>IF($A185="","",SUMIFS(Remessas!$O$6:$O$1505,Remessas!$E$6:$E$1505,$A185))</f>
        <v/>
      </c>
      <c r="G185" s="19">
        <f>IF($A185="","",N(E185)-F185)</f>
        <v/>
      </c>
      <c r="H185" s="20">
        <f>IF($A185="","",F185*N(D185))</f>
        <v/>
      </c>
      <c r="I185" s="18">
        <f>IF($A185="","",IF(G185&lt;0,"CONFERIR",IF(G185=0,"TODOS FORA","OK")))</f>
        <v/>
      </c>
    </row>
    <row r="186">
      <c r="A186" s="18" t="n"/>
      <c r="B186" s="18" t="n"/>
      <c r="C186" s="18" t="n"/>
      <c r="D186" s="20" t="n"/>
      <c r="E186" s="19" t="n"/>
      <c r="F186" s="19">
        <f>IF($A186="","",SUMIFS(Remessas!$O$6:$O$1505,Remessas!$E$6:$E$1505,$A186))</f>
        <v/>
      </c>
      <c r="G186" s="19">
        <f>IF($A186="","",N(E186)-F186)</f>
        <v/>
      </c>
      <c r="H186" s="20">
        <f>IF($A186="","",F186*N(D186))</f>
        <v/>
      </c>
      <c r="I186" s="18">
        <f>IF($A186="","",IF(G186&lt;0,"CONFERIR",IF(G186=0,"TODOS FORA","OK")))</f>
        <v/>
      </c>
    </row>
    <row r="187">
      <c r="A187" s="18" t="n"/>
      <c r="B187" s="18" t="n"/>
      <c r="C187" s="18" t="n"/>
      <c r="D187" s="20" t="n"/>
      <c r="E187" s="19" t="n"/>
      <c r="F187" s="19">
        <f>IF($A187="","",SUMIFS(Remessas!$O$6:$O$1505,Remessas!$E$6:$E$1505,$A187))</f>
        <v/>
      </c>
      <c r="G187" s="19">
        <f>IF($A187="","",N(E187)-F187)</f>
        <v/>
      </c>
      <c r="H187" s="20">
        <f>IF($A187="","",F187*N(D187))</f>
        <v/>
      </c>
      <c r="I187" s="18">
        <f>IF($A187="","",IF(G187&lt;0,"CONFERIR",IF(G187=0,"TODOS FORA","OK")))</f>
        <v/>
      </c>
    </row>
    <row r="188">
      <c r="A188" s="18" t="n"/>
      <c r="B188" s="18" t="n"/>
      <c r="C188" s="18" t="n"/>
      <c r="D188" s="20" t="n"/>
      <c r="E188" s="19" t="n"/>
      <c r="F188" s="19">
        <f>IF($A188="","",SUMIFS(Remessas!$O$6:$O$1505,Remessas!$E$6:$E$1505,$A188))</f>
        <v/>
      </c>
      <c r="G188" s="19">
        <f>IF($A188="","",N(E188)-F188)</f>
        <v/>
      </c>
      <c r="H188" s="20">
        <f>IF($A188="","",F188*N(D188))</f>
        <v/>
      </c>
      <c r="I188" s="18">
        <f>IF($A188="","",IF(G188&lt;0,"CONFERIR",IF(G188=0,"TODOS FORA","OK")))</f>
        <v/>
      </c>
    </row>
    <row r="189">
      <c r="A189" s="18" t="n"/>
      <c r="B189" s="18" t="n"/>
      <c r="C189" s="18" t="n"/>
      <c r="D189" s="20" t="n"/>
      <c r="E189" s="19" t="n"/>
      <c r="F189" s="19">
        <f>IF($A189="","",SUMIFS(Remessas!$O$6:$O$1505,Remessas!$E$6:$E$1505,$A189))</f>
        <v/>
      </c>
      <c r="G189" s="19">
        <f>IF($A189="","",N(E189)-F189)</f>
        <v/>
      </c>
      <c r="H189" s="20">
        <f>IF($A189="","",F189*N(D189))</f>
        <v/>
      </c>
      <c r="I189" s="18">
        <f>IF($A189="","",IF(G189&lt;0,"CONFERIR",IF(G189=0,"TODOS FORA","OK")))</f>
        <v/>
      </c>
    </row>
    <row r="190">
      <c r="A190" s="18" t="n"/>
      <c r="B190" s="18" t="n"/>
      <c r="C190" s="18" t="n"/>
      <c r="D190" s="20" t="n"/>
      <c r="E190" s="19" t="n"/>
      <c r="F190" s="19">
        <f>IF($A190="","",SUMIFS(Remessas!$O$6:$O$1505,Remessas!$E$6:$E$1505,$A190))</f>
        <v/>
      </c>
      <c r="G190" s="19">
        <f>IF($A190="","",N(E190)-F190)</f>
        <v/>
      </c>
      <c r="H190" s="20">
        <f>IF($A190="","",F190*N(D190))</f>
        <v/>
      </c>
      <c r="I190" s="18">
        <f>IF($A190="","",IF(G190&lt;0,"CONFERIR",IF(G190=0,"TODOS FORA","OK")))</f>
        <v/>
      </c>
    </row>
    <row r="191">
      <c r="A191" s="18" t="n"/>
      <c r="B191" s="18" t="n"/>
      <c r="C191" s="18" t="n"/>
      <c r="D191" s="20" t="n"/>
      <c r="E191" s="19" t="n"/>
      <c r="F191" s="19">
        <f>IF($A191="","",SUMIFS(Remessas!$O$6:$O$1505,Remessas!$E$6:$E$1505,$A191))</f>
        <v/>
      </c>
      <c r="G191" s="19">
        <f>IF($A191="","",N(E191)-F191)</f>
        <v/>
      </c>
      <c r="H191" s="20">
        <f>IF($A191="","",F191*N(D191))</f>
        <v/>
      </c>
      <c r="I191" s="18">
        <f>IF($A191="","",IF(G191&lt;0,"CONFERIR",IF(G191=0,"TODOS FORA","OK")))</f>
        <v/>
      </c>
    </row>
    <row r="192">
      <c r="A192" s="18" t="n"/>
      <c r="B192" s="18" t="n"/>
      <c r="C192" s="18" t="n"/>
      <c r="D192" s="20" t="n"/>
      <c r="E192" s="19" t="n"/>
      <c r="F192" s="19">
        <f>IF($A192="","",SUMIFS(Remessas!$O$6:$O$1505,Remessas!$E$6:$E$1505,$A192))</f>
        <v/>
      </c>
      <c r="G192" s="19">
        <f>IF($A192="","",N(E192)-F192)</f>
        <v/>
      </c>
      <c r="H192" s="20">
        <f>IF($A192="","",F192*N(D192))</f>
        <v/>
      </c>
      <c r="I192" s="18">
        <f>IF($A192="","",IF(G192&lt;0,"CONFERIR",IF(G192=0,"TODOS FORA","OK")))</f>
        <v/>
      </c>
    </row>
    <row r="193">
      <c r="A193" s="18" t="n"/>
      <c r="B193" s="18" t="n"/>
      <c r="C193" s="18" t="n"/>
      <c r="D193" s="20" t="n"/>
      <c r="E193" s="19" t="n"/>
      <c r="F193" s="19">
        <f>IF($A193="","",SUMIFS(Remessas!$O$6:$O$1505,Remessas!$E$6:$E$1505,$A193))</f>
        <v/>
      </c>
      <c r="G193" s="19">
        <f>IF($A193="","",N(E193)-F193)</f>
        <v/>
      </c>
      <c r="H193" s="20">
        <f>IF($A193="","",F193*N(D193))</f>
        <v/>
      </c>
      <c r="I193" s="18">
        <f>IF($A193="","",IF(G193&lt;0,"CONFERIR",IF(G193=0,"TODOS FORA","OK")))</f>
        <v/>
      </c>
    </row>
    <row r="194">
      <c r="A194" s="18" t="n"/>
      <c r="B194" s="18" t="n"/>
      <c r="C194" s="18" t="n"/>
      <c r="D194" s="20" t="n"/>
      <c r="E194" s="19" t="n"/>
      <c r="F194" s="19">
        <f>IF($A194="","",SUMIFS(Remessas!$O$6:$O$1505,Remessas!$E$6:$E$1505,$A194))</f>
        <v/>
      </c>
      <c r="G194" s="19">
        <f>IF($A194="","",N(E194)-F194)</f>
        <v/>
      </c>
      <c r="H194" s="20">
        <f>IF($A194="","",F194*N(D194))</f>
        <v/>
      </c>
      <c r="I194" s="18">
        <f>IF($A194="","",IF(G194&lt;0,"CONFERIR",IF(G194=0,"TODOS FORA","OK")))</f>
        <v/>
      </c>
    </row>
    <row r="195">
      <c r="A195" s="18" t="n"/>
      <c r="B195" s="18" t="n"/>
      <c r="C195" s="18" t="n"/>
      <c r="D195" s="20" t="n"/>
      <c r="E195" s="19" t="n"/>
      <c r="F195" s="19">
        <f>IF($A195="","",SUMIFS(Remessas!$O$6:$O$1505,Remessas!$E$6:$E$1505,$A195))</f>
        <v/>
      </c>
      <c r="G195" s="19">
        <f>IF($A195="","",N(E195)-F195)</f>
        <v/>
      </c>
      <c r="H195" s="20">
        <f>IF($A195="","",F195*N(D195))</f>
        <v/>
      </c>
      <c r="I195" s="18">
        <f>IF($A195="","",IF(G195&lt;0,"CONFERIR",IF(G195=0,"TODOS FORA","OK")))</f>
        <v/>
      </c>
    </row>
    <row r="196">
      <c r="A196" s="18" t="n"/>
      <c r="B196" s="18" t="n"/>
      <c r="C196" s="18" t="n"/>
      <c r="D196" s="20" t="n"/>
      <c r="E196" s="19" t="n"/>
      <c r="F196" s="19">
        <f>IF($A196="","",SUMIFS(Remessas!$O$6:$O$1505,Remessas!$E$6:$E$1505,$A196))</f>
        <v/>
      </c>
      <c r="G196" s="19">
        <f>IF($A196="","",N(E196)-F196)</f>
        <v/>
      </c>
      <c r="H196" s="20">
        <f>IF($A196="","",F196*N(D196))</f>
        <v/>
      </c>
      <c r="I196" s="18">
        <f>IF($A196="","",IF(G196&lt;0,"CONFERIR",IF(G196=0,"TODOS FORA","OK")))</f>
        <v/>
      </c>
    </row>
    <row r="197">
      <c r="A197" s="18" t="n"/>
      <c r="B197" s="18" t="n"/>
      <c r="C197" s="18" t="n"/>
      <c r="D197" s="20" t="n"/>
      <c r="E197" s="19" t="n"/>
      <c r="F197" s="19">
        <f>IF($A197="","",SUMIFS(Remessas!$O$6:$O$1505,Remessas!$E$6:$E$1505,$A197))</f>
        <v/>
      </c>
      <c r="G197" s="19">
        <f>IF($A197="","",N(E197)-F197)</f>
        <v/>
      </c>
      <c r="H197" s="20">
        <f>IF($A197="","",F197*N(D197))</f>
        <v/>
      </c>
      <c r="I197" s="18">
        <f>IF($A197="","",IF(G197&lt;0,"CONFERIR",IF(G197=0,"TODOS FORA","OK")))</f>
        <v/>
      </c>
    </row>
    <row r="198">
      <c r="A198" s="18" t="n"/>
      <c r="B198" s="18" t="n"/>
      <c r="C198" s="18" t="n"/>
      <c r="D198" s="20" t="n"/>
      <c r="E198" s="19" t="n"/>
      <c r="F198" s="19">
        <f>IF($A198="","",SUMIFS(Remessas!$O$6:$O$1505,Remessas!$E$6:$E$1505,$A198))</f>
        <v/>
      </c>
      <c r="G198" s="19">
        <f>IF($A198="","",N(E198)-F198)</f>
        <v/>
      </c>
      <c r="H198" s="20">
        <f>IF($A198="","",F198*N(D198))</f>
        <v/>
      </c>
      <c r="I198" s="18">
        <f>IF($A198="","",IF(G198&lt;0,"CONFERIR",IF(G198=0,"TODOS FORA","OK")))</f>
        <v/>
      </c>
    </row>
    <row r="199">
      <c r="A199" s="18" t="n"/>
      <c r="B199" s="18" t="n"/>
      <c r="C199" s="18" t="n"/>
      <c r="D199" s="20" t="n"/>
      <c r="E199" s="19" t="n"/>
      <c r="F199" s="19">
        <f>IF($A199="","",SUMIFS(Remessas!$O$6:$O$1505,Remessas!$E$6:$E$1505,$A199))</f>
        <v/>
      </c>
      <c r="G199" s="19">
        <f>IF($A199="","",N(E199)-F199)</f>
        <v/>
      </c>
      <c r="H199" s="20">
        <f>IF($A199="","",F199*N(D199))</f>
        <v/>
      </c>
      <c r="I199" s="18">
        <f>IF($A199="","",IF(G199&lt;0,"CONFERIR",IF(G199=0,"TODOS FORA","OK")))</f>
        <v/>
      </c>
    </row>
    <row r="200">
      <c r="A200" s="18" t="n"/>
      <c r="B200" s="18" t="n"/>
      <c r="C200" s="18" t="n"/>
      <c r="D200" s="20" t="n"/>
      <c r="E200" s="19" t="n"/>
      <c r="F200" s="19">
        <f>IF($A200="","",SUMIFS(Remessas!$O$6:$O$1505,Remessas!$E$6:$E$1505,$A200))</f>
        <v/>
      </c>
      <c r="G200" s="19">
        <f>IF($A200="","",N(E200)-F200)</f>
        <v/>
      </c>
      <c r="H200" s="20">
        <f>IF($A200="","",F200*N(D200))</f>
        <v/>
      </c>
      <c r="I200" s="18">
        <f>IF($A200="","",IF(G200&lt;0,"CONFERIR",IF(G200=0,"TODOS FORA","OK")))</f>
        <v/>
      </c>
    </row>
    <row r="201">
      <c r="A201" s="18" t="n"/>
      <c r="B201" s="18" t="n"/>
      <c r="C201" s="18" t="n"/>
      <c r="D201" s="20" t="n"/>
      <c r="E201" s="19" t="n"/>
      <c r="F201" s="19">
        <f>IF($A201="","",SUMIFS(Remessas!$O$6:$O$1505,Remessas!$E$6:$E$1505,$A201))</f>
        <v/>
      </c>
      <c r="G201" s="19">
        <f>IF($A201="","",N(E201)-F201)</f>
        <v/>
      </c>
      <c r="H201" s="20">
        <f>IF($A201="","",F201*N(D201))</f>
        <v/>
      </c>
      <c r="I201" s="18">
        <f>IF($A201="","",IF(G201&lt;0,"CONFERIR",IF(G201=0,"TODOS FORA","OK")))</f>
        <v/>
      </c>
    </row>
    <row r="202">
      <c r="A202" s="18" t="n"/>
      <c r="B202" s="18" t="n"/>
      <c r="C202" s="18" t="n"/>
      <c r="D202" s="20" t="n"/>
      <c r="E202" s="19" t="n"/>
      <c r="F202" s="19">
        <f>IF($A202="","",SUMIFS(Remessas!$O$6:$O$1505,Remessas!$E$6:$E$1505,$A202))</f>
        <v/>
      </c>
      <c r="G202" s="19">
        <f>IF($A202="","",N(E202)-F202)</f>
        <v/>
      </c>
      <c r="H202" s="20">
        <f>IF($A202="","",F202*N(D202))</f>
        <v/>
      </c>
      <c r="I202" s="18">
        <f>IF($A202="","",IF(G202&lt;0,"CONFERIR",IF(G202=0,"TODOS FORA","OK")))</f>
        <v/>
      </c>
    </row>
    <row r="203">
      <c r="A203" s="18" t="n"/>
      <c r="B203" s="18" t="n"/>
      <c r="C203" s="18" t="n"/>
      <c r="D203" s="20" t="n"/>
      <c r="E203" s="19" t="n"/>
      <c r="F203" s="19">
        <f>IF($A203="","",SUMIFS(Remessas!$O$6:$O$1505,Remessas!$E$6:$E$1505,$A203))</f>
        <v/>
      </c>
      <c r="G203" s="19">
        <f>IF($A203="","",N(E203)-F203)</f>
        <v/>
      </c>
      <c r="H203" s="20">
        <f>IF($A203="","",F203*N(D203))</f>
        <v/>
      </c>
      <c r="I203" s="18">
        <f>IF($A203="","",IF(G203&lt;0,"CONFERIR",IF(G203=0,"TODOS FORA","OK")))</f>
        <v/>
      </c>
    </row>
    <row r="204">
      <c r="A204" s="18" t="n"/>
      <c r="B204" s="18" t="n"/>
      <c r="C204" s="18" t="n"/>
      <c r="D204" s="20" t="n"/>
      <c r="E204" s="19" t="n"/>
      <c r="F204" s="19">
        <f>IF($A204="","",SUMIFS(Remessas!$O$6:$O$1505,Remessas!$E$6:$E$1505,$A204))</f>
        <v/>
      </c>
      <c r="G204" s="19">
        <f>IF($A204="","",N(E204)-F204)</f>
        <v/>
      </c>
      <c r="H204" s="20">
        <f>IF($A204="","",F204*N(D204))</f>
        <v/>
      </c>
      <c r="I204" s="18">
        <f>IF($A204="","",IF(G204&lt;0,"CONFERIR",IF(G204=0,"TODOS FORA","OK")))</f>
        <v/>
      </c>
    </row>
    <row r="205">
      <c r="A205" s="18" t="n"/>
      <c r="B205" s="18" t="n"/>
      <c r="C205" s="18" t="n"/>
      <c r="D205" s="20" t="n"/>
      <c r="E205" s="19" t="n"/>
      <c r="F205" s="19">
        <f>IF($A205="","",SUMIFS(Remessas!$O$6:$O$1505,Remessas!$E$6:$E$1505,$A205))</f>
        <v/>
      </c>
      <c r="G205" s="19">
        <f>IF($A205="","",N(E205)-F205)</f>
        <v/>
      </c>
      <c r="H205" s="20">
        <f>IF($A205="","",F205*N(D205))</f>
        <v/>
      </c>
      <c r="I205" s="18">
        <f>IF($A205="","",IF(G205&lt;0,"CONFERIR",IF(G205=0,"TODOS FORA","OK")))</f>
        <v/>
      </c>
    </row>
    <row r="206">
      <c r="A206" s="18" t="n"/>
      <c r="B206" s="18" t="n"/>
      <c r="C206" s="18" t="n"/>
      <c r="D206" s="20" t="n"/>
      <c r="E206" s="19" t="n"/>
      <c r="F206" s="19">
        <f>IF($A206="","",SUMIFS(Remessas!$O$6:$O$1505,Remessas!$E$6:$E$1505,$A206))</f>
        <v/>
      </c>
      <c r="G206" s="19">
        <f>IF($A206="","",N(E206)-F206)</f>
        <v/>
      </c>
      <c r="H206" s="20">
        <f>IF($A206="","",F206*N(D206))</f>
        <v/>
      </c>
      <c r="I206" s="18">
        <f>IF($A206="","",IF(G206&lt;0,"CONFERIR",IF(G206=0,"TODOS FORA","OK")))</f>
        <v/>
      </c>
    </row>
    <row r="207">
      <c r="A207" s="18" t="n"/>
      <c r="B207" s="18" t="n"/>
      <c r="C207" s="18" t="n"/>
      <c r="D207" s="20" t="n"/>
      <c r="E207" s="19" t="n"/>
      <c r="F207" s="19">
        <f>IF($A207="","",SUMIFS(Remessas!$O$6:$O$1505,Remessas!$E$6:$E$1505,$A207))</f>
        <v/>
      </c>
      <c r="G207" s="19">
        <f>IF($A207="","",N(E207)-F207)</f>
        <v/>
      </c>
      <c r="H207" s="20">
        <f>IF($A207="","",F207*N(D207))</f>
        <v/>
      </c>
      <c r="I207" s="18">
        <f>IF($A207="","",IF(G207&lt;0,"CONFERIR",IF(G207=0,"TODOS FORA","OK")))</f>
        <v/>
      </c>
    </row>
    <row r="208">
      <c r="A208" s="18" t="n"/>
      <c r="B208" s="18" t="n"/>
      <c r="C208" s="18" t="n"/>
      <c r="D208" s="20" t="n"/>
      <c r="E208" s="19" t="n"/>
      <c r="F208" s="19">
        <f>IF($A208="","",SUMIFS(Remessas!$O$6:$O$1505,Remessas!$E$6:$E$1505,$A208))</f>
        <v/>
      </c>
      <c r="G208" s="19">
        <f>IF($A208="","",N(E208)-F208)</f>
        <v/>
      </c>
      <c r="H208" s="20">
        <f>IF($A208="","",F208*N(D208))</f>
        <v/>
      </c>
      <c r="I208" s="18">
        <f>IF($A208="","",IF(G208&lt;0,"CONFERIR",IF(G208=0,"TODOS FORA","OK")))</f>
        <v/>
      </c>
    </row>
    <row r="209">
      <c r="A209" s="18" t="n"/>
      <c r="B209" s="18" t="n"/>
      <c r="C209" s="18" t="n"/>
      <c r="D209" s="20" t="n"/>
      <c r="E209" s="19" t="n"/>
      <c r="F209" s="19">
        <f>IF($A209="","",SUMIFS(Remessas!$O$6:$O$1505,Remessas!$E$6:$E$1505,$A209))</f>
        <v/>
      </c>
      <c r="G209" s="19">
        <f>IF($A209="","",N(E209)-F209)</f>
        <v/>
      </c>
      <c r="H209" s="20">
        <f>IF($A209="","",F209*N(D209))</f>
        <v/>
      </c>
      <c r="I209" s="18">
        <f>IF($A209="","",IF(G209&lt;0,"CONFERIR",IF(G209=0,"TODOS FORA","OK")))</f>
        <v/>
      </c>
    </row>
    <row r="210">
      <c r="A210" s="18" t="n"/>
      <c r="B210" s="18" t="n"/>
      <c r="C210" s="18" t="n"/>
      <c r="D210" s="20" t="n"/>
      <c r="E210" s="19" t="n"/>
      <c r="F210" s="19">
        <f>IF($A210="","",SUMIFS(Remessas!$O$6:$O$1505,Remessas!$E$6:$E$1505,$A210))</f>
        <v/>
      </c>
      <c r="G210" s="19">
        <f>IF($A210="","",N(E210)-F210)</f>
        <v/>
      </c>
      <c r="H210" s="20">
        <f>IF($A210="","",F210*N(D210))</f>
        <v/>
      </c>
      <c r="I210" s="18">
        <f>IF($A210="","",IF(G210&lt;0,"CONFERIR",IF(G210=0,"TODOS FORA","OK")))</f>
        <v/>
      </c>
    </row>
    <row r="211">
      <c r="A211" s="18" t="n"/>
      <c r="B211" s="18" t="n"/>
      <c r="C211" s="18" t="n"/>
      <c r="D211" s="20" t="n"/>
      <c r="E211" s="19" t="n"/>
      <c r="F211" s="19">
        <f>IF($A211="","",SUMIFS(Remessas!$O$6:$O$1505,Remessas!$E$6:$E$1505,$A211))</f>
        <v/>
      </c>
      <c r="G211" s="19">
        <f>IF($A211="","",N(E211)-F211)</f>
        <v/>
      </c>
      <c r="H211" s="20">
        <f>IF($A211="","",F211*N(D211))</f>
        <v/>
      </c>
      <c r="I211" s="18">
        <f>IF($A211="","",IF(G211&lt;0,"CONFERIR",IF(G211=0,"TODOS FORA","OK")))</f>
        <v/>
      </c>
    </row>
    <row r="212">
      <c r="A212" s="18" t="n"/>
      <c r="B212" s="18" t="n"/>
      <c r="C212" s="18" t="n"/>
      <c r="D212" s="20" t="n"/>
      <c r="E212" s="19" t="n"/>
      <c r="F212" s="19">
        <f>IF($A212="","",SUMIFS(Remessas!$O$6:$O$1505,Remessas!$E$6:$E$1505,$A212))</f>
        <v/>
      </c>
      <c r="G212" s="19">
        <f>IF($A212="","",N(E212)-F212)</f>
        <v/>
      </c>
      <c r="H212" s="20">
        <f>IF($A212="","",F212*N(D212))</f>
        <v/>
      </c>
      <c r="I212" s="18">
        <f>IF($A212="","",IF(G212&lt;0,"CONFERIR",IF(G212=0,"TODOS FORA","OK")))</f>
        <v/>
      </c>
    </row>
    <row r="213">
      <c r="A213" s="18" t="n"/>
      <c r="B213" s="18" t="n"/>
      <c r="C213" s="18" t="n"/>
      <c r="D213" s="20" t="n"/>
      <c r="E213" s="19" t="n"/>
      <c r="F213" s="19">
        <f>IF($A213="","",SUMIFS(Remessas!$O$6:$O$1505,Remessas!$E$6:$E$1505,$A213))</f>
        <v/>
      </c>
      <c r="G213" s="19">
        <f>IF($A213="","",N(E213)-F213)</f>
        <v/>
      </c>
      <c r="H213" s="20">
        <f>IF($A213="","",F213*N(D213))</f>
        <v/>
      </c>
      <c r="I213" s="18">
        <f>IF($A213="","",IF(G213&lt;0,"CONFERIR",IF(G213=0,"TODOS FORA","OK")))</f>
        <v/>
      </c>
    </row>
    <row r="214">
      <c r="A214" s="18" t="n"/>
      <c r="B214" s="18" t="n"/>
      <c r="C214" s="18" t="n"/>
      <c r="D214" s="20" t="n"/>
      <c r="E214" s="19" t="n"/>
      <c r="F214" s="19">
        <f>IF($A214="","",SUMIFS(Remessas!$O$6:$O$1505,Remessas!$E$6:$E$1505,$A214))</f>
        <v/>
      </c>
      <c r="G214" s="19">
        <f>IF($A214="","",N(E214)-F214)</f>
        <v/>
      </c>
      <c r="H214" s="20">
        <f>IF($A214="","",F214*N(D214))</f>
        <v/>
      </c>
      <c r="I214" s="18">
        <f>IF($A214="","",IF(G214&lt;0,"CONFERIR",IF(G214=0,"TODOS FORA","OK")))</f>
        <v/>
      </c>
    </row>
    <row r="215">
      <c r="A215" s="18" t="n"/>
      <c r="B215" s="18" t="n"/>
      <c r="C215" s="18" t="n"/>
      <c r="D215" s="20" t="n"/>
      <c r="E215" s="19" t="n"/>
      <c r="F215" s="19">
        <f>IF($A215="","",SUMIFS(Remessas!$O$6:$O$1505,Remessas!$E$6:$E$1505,$A215))</f>
        <v/>
      </c>
      <c r="G215" s="19">
        <f>IF($A215="","",N(E215)-F215)</f>
        <v/>
      </c>
      <c r="H215" s="20">
        <f>IF($A215="","",F215*N(D215))</f>
        <v/>
      </c>
      <c r="I215" s="18">
        <f>IF($A215="","",IF(G215&lt;0,"CONFERIR",IF(G215=0,"TODOS FORA","OK")))</f>
        <v/>
      </c>
    </row>
    <row r="216">
      <c r="A216" s="18" t="n"/>
      <c r="B216" s="18" t="n"/>
      <c r="C216" s="18" t="n"/>
      <c r="D216" s="20" t="n"/>
      <c r="E216" s="19" t="n"/>
      <c r="F216" s="19">
        <f>IF($A216="","",SUMIFS(Remessas!$O$6:$O$1505,Remessas!$E$6:$E$1505,$A216))</f>
        <v/>
      </c>
      <c r="G216" s="19">
        <f>IF($A216="","",N(E216)-F216)</f>
        <v/>
      </c>
      <c r="H216" s="20">
        <f>IF($A216="","",F216*N(D216))</f>
        <v/>
      </c>
      <c r="I216" s="18">
        <f>IF($A216="","",IF(G216&lt;0,"CONFERIR",IF(G216=0,"TODOS FORA","OK")))</f>
        <v/>
      </c>
    </row>
    <row r="217">
      <c r="A217" s="18" t="n"/>
      <c r="B217" s="18" t="n"/>
      <c r="C217" s="18" t="n"/>
      <c r="D217" s="20" t="n"/>
      <c r="E217" s="19" t="n"/>
      <c r="F217" s="19">
        <f>IF($A217="","",SUMIFS(Remessas!$O$6:$O$1505,Remessas!$E$6:$E$1505,$A217))</f>
        <v/>
      </c>
      <c r="G217" s="19">
        <f>IF($A217="","",N(E217)-F217)</f>
        <v/>
      </c>
      <c r="H217" s="20">
        <f>IF($A217="","",F217*N(D217))</f>
        <v/>
      </c>
      <c r="I217" s="18">
        <f>IF($A217="","",IF(G217&lt;0,"CONFERIR",IF(G217=0,"TODOS FORA","OK")))</f>
        <v/>
      </c>
    </row>
    <row r="218">
      <c r="A218" s="18" t="n"/>
      <c r="B218" s="18" t="n"/>
      <c r="C218" s="18" t="n"/>
      <c r="D218" s="20" t="n"/>
      <c r="E218" s="19" t="n"/>
      <c r="F218" s="19">
        <f>IF($A218="","",SUMIFS(Remessas!$O$6:$O$1505,Remessas!$E$6:$E$1505,$A218))</f>
        <v/>
      </c>
      <c r="G218" s="19">
        <f>IF($A218="","",N(E218)-F218)</f>
        <v/>
      </c>
      <c r="H218" s="20">
        <f>IF($A218="","",F218*N(D218))</f>
        <v/>
      </c>
      <c r="I218" s="18">
        <f>IF($A218="","",IF(G218&lt;0,"CONFERIR",IF(G218=0,"TODOS FORA","OK")))</f>
        <v/>
      </c>
    </row>
    <row r="219">
      <c r="A219" s="18" t="n"/>
      <c r="B219" s="18" t="n"/>
      <c r="C219" s="18" t="n"/>
      <c r="D219" s="20" t="n"/>
      <c r="E219" s="19" t="n"/>
      <c r="F219" s="19">
        <f>IF($A219="","",SUMIFS(Remessas!$O$6:$O$1505,Remessas!$E$6:$E$1505,$A219))</f>
        <v/>
      </c>
      <c r="G219" s="19">
        <f>IF($A219="","",N(E219)-F219)</f>
        <v/>
      </c>
      <c r="H219" s="20">
        <f>IF($A219="","",F219*N(D219))</f>
        <v/>
      </c>
      <c r="I219" s="18">
        <f>IF($A219="","",IF(G219&lt;0,"CONFERIR",IF(G219=0,"TODOS FORA","OK")))</f>
        <v/>
      </c>
    </row>
    <row r="220">
      <c r="A220" s="18" t="n"/>
      <c r="B220" s="18" t="n"/>
      <c r="C220" s="18" t="n"/>
      <c r="D220" s="20" t="n"/>
      <c r="E220" s="19" t="n"/>
      <c r="F220" s="19">
        <f>IF($A220="","",SUMIFS(Remessas!$O$6:$O$1505,Remessas!$E$6:$E$1505,$A220))</f>
        <v/>
      </c>
      <c r="G220" s="19">
        <f>IF($A220="","",N(E220)-F220)</f>
        <v/>
      </c>
      <c r="H220" s="20">
        <f>IF($A220="","",F220*N(D220))</f>
        <v/>
      </c>
      <c r="I220" s="18">
        <f>IF($A220="","",IF(G220&lt;0,"CONFERIR",IF(G220=0,"TODOS FORA","OK")))</f>
        <v/>
      </c>
    </row>
    <row r="221">
      <c r="A221" s="18" t="n"/>
      <c r="B221" s="18" t="n"/>
      <c r="C221" s="18" t="n"/>
      <c r="D221" s="20" t="n"/>
      <c r="E221" s="19" t="n"/>
      <c r="F221" s="19">
        <f>IF($A221="","",SUMIFS(Remessas!$O$6:$O$1505,Remessas!$E$6:$E$1505,$A221))</f>
        <v/>
      </c>
      <c r="G221" s="19">
        <f>IF($A221="","",N(E221)-F221)</f>
        <v/>
      </c>
      <c r="H221" s="20">
        <f>IF($A221="","",F221*N(D221))</f>
        <v/>
      </c>
      <c r="I221" s="18">
        <f>IF($A221="","",IF(G221&lt;0,"CONFERIR",IF(G221=0,"TODOS FORA","OK")))</f>
        <v/>
      </c>
    </row>
    <row r="222">
      <c r="A222" s="18" t="n"/>
      <c r="B222" s="18" t="n"/>
      <c r="C222" s="18" t="n"/>
      <c r="D222" s="20" t="n"/>
      <c r="E222" s="19" t="n"/>
      <c r="F222" s="19">
        <f>IF($A222="","",SUMIFS(Remessas!$O$6:$O$1505,Remessas!$E$6:$E$1505,$A222))</f>
        <v/>
      </c>
      <c r="G222" s="19">
        <f>IF($A222="","",N(E222)-F222)</f>
        <v/>
      </c>
      <c r="H222" s="20">
        <f>IF($A222="","",F222*N(D222))</f>
        <v/>
      </c>
      <c r="I222" s="18">
        <f>IF($A222="","",IF(G222&lt;0,"CONFERIR",IF(G222=0,"TODOS FORA","OK")))</f>
        <v/>
      </c>
    </row>
    <row r="223">
      <c r="A223" s="18" t="n"/>
      <c r="B223" s="18" t="n"/>
      <c r="C223" s="18" t="n"/>
      <c r="D223" s="20" t="n"/>
      <c r="E223" s="19" t="n"/>
      <c r="F223" s="19">
        <f>IF($A223="","",SUMIFS(Remessas!$O$6:$O$1505,Remessas!$E$6:$E$1505,$A223))</f>
        <v/>
      </c>
      <c r="G223" s="19">
        <f>IF($A223="","",N(E223)-F223)</f>
        <v/>
      </c>
      <c r="H223" s="20">
        <f>IF($A223="","",F223*N(D223))</f>
        <v/>
      </c>
      <c r="I223" s="18">
        <f>IF($A223="","",IF(G223&lt;0,"CONFERIR",IF(G223=0,"TODOS FORA","OK")))</f>
        <v/>
      </c>
    </row>
    <row r="224">
      <c r="A224" s="18" t="n"/>
      <c r="B224" s="18" t="n"/>
      <c r="C224" s="18" t="n"/>
      <c r="D224" s="20" t="n"/>
      <c r="E224" s="19" t="n"/>
      <c r="F224" s="19">
        <f>IF($A224="","",SUMIFS(Remessas!$O$6:$O$1505,Remessas!$E$6:$E$1505,$A224))</f>
        <v/>
      </c>
      <c r="G224" s="19">
        <f>IF($A224="","",N(E224)-F224)</f>
        <v/>
      </c>
      <c r="H224" s="20">
        <f>IF($A224="","",F224*N(D224))</f>
        <v/>
      </c>
      <c r="I224" s="18">
        <f>IF($A224="","",IF(G224&lt;0,"CONFERIR",IF(G224=0,"TODOS FORA","OK")))</f>
        <v/>
      </c>
    </row>
    <row r="225">
      <c r="A225" s="18" t="n"/>
      <c r="B225" s="18" t="n"/>
      <c r="C225" s="18" t="n"/>
      <c r="D225" s="20" t="n"/>
      <c r="E225" s="19" t="n"/>
      <c r="F225" s="19">
        <f>IF($A225="","",SUMIFS(Remessas!$O$6:$O$1505,Remessas!$E$6:$E$1505,$A225))</f>
        <v/>
      </c>
      <c r="G225" s="19">
        <f>IF($A225="","",N(E225)-F225)</f>
        <v/>
      </c>
      <c r="H225" s="20">
        <f>IF($A225="","",F225*N(D225))</f>
        <v/>
      </c>
      <c r="I225" s="18">
        <f>IF($A225="","",IF(G225&lt;0,"CONFERIR",IF(G225=0,"TODOS FORA","OK")))</f>
        <v/>
      </c>
    </row>
    <row r="226">
      <c r="A226" s="18" t="n"/>
      <c r="B226" s="18" t="n"/>
      <c r="C226" s="18" t="n"/>
      <c r="D226" s="20" t="n"/>
      <c r="E226" s="19" t="n"/>
      <c r="F226" s="19">
        <f>IF($A226="","",SUMIFS(Remessas!$O$6:$O$1505,Remessas!$E$6:$E$1505,$A226))</f>
        <v/>
      </c>
      <c r="G226" s="19">
        <f>IF($A226="","",N(E226)-F226)</f>
        <v/>
      </c>
      <c r="H226" s="20">
        <f>IF($A226="","",F226*N(D226))</f>
        <v/>
      </c>
      <c r="I226" s="18">
        <f>IF($A226="","",IF(G226&lt;0,"CONFERIR",IF(G226=0,"TODOS FORA","OK")))</f>
        <v/>
      </c>
    </row>
    <row r="227">
      <c r="A227" s="18" t="n"/>
      <c r="B227" s="18" t="n"/>
      <c r="C227" s="18" t="n"/>
      <c r="D227" s="20" t="n"/>
      <c r="E227" s="19" t="n"/>
      <c r="F227" s="19">
        <f>IF($A227="","",SUMIFS(Remessas!$O$6:$O$1505,Remessas!$E$6:$E$1505,$A227))</f>
        <v/>
      </c>
      <c r="G227" s="19">
        <f>IF($A227="","",N(E227)-F227)</f>
        <v/>
      </c>
      <c r="H227" s="20">
        <f>IF($A227="","",F227*N(D227))</f>
        <v/>
      </c>
      <c r="I227" s="18">
        <f>IF($A227="","",IF(G227&lt;0,"CONFERIR",IF(G227=0,"TODOS FORA","OK")))</f>
        <v/>
      </c>
    </row>
    <row r="228">
      <c r="A228" s="18" t="n"/>
      <c r="B228" s="18" t="n"/>
      <c r="C228" s="18" t="n"/>
      <c r="D228" s="20" t="n"/>
      <c r="E228" s="19" t="n"/>
      <c r="F228" s="19">
        <f>IF($A228="","",SUMIFS(Remessas!$O$6:$O$1505,Remessas!$E$6:$E$1505,$A228))</f>
        <v/>
      </c>
      <c r="G228" s="19">
        <f>IF($A228="","",N(E228)-F228)</f>
        <v/>
      </c>
      <c r="H228" s="20">
        <f>IF($A228="","",F228*N(D228))</f>
        <v/>
      </c>
      <c r="I228" s="18">
        <f>IF($A228="","",IF(G228&lt;0,"CONFERIR",IF(G228=0,"TODOS FORA","OK")))</f>
        <v/>
      </c>
    </row>
    <row r="229">
      <c r="A229" s="18" t="n"/>
      <c r="B229" s="18" t="n"/>
      <c r="C229" s="18" t="n"/>
      <c r="D229" s="20" t="n"/>
      <c r="E229" s="19" t="n"/>
      <c r="F229" s="19">
        <f>IF($A229="","",SUMIFS(Remessas!$O$6:$O$1505,Remessas!$E$6:$E$1505,$A229))</f>
        <v/>
      </c>
      <c r="G229" s="19">
        <f>IF($A229="","",N(E229)-F229)</f>
        <v/>
      </c>
      <c r="H229" s="20">
        <f>IF($A229="","",F229*N(D229))</f>
        <v/>
      </c>
      <c r="I229" s="18">
        <f>IF($A229="","",IF(G229&lt;0,"CONFERIR",IF(G229=0,"TODOS FORA","OK")))</f>
        <v/>
      </c>
    </row>
    <row r="230">
      <c r="A230" s="18" t="n"/>
      <c r="B230" s="18" t="n"/>
      <c r="C230" s="18" t="n"/>
      <c r="D230" s="20" t="n"/>
      <c r="E230" s="19" t="n"/>
      <c r="F230" s="19">
        <f>IF($A230="","",SUMIFS(Remessas!$O$6:$O$1505,Remessas!$E$6:$E$1505,$A230))</f>
        <v/>
      </c>
      <c r="G230" s="19">
        <f>IF($A230="","",N(E230)-F230)</f>
        <v/>
      </c>
      <c r="H230" s="20">
        <f>IF($A230="","",F230*N(D230))</f>
        <v/>
      </c>
      <c r="I230" s="18">
        <f>IF($A230="","",IF(G230&lt;0,"CONFERIR",IF(G230=0,"TODOS FORA","OK")))</f>
        <v/>
      </c>
    </row>
    <row r="231">
      <c r="A231" s="18" t="n"/>
      <c r="B231" s="18" t="n"/>
      <c r="C231" s="18" t="n"/>
      <c r="D231" s="20" t="n"/>
      <c r="E231" s="19" t="n"/>
      <c r="F231" s="19">
        <f>IF($A231="","",SUMIFS(Remessas!$O$6:$O$1505,Remessas!$E$6:$E$1505,$A231))</f>
        <v/>
      </c>
      <c r="G231" s="19">
        <f>IF($A231="","",N(E231)-F231)</f>
        <v/>
      </c>
      <c r="H231" s="20">
        <f>IF($A231="","",F231*N(D231))</f>
        <v/>
      </c>
      <c r="I231" s="18">
        <f>IF($A231="","",IF(G231&lt;0,"CONFERIR",IF(G231=0,"TODOS FORA","OK")))</f>
        <v/>
      </c>
    </row>
    <row r="232">
      <c r="A232" s="18" t="n"/>
      <c r="B232" s="18" t="n"/>
      <c r="C232" s="18" t="n"/>
      <c r="D232" s="20" t="n"/>
      <c r="E232" s="19" t="n"/>
      <c r="F232" s="19">
        <f>IF($A232="","",SUMIFS(Remessas!$O$6:$O$1505,Remessas!$E$6:$E$1505,$A232))</f>
        <v/>
      </c>
      <c r="G232" s="19">
        <f>IF($A232="","",N(E232)-F232)</f>
        <v/>
      </c>
      <c r="H232" s="20">
        <f>IF($A232="","",F232*N(D232))</f>
        <v/>
      </c>
      <c r="I232" s="18">
        <f>IF($A232="","",IF(G232&lt;0,"CONFERIR",IF(G232=0,"TODOS FORA","OK")))</f>
        <v/>
      </c>
    </row>
    <row r="233">
      <c r="A233" s="18" t="n"/>
      <c r="B233" s="18" t="n"/>
      <c r="C233" s="18" t="n"/>
      <c r="D233" s="20" t="n"/>
      <c r="E233" s="19" t="n"/>
      <c r="F233" s="19">
        <f>IF($A233="","",SUMIFS(Remessas!$O$6:$O$1505,Remessas!$E$6:$E$1505,$A233))</f>
        <v/>
      </c>
      <c r="G233" s="19">
        <f>IF($A233="","",N(E233)-F233)</f>
        <v/>
      </c>
      <c r="H233" s="20">
        <f>IF($A233="","",F233*N(D233))</f>
        <v/>
      </c>
      <c r="I233" s="18">
        <f>IF($A233="","",IF(G233&lt;0,"CONFERIR",IF(G233=0,"TODOS FORA","OK")))</f>
        <v/>
      </c>
    </row>
    <row r="234">
      <c r="A234" s="18" t="n"/>
      <c r="B234" s="18" t="n"/>
      <c r="C234" s="18" t="n"/>
      <c r="D234" s="20" t="n"/>
      <c r="E234" s="19" t="n"/>
      <c r="F234" s="19">
        <f>IF($A234="","",SUMIFS(Remessas!$O$6:$O$1505,Remessas!$E$6:$E$1505,$A234))</f>
        <v/>
      </c>
      <c r="G234" s="19">
        <f>IF($A234="","",N(E234)-F234)</f>
        <v/>
      </c>
      <c r="H234" s="20">
        <f>IF($A234="","",F234*N(D234))</f>
        <v/>
      </c>
      <c r="I234" s="18">
        <f>IF($A234="","",IF(G234&lt;0,"CONFERIR",IF(G234=0,"TODOS FORA","OK")))</f>
        <v/>
      </c>
    </row>
    <row r="235">
      <c r="A235" s="18" t="n"/>
      <c r="B235" s="18" t="n"/>
      <c r="C235" s="18" t="n"/>
      <c r="D235" s="20" t="n"/>
      <c r="E235" s="19" t="n"/>
      <c r="F235" s="19">
        <f>IF($A235="","",SUMIFS(Remessas!$O$6:$O$1505,Remessas!$E$6:$E$1505,$A235))</f>
        <v/>
      </c>
      <c r="G235" s="19">
        <f>IF($A235="","",N(E235)-F235)</f>
        <v/>
      </c>
      <c r="H235" s="20">
        <f>IF($A235="","",F235*N(D235))</f>
        <v/>
      </c>
      <c r="I235" s="18">
        <f>IF($A235="","",IF(G235&lt;0,"CONFERIR",IF(G235=0,"TODOS FORA","OK")))</f>
        <v/>
      </c>
    </row>
    <row r="236">
      <c r="A236" s="18" t="n"/>
      <c r="B236" s="18" t="n"/>
      <c r="C236" s="18" t="n"/>
      <c r="D236" s="20" t="n"/>
      <c r="E236" s="19" t="n"/>
      <c r="F236" s="19">
        <f>IF($A236="","",SUMIFS(Remessas!$O$6:$O$1505,Remessas!$E$6:$E$1505,$A236))</f>
        <v/>
      </c>
      <c r="G236" s="19">
        <f>IF($A236="","",N(E236)-F236)</f>
        <v/>
      </c>
      <c r="H236" s="20">
        <f>IF($A236="","",F236*N(D236))</f>
        <v/>
      </c>
      <c r="I236" s="18">
        <f>IF($A236="","",IF(G236&lt;0,"CONFERIR",IF(G236=0,"TODOS FORA","OK")))</f>
        <v/>
      </c>
    </row>
    <row r="237">
      <c r="A237" s="18" t="n"/>
      <c r="B237" s="18" t="n"/>
      <c r="C237" s="18" t="n"/>
      <c r="D237" s="20" t="n"/>
      <c r="E237" s="19" t="n"/>
      <c r="F237" s="19">
        <f>IF($A237="","",SUMIFS(Remessas!$O$6:$O$1505,Remessas!$E$6:$E$1505,$A237))</f>
        <v/>
      </c>
      <c r="G237" s="19">
        <f>IF($A237="","",N(E237)-F237)</f>
        <v/>
      </c>
      <c r="H237" s="20">
        <f>IF($A237="","",F237*N(D237))</f>
        <v/>
      </c>
      <c r="I237" s="18">
        <f>IF($A237="","",IF(G237&lt;0,"CONFERIR",IF(G237=0,"TODOS FORA","OK")))</f>
        <v/>
      </c>
    </row>
    <row r="238">
      <c r="A238" s="18" t="n"/>
      <c r="B238" s="18" t="n"/>
      <c r="C238" s="18" t="n"/>
      <c r="D238" s="20" t="n"/>
      <c r="E238" s="19" t="n"/>
      <c r="F238" s="19">
        <f>IF($A238="","",SUMIFS(Remessas!$O$6:$O$1505,Remessas!$E$6:$E$1505,$A238))</f>
        <v/>
      </c>
      <c r="G238" s="19">
        <f>IF($A238="","",N(E238)-F238)</f>
        <v/>
      </c>
      <c r="H238" s="20">
        <f>IF($A238="","",F238*N(D238))</f>
        <v/>
      </c>
      <c r="I238" s="18">
        <f>IF($A238="","",IF(G238&lt;0,"CONFERIR",IF(G238=0,"TODOS FORA","OK")))</f>
        <v/>
      </c>
    </row>
    <row r="239">
      <c r="A239" s="18" t="n"/>
      <c r="B239" s="18" t="n"/>
      <c r="C239" s="18" t="n"/>
      <c r="D239" s="20" t="n"/>
      <c r="E239" s="19" t="n"/>
      <c r="F239" s="19">
        <f>IF($A239="","",SUMIFS(Remessas!$O$6:$O$1505,Remessas!$E$6:$E$1505,$A239))</f>
        <v/>
      </c>
      <c r="G239" s="19">
        <f>IF($A239="","",N(E239)-F239)</f>
        <v/>
      </c>
      <c r="H239" s="20">
        <f>IF($A239="","",F239*N(D239))</f>
        <v/>
      </c>
      <c r="I239" s="18">
        <f>IF($A239="","",IF(G239&lt;0,"CONFERIR",IF(G239=0,"TODOS FORA","OK")))</f>
        <v/>
      </c>
    </row>
    <row r="240">
      <c r="A240" s="18" t="n"/>
      <c r="B240" s="18" t="n"/>
      <c r="C240" s="18" t="n"/>
      <c r="D240" s="20" t="n"/>
      <c r="E240" s="19" t="n"/>
      <c r="F240" s="19">
        <f>IF($A240="","",SUMIFS(Remessas!$O$6:$O$1505,Remessas!$E$6:$E$1505,$A240))</f>
        <v/>
      </c>
      <c r="G240" s="19">
        <f>IF($A240="","",N(E240)-F240)</f>
        <v/>
      </c>
      <c r="H240" s="20">
        <f>IF($A240="","",F240*N(D240))</f>
        <v/>
      </c>
      <c r="I240" s="18">
        <f>IF($A240="","",IF(G240&lt;0,"CONFERIR",IF(G240=0,"TODOS FORA","OK")))</f>
        <v/>
      </c>
    </row>
    <row r="241">
      <c r="A241" s="18" t="n"/>
      <c r="B241" s="18" t="n"/>
      <c r="C241" s="18" t="n"/>
      <c r="D241" s="20" t="n"/>
      <c r="E241" s="19" t="n"/>
      <c r="F241" s="19">
        <f>IF($A241="","",SUMIFS(Remessas!$O$6:$O$1505,Remessas!$E$6:$E$1505,$A241))</f>
        <v/>
      </c>
      <c r="G241" s="19">
        <f>IF($A241="","",N(E241)-F241)</f>
        <v/>
      </c>
      <c r="H241" s="20">
        <f>IF($A241="","",F241*N(D241))</f>
        <v/>
      </c>
      <c r="I241" s="18">
        <f>IF($A241="","",IF(G241&lt;0,"CONFERIR",IF(G241=0,"TODOS FORA","OK")))</f>
        <v/>
      </c>
    </row>
    <row r="242">
      <c r="A242" s="18" t="n"/>
      <c r="B242" s="18" t="n"/>
      <c r="C242" s="18" t="n"/>
      <c r="D242" s="20" t="n"/>
      <c r="E242" s="19" t="n"/>
      <c r="F242" s="19">
        <f>IF($A242="","",SUMIFS(Remessas!$O$6:$O$1505,Remessas!$E$6:$E$1505,$A242))</f>
        <v/>
      </c>
      <c r="G242" s="19">
        <f>IF($A242="","",N(E242)-F242)</f>
        <v/>
      </c>
      <c r="H242" s="20">
        <f>IF($A242="","",F242*N(D242))</f>
        <v/>
      </c>
      <c r="I242" s="18">
        <f>IF($A242="","",IF(G242&lt;0,"CONFERIR",IF(G242=0,"TODOS FORA","OK")))</f>
        <v/>
      </c>
    </row>
    <row r="243">
      <c r="A243" s="18" t="n"/>
      <c r="B243" s="18" t="n"/>
      <c r="C243" s="18" t="n"/>
      <c r="D243" s="20" t="n"/>
      <c r="E243" s="19" t="n"/>
      <c r="F243" s="19">
        <f>IF($A243="","",SUMIFS(Remessas!$O$6:$O$1505,Remessas!$E$6:$E$1505,$A243))</f>
        <v/>
      </c>
      <c r="G243" s="19">
        <f>IF($A243="","",N(E243)-F243)</f>
        <v/>
      </c>
      <c r="H243" s="20">
        <f>IF($A243="","",F243*N(D243))</f>
        <v/>
      </c>
      <c r="I243" s="18">
        <f>IF($A243="","",IF(G243&lt;0,"CONFERIR",IF(G243=0,"TODOS FORA","OK")))</f>
        <v/>
      </c>
    </row>
    <row r="244">
      <c r="A244" s="18" t="n"/>
      <c r="B244" s="18" t="n"/>
      <c r="C244" s="18" t="n"/>
      <c r="D244" s="20" t="n"/>
      <c r="E244" s="19" t="n"/>
      <c r="F244" s="19">
        <f>IF($A244="","",SUMIFS(Remessas!$O$6:$O$1505,Remessas!$E$6:$E$1505,$A244))</f>
        <v/>
      </c>
      <c r="G244" s="19">
        <f>IF($A244="","",N(E244)-F244)</f>
        <v/>
      </c>
      <c r="H244" s="20">
        <f>IF($A244="","",F244*N(D244))</f>
        <v/>
      </c>
      <c r="I244" s="18">
        <f>IF($A244="","",IF(G244&lt;0,"CONFERIR",IF(G244=0,"TODOS FORA","OK")))</f>
        <v/>
      </c>
    </row>
    <row r="245">
      <c r="A245" s="18" t="n"/>
      <c r="B245" s="18" t="n"/>
      <c r="C245" s="18" t="n"/>
      <c r="D245" s="20" t="n"/>
      <c r="E245" s="19" t="n"/>
      <c r="F245" s="19">
        <f>IF($A245="","",SUMIFS(Remessas!$O$6:$O$1505,Remessas!$E$6:$E$1505,$A245))</f>
        <v/>
      </c>
      <c r="G245" s="19">
        <f>IF($A245="","",N(E245)-F245)</f>
        <v/>
      </c>
      <c r="H245" s="20">
        <f>IF($A245="","",F245*N(D245))</f>
        <v/>
      </c>
      <c r="I245" s="18">
        <f>IF($A245="","",IF(G245&lt;0,"CONFERIR",IF(G245=0,"TODOS FORA","OK")))</f>
        <v/>
      </c>
    </row>
    <row r="246">
      <c r="A246" s="18" t="n"/>
      <c r="B246" s="18" t="n"/>
      <c r="C246" s="18" t="n"/>
      <c r="D246" s="20" t="n"/>
      <c r="E246" s="19" t="n"/>
      <c r="F246" s="19">
        <f>IF($A246="","",SUMIFS(Remessas!$O$6:$O$1505,Remessas!$E$6:$E$1505,$A246))</f>
        <v/>
      </c>
      <c r="G246" s="19">
        <f>IF($A246="","",N(E246)-F246)</f>
        <v/>
      </c>
      <c r="H246" s="20">
        <f>IF($A246="","",F246*N(D246))</f>
        <v/>
      </c>
      <c r="I246" s="18">
        <f>IF($A246="","",IF(G246&lt;0,"CONFERIR",IF(G246=0,"TODOS FORA","OK")))</f>
        <v/>
      </c>
    </row>
    <row r="247">
      <c r="A247" s="18" t="n"/>
      <c r="B247" s="18" t="n"/>
      <c r="C247" s="18" t="n"/>
      <c r="D247" s="20" t="n"/>
      <c r="E247" s="19" t="n"/>
      <c r="F247" s="19">
        <f>IF($A247="","",SUMIFS(Remessas!$O$6:$O$1505,Remessas!$E$6:$E$1505,$A247))</f>
        <v/>
      </c>
      <c r="G247" s="19">
        <f>IF($A247="","",N(E247)-F247)</f>
        <v/>
      </c>
      <c r="H247" s="20">
        <f>IF($A247="","",F247*N(D247))</f>
        <v/>
      </c>
      <c r="I247" s="18">
        <f>IF($A247="","",IF(G247&lt;0,"CONFERIR",IF(G247=0,"TODOS FORA","OK")))</f>
        <v/>
      </c>
    </row>
    <row r="248">
      <c r="A248" s="18" t="n"/>
      <c r="B248" s="18" t="n"/>
      <c r="C248" s="18" t="n"/>
      <c r="D248" s="20" t="n"/>
      <c r="E248" s="19" t="n"/>
      <c r="F248" s="19">
        <f>IF($A248="","",SUMIFS(Remessas!$O$6:$O$1505,Remessas!$E$6:$E$1505,$A248))</f>
        <v/>
      </c>
      <c r="G248" s="19">
        <f>IF($A248="","",N(E248)-F248)</f>
        <v/>
      </c>
      <c r="H248" s="20">
        <f>IF($A248="","",F248*N(D248))</f>
        <v/>
      </c>
      <c r="I248" s="18">
        <f>IF($A248="","",IF(G248&lt;0,"CONFERIR",IF(G248=0,"TODOS FORA","OK")))</f>
        <v/>
      </c>
    </row>
    <row r="249">
      <c r="A249" s="18" t="n"/>
      <c r="B249" s="18" t="n"/>
      <c r="C249" s="18" t="n"/>
      <c r="D249" s="20" t="n"/>
      <c r="E249" s="19" t="n"/>
      <c r="F249" s="19">
        <f>IF($A249="","",SUMIFS(Remessas!$O$6:$O$1505,Remessas!$E$6:$E$1505,$A249))</f>
        <v/>
      </c>
      <c r="G249" s="19">
        <f>IF($A249="","",N(E249)-F249)</f>
        <v/>
      </c>
      <c r="H249" s="20">
        <f>IF($A249="","",F249*N(D249))</f>
        <v/>
      </c>
      <c r="I249" s="18">
        <f>IF($A249="","",IF(G249&lt;0,"CONFERIR",IF(G249=0,"TODOS FORA","OK")))</f>
        <v/>
      </c>
    </row>
    <row r="250">
      <c r="A250" s="18" t="n"/>
      <c r="B250" s="18" t="n"/>
      <c r="C250" s="18" t="n"/>
      <c r="D250" s="20" t="n"/>
      <c r="E250" s="19" t="n"/>
      <c r="F250" s="19">
        <f>IF($A250="","",SUMIFS(Remessas!$O$6:$O$1505,Remessas!$E$6:$E$1505,$A250))</f>
        <v/>
      </c>
      <c r="G250" s="19">
        <f>IF($A250="","",N(E250)-F250)</f>
        <v/>
      </c>
      <c r="H250" s="20">
        <f>IF($A250="","",F250*N(D250))</f>
        <v/>
      </c>
      <c r="I250" s="18">
        <f>IF($A250="","",IF(G250&lt;0,"CONFERIR",IF(G250=0,"TODOS FORA","OK")))</f>
        <v/>
      </c>
    </row>
    <row r="251">
      <c r="A251" s="18" t="n"/>
      <c r="B251" s="18" t="n"/>
      <c r="C251" s="18" t="n"/>
      <c r="D251" s="20" t="n"/>
      <c r="E251" s="19" t="n"/>
      <c r="F251" s="19">
        <f>IF($A251="","",SUMIFS(Remessas!$O$6:$O$1505,Remessas!$E$6:$E$1505,$A251))</f>
        <v/>
      </c>
      <c r="G251" s="19">
        <f>IF($A251="","",N(E251)-F251)</f>
        <v/>
      </c>
      <c r="H251" s="20">
        <f>IF($A251="","",F251*N(D251))</f>
        <v/>
      </c>
      <c r="I251" s="18">
        <f>IF($A251="","",IF(G251&lt;0,"CONFERIR",IF(G251=0,"TODOS FORA","OK")))</f>
        <v/>
      </c>
    </row>
    <row r="252">
      <c r="A252" s="18" t="n"/>
      <c r="B252" s="18" t="n"/>
      <c r="C252" s="18" t="n"/>
      <c r="D252" s="20" t="n"/>
      <c r="E252" s="19" t="n"/>
      <c r="F252" s="19">
        <f>IF($A252="","",SUMIFS(Remessas!$O$6:$O$1505,Remessas!$E$6:$E$1505,$A252))</f>
        <v/>
      </c>
      <c r="G252" s="19">
        <f>IF($A252="","",N(E252)-F252)</f>
        <v/>
      </c>
      <c r="H252" s="20">
        <f>IF($A252="","",F252*N(D252))</f>
        <v/>
      </c>
      <c r="I252" s="18">
        <f>IF($A252="","",IF(G252&lt;0,"CONFERIR",IF(G252=0,"TODOS FORA","OK")))</f>
        <v/>
      </c>
    </row>
    <row r="253">
      <c r="A253" s="18" t="n"/>
      <c r="B253" s="18" t="n"/>
      <c r="C253" s="18" t="n"/>
      <c r="D253" s="20" t="n"/>
      <c r="E253" s="19" t="n"/>
      <c r="F253" s="19">
        <f>IF($A253="","",SUMIFS(Remessas!$O$6:$O$1505,Remessas!$E$6:$E$1505,$A253))</f>
        <v/>
      </c>
      <c r="G253" s="19">
        <f>IF($A253="","",N(E253)-F253)</f>
        <v/>
      </c>
      <c r="H253" s="20">
        <f>IF($A253="","",F253*N(D253))</f>
        <v/>
      </c>
      <c r="I253" s="18">
        <f>IF($A253="","",IF(G253&lt;0,"CONFERIR",IF(G253=0,"TODOS FORA","OK")))</f>
        <v/>
      </c>
    </row>
    <row r="254">
      <c r="A254" s="18" t="n"/>
      <c r="B254" s="18" t="n"/>
      <c r="C254" s="18" t="n"/>
      <c r="D254" s="20" t="n"/>
      <c r="E254" s="19" t="n"/>
      <c r="F254" s="19">
        <f>IF($A254="","",SUMIFS(Remessas!$O$6:$O$1505,Remessas!$E$6:$E$1505,$A254))</f>
        <v/>
      </c>
      <c r="G254" s="19">
        <f>IF($A254="","",N(E254)-F254)</f>
        <v/>
      </c>
      <c r="H254" s="20">
        <f>IF($A254="","",F254*N(D254))</f>
        <v/>
      </c>
      <c r="I254" s="18">
        <f>IF($A254="","",IF(G254&lt;0,"CONFERIR",IF(G254=0,"TODOS FORA","OK")))</f>
        <v/>
      </c>
    </row>
    <row r="255">
      <c r="A255" s="18" t="n"/>
      <c r="B255" s="18" t="n"/>
      <c r="C255" s="18" t="n"/>
      <c r="D255" s="20" t="n"/>
      <c r="E255" s="19" t="n"/>
      <c r="F255" s="19">
        <f>IF($A255="","",SUMIFS(Remessas!$O$6:$O$1505,Remessas!$E$6:$E$1505,$A255))</f>
        <v/>
      </c>
      <c r="G255" s="19">
        <f>IF($A255="","",N(E255)-F255)</f>
        <v/>
      </c>
      <c r="H255" s="20">
        <f>IF($A255="","",F255*N(D255))</f>
        <v/>
      </c>
      <c r="I255" s="18">
        <f>IF($A255="","",IF(G255&lt;0,"CONFERIR",IF(G255=0,"TODOS FORA","OK")))</f>
        <v/>
      </c>
    </row>
    <row r="256">
      <c r="A256" s="18" t="n"/>
      <c r="B256" s="18" t="n"/>
      <c r="C256" s="18" t="n"/>
      <c r="D256" s="20" t="n"/>
      <c r="E256" s="19" t="n"/>
      <c r="F256" s="19">
        <f>IF($A256="","",SUMIFS(Remessas!$O$6:$O$1505,Remessas!$E$6:$E$1505,$A256))</f>
        <v/>
      </c>
      <c r="G256" s="19">
        <f>IF($A256="","",N(E256)-F256)</f>
        <v/>
      </c>
      <c r="H256" s="20">
        <f>IF($A256="","",F256*N(D256))</f>
        <v/>
      </c>
      <c r="I256" s="18">
        <f>IF($A256="","",IF(G256&lt;0,"CONFERIR",IF(G256=0,"TODOS FORA","OK")))</f>
        <v/>
      </c>
    </row>
    <row r="257">
      <c r="A257" s="18" t="n"/>
      <c r="B257" s="18" t="n"/>
      <c r="C257" s="18" t="n"/>
      <c r="D257" s="20" t="n"/>
      <c r="E257" s="19" t="n"/>
      <c r="F257" s="19">
        <f>IF($A257="","",SUMIFS(Remessas!$O$6:$O$1505,Remessas!$E$6:$E$1505,$A257))</f>
        <v/>
      </c>
      <c r="G257" s="19">
        <f>IF($A257="","",N(E257)-F257)</f>
        <v/>
      </c>
      <c r="H257" s="20">
        <f>IF($A257="","",F257*N(D257))</f>
        <v/>
      </c>
      <c r="I257" s="18">
        <f>IF($A257="","",IF(G257&lt;0,"CONFERIR",IF(G257=0,"TODOS FORA","OK")))</f>
        <v/>
      </c>
    </row>
    <row r="258">
      <c r="A258" s="18" t="n"/>
      <c r="B258" s="18" t="n"/>
      <c r="C258" s="18" t="n"/>
      <c r="D258" s="20" t="n"/>
      <c r="E258" s="19" t="n"/>
      <c r="F258" s="19">
        <f>IF($A258="","",SUMIFS(Remessas!$O$6:$O$1505,Remessas!$E$6:$E$1505,$A258))</f>
        <v/>
      </c>
      <c r="G258" s="19">
        <f>IF($A258="","",N(E258)-F258)</f>
        <v/>
      </c>
      <c r="H258" s="20">
        <f>IF($A258="","",F258*N(D258))</f>
        <v/>
      </c>
      <c r="I258" s="18">
        <f>IF($A258="","",IF(G258&lt;0,"CONFERIR",IF(G258=0,"TODOS FORA","OK")))</f>
        <v/>
      </c>
    </row>
    <row r="259">
      <c r="A259" s="18" t="n"/>
      <c r="B259" s="18" t="n"/>
      <c r="C259" s="18" t="n"/>
      <c r="D259" s="20" t="n"/>
      <c r="E259" s="19" t="n"/>
      <c r="F259" s="19">
        <f>IF($A259="","",SUMIFS(Remessas!$O$6:$O$1505,Remessas!$E$6:$E$1505,$A259))</f>
        <v/>
      </c>
      <c r="G259" s="19">
        <f>IF($A259="","",N(E259)-F259)</f>
        <v/>
      </c>
      <c r="H259" s="20">
        <f>IF($A259="","",F259*N(D259))</f>
        <v/>
      </c>
      <c r="I259" s="18">
        <f>IF($A259="","",IF(G259&lt;0,"CONFERIR",IF(G259=0,"TODOS FORA","OK")))</f>
        <v/>
      </c>
    </row>
    <row r="260">
      <c r="A260" s="18" t="n"/>
      <c r="B260" s="18" t="n"/>
      <c r="C260" s="18" t="n"/>
      <c r="D260" s="20" t="n"/>
      <c r="E260" s="19" t="n"/>
      <c r="F260" s="19">
        <f>IF($A260="","",SUMIFS(Remessas!$O$6:$O$1505,Remessas!$E$6:$E$1505,$A260))</f>
        <v/>
      </c>
      <c r="G260" s="19">
        <f>IF($A260="","",N(E260)-F260)</f>
        <v/>
      </c>
      <c r="H260" s="20">
        <f>IF($A260="","",F260*N(D260))</f>
        <v/>
      </c>
      <c r="I260" s="18">
        <f>IF($A260="","",IF(G260&lt;0,"CONFERIR",IF(G260=0,"TODOS FORA","OK")))</f>
        <v/>
      </c>
    </row>
    <row r="261">
      <c r="A261" s="18" t="n"/>
      <c r="B261" s="18" t="n"/>
      <c r="C261" s="18" t="n"/>
      <c r="D261" s="20" t="n"/>
      <c r="E261" s="19" t="n"/>
      <c r="F261" s="19">
        <f>IF($A261="","",SUMIFS(Remessas!$O$6:$O$1505,Remessas!$E$6:$E$1505,$A261))</f>
        <v/>
      </c>
      <c r="G261" s="19">
        <f>IF($A261="","",N(E261)-F261)</f>
        <v/>
      </c>
      <c r="H261" s="20">
        <f>IF($A261="","",F261*N(D261))</f>
        <v/>
      </c>
      <c r="I261" s="18">
        <f>IF($A261="","",IF(G261&lt;0,"CONFERIR",IF(G261=0,"TODOS FORA","OK")))</f>
        <v/>
      </c>
    </row>
    <row r="262">
      <c r="A262" s="18" t="n"/>
      <c r="B262" s="18" t="n"/>
      <c r="C262" s="18" t="n"/>
      <c r="D262" s="20" t="n"/>
      <c r="E262" s="19" t="n"/>
      <c r="F262" s="19">
        <f>IF($A262="","",SUMIFS(Remessas!$O$6:$O$1505,Remessas!$E$6:$E$1505,$A262))</f>
        <v/>
      </c>
      <c r="G262" s="19">
        <f>IF($A262="","",N(E262)-F262)</f>
        <v/>
      </c>
      <c r="H262" s="20">
        <f>IF($A262="","",F262*N(D262))</f>
        <v/>
      </c>
      <c r="I262" s="18">
        <f>IF($A262="","",IF(G262&lt;0,"CONFERIR",IF(G262=0,"TODOS FORA","OK")))</f>
        <v/>
      </c>
    </row>
    <row r="263">
      <c r="A263" s="18" t="n"/>
      <c r="B263" s="18" t="n"/>
      <c r="C263" s="18" t="n"/>
      <c r="D263" s="20" t="n"/>
      <c r="E263" s="19" t="n"/>
      <c r="F263" s="19">
        <f>IF($A263="","",SUMIFS(Remessas!$O$6:$O$1505,Remessas!$E$6:$E$1505,$A263))</f>
        <v/>
      </c>
      <c r="G263" s="19">
        <f>IF($A263="","",N(E263)-F263)</f>
        <v/>
      </c>
      <c r="H263" s="20">
        <f>IF($A263="","",F263*N(D263))</f>
        <v/>
      </c>
      <c r="I263" s="18">
        <f>IF($A263="","",IF(G263&lt;0,"CONFERIR",IF(G263=0,"TODOS FORA","OK")))</f>
        <v/>
      </c>
    </row>
    <row r="264">
      <c r="A264" s="18" t="n"/>
      <c r="B264" s="18" t="n"/>
      <c r="C264" s="18" t="n"/>
      <c r="D264" s="20" t="n"/>
      <c r="E264" s="19" t="n"/>
      <c r="F264" s="19">
        <f>IF($A264="","",SUMIFS(Remessas!$O$6:$O$1505,Remessas!$E$6:$E$1505,$A264))</f>
        <v/>
      </c>
      <c r="G264" s="19">
        <f>IF($A264="","",N(E264)-F264)</f>
        <v/>
      </c>
      <c r="H264" s="20">
        <f>IF($A264="","",F264*N(D264))</f>
        <v/>
      </c>
      <c r="I264" s="18">
        <f>IF($A264="","",IF(G264&lt;0,"CONFERIR",IF(G264=0,"TODOS FORA","OK")))</f>
        <v/>
      </c>
    </row>
    <row r="265">
      <c r="A265" s="18" t="n"/>
      <c r="B265" s="18" t="n"/>
      <c r="C265" s="18" t="n"/>
      <c r="D265" s="20" t="n"/>
      <c r="E265" s="19" t="n"/>
      <c r="F265" s="19">
        <f>IF($A265="","",SUMIFS(Remessas!$O$6:$O$1505,Remessas!$E$6:$E$1505,$A265))</f>
        <v/>
      </c>
      <c r="G265" s="19">
        <f>IF($A265="","",N(E265)-F265)</f>
        <v/>
      </c>
      <c r="H265" s="20">
        <f>IF($A265="","",F265*N(D265))</f>
        <v/>
      </c>
      <c r="I265" s="18">
        <f>IF($A265="","",IF(G265&lt;0,"CONFERIR",IF(G265=0,"TODOS FORA","OK")))</f>
        <v/>
      </c>
    </row>
    <row r="266">
      <c r="A266" s="18" t="n"/>
      <c r="B266" s="18" t="n"/>
      <c r="C266" s="18" t="n"/>
      <c r="D266" s="20" t="n"/>
      <c r="E266" s="19" t="n"/>
      <c r="F266" s="19">
        <f>IF($A266="","",SUMIFS(Remessas!$O$6:$O$1505,Remessas!$E$6:$E$1505,$A266))</f>
        <v/>
      </c>
      <c r="G266" s="19">
        <f>IF($A266="","",N(E266)-F266)</f>
        <v/>
      </c>
      <c r="H266" s="20">
        <f>IF($A266="","",F266*N(D266))</f>
        <v/>
      </c>
      <c r="I266" s="18">
        <f>IF($A266="","",IF(G266&lt;0,"CONFERIR",IF(G266=0,"TODOS FORA","OK")))</f>
        <v/>
      </c>
    </row>
    <row r="267">
      <c r="A267" s="18" t="n"/>
      <c r="B267" s="18" t="n"/>
      <c r="C267" s="18" t="n"/>
      <c r="D267" s="20" t="n"/>
      <c r="E267" s="19" t="n"/>
      <c r="F267" s="19">
        <f>IF($A267="","",SUMIFS(Remessas!$O$6:$O$1505,Remessas!$E$6:$E$1505,$A267))</f>
        <v/>
      </c>
      <c r="G267" s="19">
        <f>IF($A267="","",N(E267)-F267)</f>
        <v/>
      </c>
      <c r="H267" s="20">
        <f>IF($A267="","",F267*N(D267))</f>
        <v/>
      </c>
      <c r="I267" s="18">
        <f>IF($A267="","",IF(G267&lt;0,"CONFERIR",IF(G267=0,"TODOS FORA","OK")))</f>
        <v/>
      </c>
    </row>
    <row r="268">
      <c r="A268" s="18" t="n"/>
      <c r="B268" s="18" t="n"/>
      <c r="C268" s="18" t="n"/>
      <c r="D268" s="20" t="n"/>
      <c r="E268" s="19" t="n"/>
      <c r="F268" s="19">
        <f>IF($A268="","",SUMIFS(Remessas!$O$6:$O$1505,Remessas!$E$6:$E$1505,$A268))</f>
        <v/>
      </c>
      <c r="G268" s="19">
        <f>IF($A268="","",N(E268)-F268)</f>
        <v/>
      </c>
      <c r="H268" s="20">
        <f>IF($A268="","",F268*N(D268))</f>
        <v/>
      </c>
      <c r="I268" s="18">
        <f>IF($A268="","",IF(G268&lt;0,"CONFERIR",IF(G268=0,"TODOS FORA","OK")))</f>
        <v/>
      </c>
    </row>
    <row r="269">
      <c r="A269" s="18" t="n"/>
      <c r="B269" s="18" t="n"/>
      <c r="C269" s="18" t="n"/>
      <c r="D269" s="20" t="n"/>
      <c r="E269" s="19" t="n"/>
      <c r="F269" s="19">
        <f>IF($A269="","",SUMIFS(Remessas!$O$6:$O$1505,Remessas!$E$6:$E$1505,$A269))</f>
        <v/>
      </c>
      <c r="G269" s="19">
        <f>IF($A269="","",N(E269)-F269)</f>
        <v/>
      </c>
      <c r="H269" s="20">
        <f>IF($A269="","",F269*N(D269))</f>
        <v/>
      </c>
      <c r="I269" s="18">
        <f>IF($A269="","",IF(G269&lt;0,"CONFERIR",IF(G269=0,"TODOS FORA","OK")))</f>
        <v/>
      </c>
    </row>
    <row r="270">
      <c r="A270" s="18" t="n"/>
      <c r="B270" s="18" t="n"/>
      <c r="C270" s="18" t="n"/>
      <c r="D270" s="20" t="n"/>
      <c r="E270" s="19" t="n"/>
      <c r="F270" s="19">
        <f>IF($A270="","",SUMIFS(Remessas!$O$6:$O$1505,Remessas!$E$6:$E$1505,$A270))</f>
        <v/>
      </c>
      <c r="G270" s="19">
        <f>IF($A270="","",N(E270)-F270)</f>
        <v/>
      </c>
      <c r="H270" s="20">
        <f>IF($A270="","",F270*N(D270))</f>
        <v/>
      </c>
      <c r="I270" s="18">
        <f>IF($A270="","",IF(G270&lt;0,"CONFERIR",IF(G270=0,"TODOS FORA","OK")))</f>
        <v/>
      </c>
    </row>
    <row r="271">
      <c r="A271" s="18" t="n"/>
      <c r="B271" s="18" t="n"/>
      <c r="C271" s="18" t="n"/>
      <c r="D271" s="20" t="n"/>
      <c r="E271" s="19" t="n"/>
      <c r="F271" s="19">
        <f>IF($A271="","",SUMIFS(Remessas!$O$6:$O$1505,Remessas!$E$6:$E$1505,$A271))</f>
        <v/>
      </c>
      <c r="G271" s="19">
        <f>IF($A271="","",N(E271)-F271)</f>
        <v/>
      </c>
      <c r="H271" s="20">
        <f>IF($A271="","",F271*N(D271))</f>
        <v/>
      </c>
      <c r="I271" s="18">
        <f>IF($A271="","",IF(G271&lt;0,"CONFERIR",IF(G271=0,"TODOS FORA","OK")))</f>
        <v/>
      </c>
    </row>
    <row r="272">
      <c r="A272" s="18" t="n"/>
      <c r="B272" s="18" t="n"/>
      <c r="C272" s="18" t="n"/>
      <c r="D272" s="20" t="n"/>
      <c r="E272" s="19" t="n"/>
      <c r="F272" s="19">
        <f>IF($A272="","",SUMIFS(Remessas!$O$6:$O$1505,Remessas!$E$6:$E$1505,$A272))</f>
        <v/>
      </c>
      <c r="G272" s="19">
        <f>IF($A272="","",N(E272)-F272)</f>
        <v/>
      </c>
      <c r="H272" s="20">
        <f>IF($A272="","",F272*N(D272))</f>
        <v/>
      </c>
      <c r="I272" s="18">
        <f>IF($A272="","",IF(G272&lt;0,"CONFERIR",IF(G272=0,"TODOS FORA","OK")))</f>
        <v/>
      </c>
    </row>
    <row r="273">
      <c r="A273" s="18" t="n"/>
      <c r="B273" s="18" t="n"/>
      <c r="C273" s="18" t="n"/>
      <c r="D273" s="20" t="n"/>
      <c r="E273" s="19" t="n"/>
      <c r="F273" s="19">
        <f>IF($A273="","",SUMIFS(Remessas!$O$6:$O$1505,Remessas!$E$6:$E$1505,$A273))</f>
        <v/>
      </c>
      <c r="G273" s="19">
        <f>IF($A273="","",N(E273)-F273)</f>
        <v/>
      </c>
      <c r="H273" s="20">
        <f>IF($A273="","",F273*N(D273))</f>
        <v/>
      </c>
      <c r="I273" s="18">
        <f>IF($A273="","",IF(G273&lt;0,"CONFERIR",IF(G273=0,"TODOS FORA","OK")))</f>
        <v/>
      </c>
    </row>
    <row r="274">
      <c r="A274" s="18" t="n"/>
      <c r="B274" s="18" t="n"/>
      <c r="C274" s="18" t="n"/>
      <c r="D274" s="20" t="n"/>
      <c r="E274" s="19" t="n"/>
      <c r="F274" s="19">
        <f>IF($A274="","",SUMIFS(Remessas!$O$6:$O$1505,Remessas!$E$6:$E$1505,$A274))</f>
        <v/>
      </c>
      <c r="G274" s="19">
        <f>IF($A274="","",N(E274)-F274)</f>
        <v/>
      </c>
      <c r="H274" s="20">
        <f>IF($A274="","",F274*N(D274))</f>
        <v/>
      </c>
      <c r="I274" s="18">
        <f>IF($A274="","",IF(G274&lt;0,"CONFERIR",IF(G274=0,"TODOS FORA","OK")))</f>
        <v/>
      </c>
    </row>
    <row r="275">
      <c r="A275" s="18" t="n"/>
      <c r="B275" s="18" t="n"/>
      <c r="C275" s="18" t="n"/>
      <c r="D275" s="20" t="n"/>
      <c r="E275" s="19" t="n"/>
      <c r="F275" s="19">
        <f>IF($A275="","",SUMIFS(Remessas!$O$6:$O$1505,Remessas!$E$6:$E$1505,$A275))</f>
        <v/>
      </c>
      <c r="G275" s="19">
        <f>IF($A275="","",N(E275)-F275)</f>
        <v/>
      </c>
      <c r="H275" s="20">
        <f>IF($A275="","",F275*N(D275))</f>
        <v/>
      </c>
      <c r="I275" s="18">
        <f>IF($A275="","",IF(G275&lt;0,"CONFERIR",IF(G275=0,"TODOS FORA","OK")))</f>
        <v/>
      </c>
    </row>
    <row r="276">
      <c r="A276" s="18" t="n"/>
      <c r="B276" s="18" t="n"/>
      <c r="C276" s="18" t="n"/>
      <c r="D276" s="20" t="n"/>
      <c r="E276" s="19" t="n"/>
      <c r="F276" s="19">
        <f>IF($A276="","",SUMIFS(Remessas!$O$6:$O$1505,Remessas!$E$6:$E$1505,$A276))</f>
        <v/>
      </c>
      <c r="G276" s="19">
        <f>IF($A276="","",N(E276)-F276)</f>
        <v/>
      </c>
      <c r="H276" s="20">
        <f>IF($A276="","",F276*N(D276))</f>
        <v/>
      </c>
      <c r="I276" s="18">
        <f>IF($A276="","",IF(G276&lt;0,"CONFERIR",IF(G276=0,"TODOS FORA","OK")))</f>
        <v/>
      </c>
    </row>
    <row r="277">
      <c r="A277" s="18" t="n"/>
      <c r="B277" s="18" t="n"/>
      <c r="C277" s="18" t="n"/>
      <c r="D277" s="20" t="n"/>
      <c r="E277" s="19" t="n"/>
      <c r="F277" s="19">
        <f>IF($A277="","",SUMIFS(Remessas!$O$6:$O$1505,Remessas!$E$6:$E$1505,$A277))</f>
        <v/>
      </c>
      <c r="G277" s="19">
        <f>IF($A277="","",N(E277)-F277)</f>
        <v/>
      </c>
      <c r="H277" s="20">
        <f>IF($A277="","",F277*N(D277))</f>
        <v/>
      </c>
      <c r="I277" s="18">
        <f>IF($A277="","",IF(G277&lt;0,"CONFERIR",IF(G277=0,"TODOS FORA","OK")))</f>
        <v/>
      </c>
    </row>
    <row r="278">
      <c r="A278" s="18" t="n"/>
      <c r="B278" s="18" t="n"/>
      <c r="C278" s="18" t="n"/>
      <c r="D278" s="20" t="n"/>
      <c r="E278" s="19" t="n"/>
      <c r="F278" s="19">
        <f>IF($A278="","",SUMIFS(Remessas!$O$6:$O$1505,Remessas!$E$6:$E$1505,$A278))</f>
        <v/>
      </c>
      <c r="G278" s="19">
        <f>IF($A278="","",N(E278)-F278)</f>
        <v/>
      </c>
      <c r="H278" s="20">
        <f>IF($A278="","",F278*N(D278))</f>
        <v/>
      </c>
      <c r="I278" s="18">
        <f>IF($A278="","",IF(G278&lt;0,"CONFERIR",IF(G278=0,"TODOS FORA","OK")))</f>
        <v/>
      </c>
    </row>
    <row r="279">
      <c r="A279" s="18" t="n"/>
      <c r="B279" s="18" t="n"/>
      <c r="C279" s="18" t="n"/>
      <c r="D279" s="20" t="n"/>
      <c r="E279" s="19" t="n"/>
      <c r="F279" s="19">
        <f>IF($A279="","",SUMIFS(Remessas!$O$6:$O$1505,Remessas!$E$6:$E$1505,$A279))</f>
        <v/>
      </c>
      <c r="G279" s="19">
        <f>IF($A279="","",N(E279)-F279)</f>
        <v/>
      </c>
      <c r="H279" s="20">
        <f>IF($A279="","",F279*N(D279))</f>
        <v/>
      </c>
      <c r="I279" s="18">
        <f>IF($A279="","",IF(G279&lt;0,"CONFERIR",IF(G279=0,"TODOS FORA","OK")))</f>
        <v/>
      </c>
    </row>
    <row r="280">
      <c r="A280" s="18" t="n"/>
      <c r="B280" s="18" t="n"/>
      <c r="C280" s="18" t="n"/>
      <c r="D280" s="20" t="n"/>
      <c r="E280" s="19" t="n"/>
      <c r="F280" s="19">
        <f>IF($A280="","",SUMIFS(Remessas!$O$6:$O$1505,Remessas!$E$6:$E$1505,$A280))</f>
        <v/>
      </c>
      <c r="G280" s="19">
        <f>IF($A280="","",N(E280)-F280)</f>
        <v/>
      </c>
      <c r="H280" s="20">
        <f>IF($A280="","",F280*N(D280))</f>
        <v/>
      </c>
      <c r="I280" s="18">
        <f>IF($A280="","",IF(G280&lt;0,"CONFERIR",IF(G280=0,"TODOS FORA","OK")))</f>
        <v/>
      </c>
    </row>
    <row r="281">
      <c r="A281" s="18" t="n"/>
      <c r="B281" s="18" t="n"/>
      <c r="C281" s="18" t="n"/>
      <c r="D281" s="20" t="n"/>
      <c r="E281" s="19" t="n"/>
      <c r="F281" s="19">
        <f>IF($A281="","",SUMIFS(Remessas!$O$6:$O$1505,Remessas!$E$6:$E$1505,$A281))</f>
        <v/>
      </c>
      <c r="G281" s="19">
        <f>IF($A281="","",N(E281)-F281)</f>
        <v/>
      </c>
      <c r="H281" s="20">
        <f>IF($A281="","",F281*N(D281))</f>
        <v/>
      </c>
      <c r="I281" s="18">
        <f>IF($A281="","",IF(G281&lt;0,"CONFERIR",IF(G281=0,"TODOS FORA","OK")))</f>
        <v/>
      </c>
    </row>
    <row r="282">
      <c r="A282" s="18" t="n"/>
      <c r="B282" s="18" t="n"/>
      <c r="C282" s="18" t="n"/>
      <c r="D282" s="20" t="n"/>
      <c r="E282" s="19" t="n"/>
      <c r="F282" s="19">
        <f>IF($A282="","",SUMIFS(Remessas!$O$6:$O$1505,Remessas!$E$6:$E$1505,$A282))</f>
        <v/>
      </c>
      <c r="G282" s="19">
        <f>IF($A282="","",N(E282)-F282)</f>
        <v/>
      </c>
      <c r="H282" s="20">
        <f>IF($A282="","",F282*N(D282))</f>
        <v/>
      </c>
      <c r="I282" s="18">
        <f>IF($A282="","",IF(G282&lt;0,"CONFERIR",IF(G282=0,"TODOS FORA","OK")))</f>
        <v/>
      </c>
    </row>
    <row r="283">
      <c r="A283" s="18" t="n"/>
      <c r="B283" s="18" t="n"/>
      <c r="C283" s="18" t="n"/>
      <c r="D283" s="20" t="n"/>
      <c r="E283" s="19" t="n"/>
      <c r="F283" s="19">
        <f>IF($A283="","",SUMIFS(Remessas!$O$6:$O$1505,Remessas!$E$6:$E$1505,$A283))</f>
        <v/>
      </c>
      <c r="G283" s="19">
        <f>IF($A283="","",N(E283)-F283)</f>
        <v/>
      </c>
      <c r="H283" s="20">
        <f>IF($A283="","",F283*N(D283))</f>
        <v/>
      </c>
      <c r="I283" s="18">
        <f>IF($A283="","",IF(G283&lt;0,"CONFERIR",IF(G283=0,"TODOS FORA","OK")))</f>
        <v/>
      </c>
    </row>
    <row r="284">
      <c r="A284" s="18" t="n"/>
      <c r="B284" s="18" t="n"/>
      <c r="C284" s="18" t="n"/>
      <c r="D284" s="20" t="n"/>
      <c r="E284" s="19" t="n"/>
      <c r="F284" s="19">
        <f>IF($A284="","",SUMIFS(Remessas!$O$6:$O$1505,Remessas!$E$6:$E$1505,$A284))</f>
        <v/>
      </c>
      <c r="G284" s="19">
        <f>IF($A284="","",N(E284)-F284)</f>
        <v/>
      </c>
      <c r="H284" s="20">
        <f>IF($A284="","",F284*N(D284))</f>
        <v/>
      </c>
      <c r="I284" s="18">
        <f>IF($A284="","",IF(G284&lt;0,"CONFERIR",IF(G284=0,"TODOS FORA","OK")))</f>
        <v/>
      </c>
    </row>
    <row r="285">
      <c r="A285" s="18" t="n"/>
      <c r="B285" s="18" t="n"/>
      <c r="C285" s="18" t="n"/>
      <c r="D285" s="20" t="n"/>
      <c r="E285" s="19" t="n"/>
      <c r="F285" s="19">
        <f>IF($A285="","",SUMIFS(Remessas!$O$6:$O$1505,Remessas!$E$6:$E$1505,$A285))</f>
        <v/>
      </c>
      <c r="G285" s="19">
        <f>IF($A285="","",N(E285)-F285)</f>
        <v/>
      </c>
      <c r="H285" s="20">
        <f>IF($A285="","",F285*N(D285))</f>
        <v/>
      </c>
      <c r="I285" s="18">
        <f>IF($A285="","",IF(G285&lt;0,"CONFERIR",IF(G285=0,"TODOS FORA","OK")))</f>
        <v/>
      </c>
    </row>
    <row r="286">
      <c r="A286" s="18" t="n"/>
      <c r="B286" s="18" t="n"/>
      <c r="C286" s="18" t="n"/>
      <c r="D286" s="20" t="n"/>
      <c r="E286" s="19" t="n"/>
      <c r="F286" s="19">
        <f>IF($A286="","",SUMIFS(Remessas!$O$6:$O$1505,Remessas!$E$6:$E$1505,$A286))</f>
        <v/>
      </c>
      <c r="G286" s="19">
        <f>IF($A286="","",N(E286)-F286)</f>
        <v/>
      </c>
      <c r="H286" s="20">
        <f>IF($A286="","",F286*N(D286))</f>
        <v/>
      </c>
      <c r="I286" s="18">
        <f>IF($A286="","",IF(G286&lt;0,"CONFERIR",IF(G286=0,"TODOS FORA","OK")))</f>
        <v/>
      </c>
    </row>
    <row r="287">
      <c r="A287" s="18" t="n"/>
      <c r="B287" s="18" t="n"/>
      <c r="C287" s="18" t="n"/>
      <c r="D287" s="20" t="n"/>
      <c r="E287" s="19" t="n"/>
      <c r="F287" s="19">
        <f>IF($A287="","",SUMIFS(Remessas!$O$6:$O$1505,Remessas!$E$6:$E$1505,$A287))</f>
        <v/>
      </c>
      <c r="G287" s="19">
        <f>IF($A287="","",N(E287)-F287)</f>
        <v/>
      </c>
      <c r="H287" s="20">
        <f>IF($A287="","",F287*N(D287))</f>
        <v/>
      </c>
      <c r="I287" s="18">
        <f>IF($A287="","",IF(G287&lt;0,"CONFERIR",IF(G287=0,"TODOS FORA","OK")))</f>
        <v/>
      </c>
    </row>
    <row r="288">
      <c r="A288" s="18" t="n"/>
      <c r="B288" s="18" t="n"/>
      <c r="C288" s="18" t="n"/>
      <c r="D288" s="20" t="n"/>
      <c r="E288" s="19" t="n"/>
      <c r="F288" s="19">
        <f>IF($A288="","",SUMIFS(Remessas!$O$6:$O$1505,Remessas!$E$6:$E$1505,$A288))</f>
        <v/>
      </c>
      <c r="G288" s="19">
        <f>IF($A288="","",N(E288)-F288)</f>
        <v/>
      </c>
      <c r="H288" s="20">
        <f>IF($A288="","",F288*N(D288))</f>
        <v/>
      </c>
      <c r="I288" s="18">
        <f>IF($A288="","",IF(G288&lt;0,"CONFERIR",IF(G288=0,"TODOS FORA","OK")))</f>
        <v/>
      </c>
    </row>
    <row r="289">
      <c r="A289" s="18" t="n"/>
      <c r="B289" s="18" t="n"/>
      <c r="C289" s="18" t="n"/>
      <c r="D289" s="20" t="n"/>
      <c r="E289" s="19" t="n"/>
      <c r="F289" s="19">
        <f>IF($A289="","",SUMIFS(Remessas!$O$6:$O$1505,Remessas!$E$6:$E$1505,$A289))</f>
        <v/>
      </c>
      <c r="G289" s="19">
        <f>IF($A289="","",N(E289)-F289)</f>
        <v/>
      </c>
      <c r="H289" s="20">
        <f>IF($A289="","",F289*N(D289))</f>
        <v/>
      </c>
      <c r="I289" s="18">
        <f>IF($A289="","",IF(G289&lt;0,"CONFERIR",IF(G289=0,"TODOS FORA","OK")))</f>
        <v/>
      </c>
    </row>
    <row r="290">
      <c r="A290" s="18" t="n"/>
      <c r="B290" s="18" t="n"/>
      <c r="C290" s="18" t="n"/>
      <c r="D290" s="20" t="n"/>
      <c r="E290" s="19" t="n"/>
      <c r="F290" s="19">
        <f>IF($A290="","",SUMIFS(Remessas!$O$6:$O$1505,Remessas!$E$6:$E$1505,$A290))</f>
        <v/>
      </c>
      <c r="G290" s="19">
        <f>IF($A290="","",N(E290)-F290)</f>
        <v/>
      </c>
      <c r="H290" s="20">
        <f>IF($A290="","",F290*N(D290))</f>
        <v/>
      </c>
      <c r="I290" s="18">
        <f>IF($A290="","",IF(G290&lt;0,"CONFERIR",IF(G290=0,"TODOS FORA","OK")))</f>
        <v/>
      </c>
    </row>
    <row r="291">
      <c r="A291" s="18" t="n"/>
      <c r="B291" s="18" t="n"/>
      <c r="C291" s="18" t="n"/>
      <c r="D291" s="20" t="n"/>
      <c r="E291" s="19" t="n"/>
      <c r="F291" s="19">
        <f>IF($A291="","",SUMIFS(Remessas!$O$6:$O$1505,Remessas!$E$6:$E$1505,$A291))</f>
        <v/>
      </c>
      <c r="G291" s="19">
        <f>IF($A291="","",N(E291)-F291)</f>
        <v/>
      </c>
      <c r="H291" s="20">
        <f>IF($A291="","",F291*N(D291))</f>
        <v/>
      </c>
      <c r="I291" s="18">
        <f>IF($A291="","",IF(G291&lt;0,"CONFERIR",IF(G291=0,"TODOS FORA","OK")))</f>
        <v/>
      </c>
    </row>
    <row r="292">
      <c r="A292" s="18" t="n"/>
      <c r="B292" s="18" t="n"/>
      <c r="C292" s="18" t="n"/>
      <c r="D292" s="20" t="n"/>
      <c r="E292" s="19" t="n"/>
      <c r="F292" s="19">
        <f>IF($A292="","",SUMIFS(Remessas!$O$6:$O$1505,Remessas!$E$6:$E$1505,$A292))</f>
        <v/>
      </c>
      <c r="G292" s="19">
        <f>IF($A292="","",N(E292)-F292)</f>
        <v/>
      </c>
      <c r="H292" s="20">
        <f>IF($A292="","",F292*N(D292))</f>
        <v/>
      </c>
      <c r="I292" s="18">
        <f>IF($A292="","",IF(G292&lt;0,"CONFERIR",IF(G292=0,"TODOS FORA","OK")))</f>
        <v/>
      </c>
    </row>
    <row r="293">
      <c r="A293" s="18" t="n"/>
      <c r="B293" s="18" t="n"/>
      <c r="C293" s="18" t="n"/>
      <c r="D293" s="20" t="n"/>
      <c r="E293" s="19" t="n"/>
      <c r="F293" s="19">
        <f>IF($A293="","",SUMIFS(Remessas!$O$6:$O$1505,Remessas!$E$6:$E$1505,$A293))</f>
        <v/>
      </c>
      <c r="G293" s="19">
        <f>IF($A293="","",N(E293)-F293)</f>
        <v/>
      </c>
      <c r="H293" s="20">
        <f>IF($A293="","",F293*N(D293))</f>
        <v/>
      </c>
      <c r="I293" s="18">
        <f>IF($A293="","",IF(G293&lt;0,"CONFERIR",IF(G293=0,"TODOS FORA","OK")))</f>
        <v/>
      </c>
    </row>
    <row r="294">
      <c r="A294" s="18" t="n"/>
      <c r="B294" s="18" t="n"/>
      <c r="C294" s="18" t="n"/>
      <c r="D294" s="20" t="n"/>
      <c r="E294" s="19" t="n"/>
      <c r="F294" s="19">
        <f>IF($A294="","",SUMIFS(Remessas!$O$6:$O$1505,Remessas!$E$6:$E$1505,$A294))</f>
        <v/>
      </c>
      <c r="G294" s="19">
        <f>IF($A294="","",N(E294)-F294)</f>
        <v/>
      </c>
      <c r="H294" s="20">
        <f>IF($A294="","",F294*N(D294))</f>
        <v/>
      </c>
      <c r="I294" s="18">
        <f>IF($A294="","",IF(G294&lt;0,"CONFERIR",IF(G294=0,"TODOS FORA","OK")))</f>
        <v/>
      </c>
    </row>
    <row r="295">
      <c r="A295" s="18" t="n"/>
      <c r="B295" s="18" t="n"/>
      <c r="C295" s="18" t="n"/>
      <c r="D295" s="20" t="n"/>
      <c r="E295" s="19" t="n"/>
      <c r="F295" s="19">
        <f>IF($A295="","",SUMIFS(Remessas!$O$6:$O$1505,Remessas!$E$6:$E$1505,$A295))</f>
        <v/>
      </c>
      <c r="G295" s="19">
        <f>IF($A295="","",N(E295)-F295)</f>
        <v/>
      </c>
      <c r="H295" s="20">
        <f>IF($A295="","",F295*N(D295))</f>
        <v/>
      </c>
      <c r="I295" s="18">
        <f>IF($A295="","",IF(G295&lt;0,"CONFERIR",IF(G295=0,"TODOS FORA","OK")))</f>
        <v/>
      </c>
    </row>
    <row r="296">
      <c r="A296" s="18" t="n"/>
      <c r="B296" s="18" t="n"/>
      <c r="C296" s="18" t="n"/>
      <c r="D296" s="20" t="n"/>
      <c r="E296" s="19" t="n"/>
      <c r="F296" s="19">
        <f>IF($A296="","",SUMIFS(Remessas!$O$6:$O$1505,Remessas!$E$6:$E$1505,$A296))</f>
        <v/>
      </c>
      <c r="G296" s="19">
        <f>IF($A296="","",N(E296)-F296)</f>
        <v/>
      </c>
      <c r="H296" s="20">
        <f>IF($A296="","",F296*N(D296))</f>
        <v/>
      </c>
      <c r="I296" s="18">
        <f>IF($A296="","",IF(G296&lt;0,"CONFERIR",IF(G296=0,"TODOS FORA","OK")))</f>
        <v/>
      </c>
    </row>
    <row r="297">
      <c r="A297" s="18" t="n"/>
      <c r="B297" s="18" t="n"/>
      <c r="C297" s="18" t="n"/>
      <c r="D297" s="20" t="n"/>
      <c r="E297" s="19" t="n"/>
      <c r="F297" s="19">
        <f>IF($A297="","",SUMIFS(Remessas!$O$6:$O$1505,Remessas!$E$6:$E$1505,$A297))</f>
        <v/>
      </c>
      <c r="G297" s="19">
        <f>IF($A297="","",N(E297)-F297)</f>
        <v/>
      </c>
      <c r="H297" s="20">
        <f>IF($A297="","",F297*N(D297))</f>
        <v/>
      </c>
      <c r="I297" s="18">
        <f>IF($A297="","",IF(G297&lt;0,"CONFERIR",IF(G297=0,"TODOS FORA","OK")))</f>
        <v/>
      </c>
    </row>
    <row r="298">
      <c r="A298" s="18" t="n"/>
      <c r="B298" s="18" t="n"/>
      <c r="C298" s="18" t="n"/>
      <c r="D298" s="20" t="n"/>
      <c r="E298" s="19" t="n"/>
      <c r="F298" s="19">
        <f>IF($A298="","",SUMIFS(Remessas!$O$6:$O$1505,Remessas!$E$6:$E$1505,$A298))</f>
        <v/>
      </c>
      <c r="G298" s="19">
        <f>IF($A298="","",N(E298)-F298)</f>
        <v/>
      </c>
      <c r="H298" s="20">
        <f>IF($A298="","",F298*N(D298))</f>
        <v/>
      </c>
      <c r="I298" s="18">
        <f>IF($A298="","",IF(G298&lt;0,"CONFERIR",IF(G298=0,"TODOS FORA","OK")))</f>
        <v/>
      </c>
    </row>
    <row r="299">
      <c r="A299" s="18" t="n"/>
      <c r="B299" s="18" t="n"/>
      <c r="C299" s="18" t="n"/>
      <c r="D299" s="20" t="n"/>
      <c r="E299" s="19" t="n"/>
      <c r="F299" s="19">
        <f>IF($A299="","",SUMIFS(Remessas!$O$6:$O$1505,Remessas!$E$6:$E$1505,$A299))</f>
        <v/>
      </c>
      <c r="G299" s="19">
        <f>IF($A299="","",N(E299)-F299)</f>
        <v/>
      </c>
      <c r="H299" s="20">
        <f>IF($A299="","",F299*N(D299))</f>
        <v/>
      </c>
      <c r="I299" s="18">
        <f>IF($A299="","",IF(G299&lt;0,"CONFERIR",IF(G299=0,"TODOS FORA","OK")))</f>
        <v/>
      </c>
    </row>
    <row r="300">
      <c r="A300" s="18" t="n"/>
      <c r="B300" s="18" t="n"/>
      <c r="C300" s="18" t="n"/>
      <c r="D300" s="20" t="n"/>
      <c r="E300" s="19" t="n"/>
      <c r="F300" s="19">
        <f>IF($A300="","",SUMIFS(Remessas!$O$6:$O$1505,Remessas!$E$6:$E$1505,$A300))</f>
        <v/>
      </c>
      <c r="G300" s="19">
        <f>IF($A300="","",N(E300)-F300)</f>
        <v/>
      </c>
      <c r="H300" s="20">
        <f>IF($A300="","",F300*N(D300))</f>
        <v/>
      </c>
      <c r="I300" s="18">
        <f>IF($A300="","",IF(G300&lt;0,"CONFERIR",IF(G300=0,"TODOS FORA","OK")))</f>
        <v/>
      </c>
    </row>
    <row r="301">
      <c r="A301" s="18" t="n"/>
      <c r="B301" s="18" t="n"/>
      <c r="C301" s="18" t="n"/>
      <c r="D301" s="20" t="n"/>
      <c r="E301" s="19" t="n"/>
      <c r="F301" s="19">
        <f>IF($A301="","",SUMIFS(Remessas!$O$6:$O$1505,Remessas!$E$6:$E$1505,$A301))</f>
        <v/>
      </c>
      <c r="G301" s="19">
        <f>IF($A301="","",N(E301)-F301)</f>
        <v/>
      </c>
      <c r="H301" s="20">
        <f>IF($A301="","",F301*N(D301))</f>
        <v/>
      </c>
      <c r="I301" s="18">
        <f>IF($A301="","",IF(G301&lt;0,"CONFERIR",IF(G301=0,"TODOS FORA","OK")))</f>
        <v/>
      </c>
    </row>
    <row r="302">
      <c r="A302" s="18" t="n"/>
      <c r="B302" s="18" t="n"/>
      <c r="C302" s="18" t="n"/>
      <c r="D302" s="20" t="n"/>
      <c r="E302" s="19" t="n"/>
      <c r="F302" s="19">
        <f>IF($A302="","",SUMIFS(Remessas!$O$6:$O$1505,Remessas!$E$6:$E$1505,$A302))</f>
        <v/>
      </c>
      <c r="G302" s="19">
        <f>IF($A302="","",N(E302)-F302)</f>
        <v/>
      </c>
      <c r="H302" s="20">
        <f>IF($A302="","",F302*N(D302))</f>
        <v/>
      </c>
      <c r="I302" s="18">
        <f>IF($A302="","",IF(G302&lt;0,"CONFERIR",IF(G302=0,"TODOS FORA","OK")))</f>
        <v/>
      </c>
    </row>
    <row r="303">
      <c r="A303" s="18" t="n"/>
      <c r="B303" s="18" t="n"/>
      <c r="C303" s="18" t="n"/>
      <c r="D303" s="20" t="n"/>
      <c r="E303" s="19" t="n"/>
      <c r="F303" s="19">
        <f>IF($A303="","",SUMIFS(Remessas!$O$6:$O$1505,Remessas!$E$6:$E$1505,$A303))</f>
        <v/>
      </c>
      <c r="G303" s="19">
        <f>IF($A303="","",N(E303)-F303)</f>
        <v/>
      </c>
      <c r="H303" s="20">
        <f>IF($A303="","",F303*N(D303))</f>
        <v/>
      </c>
      <c r="I303" s="18">
        <f>IF($A303="","",IF(G303&lt;0,"CONFERIR",IF(G303=0,"TODOS FORA","OK")))</f>
        <v/>
      </c>
    </row>
    <row r="304">
      <c r="A304" s="18" t="n"/>
      <c r="B304" s="18" t="n"/>
      <c r="C304" s="18" t="n"/>
      <c r="D304" s="20" t="n"/>
      <c r="E304" s="19" t="n"/>
      <c r="F304" s="19">
        <f>IF($A304="","",SUMIFS(Remessas!$O$6:$O$1505,Remessas!$E$6:$E$1505,$A304))</f>
        <v/>
      </c>
      <c r="G304" s="19">
        <f>IF($A304="","",N(E304)-F304)</f>
        <v/>
      </c>
      <c r="H304" s="20">
        <f>IF($A304="","",F304*N(D304))</f>
        <v/>
      </c>
      <c r="I304" s="18">
        <f>IF($A304="","",IF(G304&lt;0,"CONFERIR",IF(G304=0,"TODOS FORA","OK")))</f>
        <v/>
      </c>
    </row>
    <row r="305">
      <c r="A305" s="18" t="n"/>
      <c r="B305" s="18" t="n"/>
      <c r="C305" s="18" t="n"/>
      <c r="D305" s="20" t="n"/>
      <c r="E305" s="19" t="n"/>
      <c r="F305" s="19">
        <f>IF($A305="","",SUMIFS(Remessas!$O$6:$O$1505,Remessas!$E$6:$E$1505,$A305))</f>
        <v/>
      </c>
      <c r="G305" s="19">
        <f>IF($A305="","",N(E305)-F305)</f>
        <v/>
      </c>
      <c r="H305" s="20">
        <f>IF($A305="","",F305*N(D305))</f>
        <v/>
      </c>
      <c r="I305" s="18">
        <f>IF($A305="","",IF(G305&lt;0,"CONFERIR",IF(G305=0,"TODOS FORA","OK")))</f>
        <v/>
      </c>
    </row>
  </sheetData>
  <autoFilter ref="A5:I305"/>
  <conditionalFormatting sqref="I6:I305">
    <cfRule type="expression" priority="1" dxfId="0">
      <formula>I6="CONFERIR"</formula>
    </cfRule>
    <cfRule type="expression" priority="2" dxfId="1">
      <formula>I6="TODOS FORA"</formula>
    </cfRule>
    <cfRule type="expression" priority="3" dxfId="2">
      <formula>I6="OK"</formula>
    </cfRule>
  </conditionalFormatting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3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2" customWidth="1" min="1" max="1"/>
    <col width="12" customWidth="1" min="2" max="2"/>
    <col width="16" customWidth="1" min="3" max="3"/>
    <col width="11" customWidth="1" min="4" max="4"/>
    <col width="11" customWidth="1" min="5" max="5"/>
  </cols>
  <sheetData>
    <row r="1" ht="26" customHeight="1">
      <c r="A1" s="6" t="inlineStr">
        <is>
          <t>Saldo em comodato por cliente</t>
        </is>
      </c>
    </row>
    <row r="2">
      <c r="A2" s="2" t="inlineStr">
        <is>
          <t>Modelo gratuito Beevix · beevix.com.br</t>
        </is>
      </c>
    </row>
    <row r="3">
      <c r="A3" s="7" t="inlineStr">
        <is>
          <t>Digite o nome do cliente exatamente como em "Remessas". Linhas amarelas são exemplo.</t>
        </is>
      </c>
    </row>
    <row r="5" ht="32" customHeight="1">
      <c r="A5" s="10" t="inlineStr">
        <is>
          <t>Cliente</t>
        </is>
      </c>
      <c r="B5" s="11" t="inlineStr">
        <is>
          <t>Itens com o cliente</t>
        </is>
      </c>
      <c r="C5" s="11" t="inlineStr">
        <is>
          <t>Valor com o cliente</t>
        </is>
      </c>
      <c r="D5" s="11" t="inlineStr">
        <is>
          <t>Remessas vencidas</t>
        </is>
      </c>
      <c r="E5" s="11" t="inlineStr">
        <is>
          <t>Remessas em aberto</t>
        </is>
      </c>
    </row>
    <row r="6">
      <c r="A6" s="13" t="inlineStr">
        <is>
          <t>Bar Exemplo Ltda</t>
        </is>
      </c>
      <c r="B6" s="19">
        <f>IF($A6="","",SUMIFS(Remessas!$O$6:$O$1505,Remessas!$B$6:$B$1505,$A6))</f>
        <v/>
      </c>
      <c r="C6" s="20">
        <f>IF($A6="","",SUMIFS(Remessas!$P$6:$P$1505,Remessas!$B$6:$B$1505,$A6))</f>
        <v/>
      </c>
      <c r="D6" s="21">
        <f>IF($A6="","",COUNTIFS(Remessas!$B$6:$B$1505,$A6,Remessas!$R$6:$R$1505,"VENCIDO"))</f>
        <v/>
      </c>
      <c r="E6" s="21">
        <f>IF($A6="","",COUNTIFS(Remessas!$B$6:$B$1505,$A6,Remessas!$O$6:$O$1505,"&gt;0"))</f>
        <v/>
      </c>
    </row>
    <row r="7">
      <c r="A7" s="13" t="inlineStr">
        <is>
          <t>Mercado Modelo</t>
        </is>
      </c>
      <c r="B7" s="19">
        <f>IF($A7="","",SUMIFS(Remessas!$O$6:$O$1505,Remessas!$B$6:$B$1505,$A7))</f>
        <v/>
      </c>
      <c r="C7" s="20">
        <f>IF($A7="","",SUMIFS(Remessas!$P$6:$P$1505,Remessas!$B$6:$B$1505,$A7))</f>
        <v/>
      </c>
      <c r="D7" s="21">
        <f>IF($A7="","",COUNTIFS(Remessas!$B$6:$B$1505,$A7,Remessas!$R$6:$R$1505,"VENCIDO"))</f>
        <v/>
      </c>
      <c r="E7" s="21">
        <f>IF($A7="","",COUNTIFS(Remessas!$B$6:$B$1505,$A7,Remessas!$O$6:$O$1505,"&gt;0"))</f>
        <v/>
      </c>
    </row>
    <row r="8">
      <c r="A8" s="13" t="inlineStr">
        <is>
          <t>Restaurante Teste</t>
        </is>
      </c>
      <c r="B8" s="19">
        <f>IF($A8="","",SUMIFS(Remessas!$O$6:$O$1505,Remessas!$B$6:$B$1505,$A8))</f>
        <v/>
      </c>
      <c r="C8" s="20">
        <f>IF($A8="","",SUMIFS(Remessas!$P$6:$P$1505,Remessas!$B$6:$B$1505,$A8))</f>
        <v/>
      </c>
      <c r="D8" s="21">
        <f>IF($A8="","",COUNTIFS(Remessas!$B$6:$B$1505,$A8,Remessas!$R$6:$R$1505,"VENCIDO"))</f>
        <v/>
      </c>
      <c r="E8" s="21">
        <f>IF($A8="","",COUNTIFS(Remessas!$B$6:$B$1505,$A8,Remessas!$O$6:$O$1505,"&gt;0"))</f>
        <v/>
      </c>
    </row>
    <row r="9">
      <c r="A9" s="13" t="inlineStr">
        <is>
          <t>Academia Exemplo</t>
        </is>
      </c>
      <c r="B9" s="19">
        <f>IF($A9="","",SUMIFS(Remessas!$O$6:$O$1505,Remessas!$B$6:$B$1505,$A9))</f>
        <v/>
      </c>
      <c r="C9" s="20">
        <f>IF($A9="","",SUMIFS(Remessas!$P$6:$P$1505,Remessas!$B$6:$B$1505,$A9))</f>
        <v/>
      </c>
      <c r="D9" s="21">
        <f>IF($A9="","",COUNTIFS(Remessas!$B$6:$B$1505,$A9,Remessas!$R$6:$R$1505,"VENCIDO"))</f>
        <v/>
      </c>
      <c r="E9" s="21">
        <f>IF($A9="","",COUNTIFS(Remessas!$B$6:$B$1505,$A9,Remessas!$O$6:$O$1505,"&gt;0"))</f>
        <v/>
      </c>
    </row>
    <row r="10">
      <c r="A10" s="18" t="n"/>
      <c r="B10" s="19">
        <f>IF($A10="","",SUMIFS(Remessas!$O$6:$O$1505,Remessas!$B$6:$B$1505,$A10))</f>
        <v/>
      </c>
      <c r="C10" s="20">
        <f>IF($A10="","",SUMIFS(Remessas!$P$6:$P$1505,Remessas!$B$6:$B$1505,$A10))</f>
        <v/>
      </c>
      <c r="D10" s="21">
        <f>IF($A10="","",COUNTIFS(Remessas!$B$6:$B$1505,$A10,Remessas!$R$6:$R$1505,"VENCIDO"))</f>
        <v/>
      </c>
      <c r="E10" s="21">
        <f>IF($A10="","",COUNTIFS(Remessas!$B$6:$B$1505,$A10,Remessas!$O$6:$O$1505,"&gt;0"))</f>
        <v/>
      </c>
    </row>
    <row r="11">
      <c r="A11" s="18" t="n"/>
      <c r="B11" s="19">
        <f>IF($A11="","",SUMIFS(Remessas!$O$6:$O$1505,Remessas!$B$6:$B$1505,$A11))</f>
        <v/>
      </c>
      <c r="C11" s="20">
        <f>IF($A11="","",SUMIFS(Remessas!$P$6:$P$1505,Remessas!$B$6:$B$1505,$A11))</f>
        <v/>
      </c>
      <c r="D11" s="21">
        <f>IF($A11="","",COUNTIFS(Remessas!$B$6:$B$1505,$A11,Remessas!$R$6:$R$1505,"VENCIDO"))</f>
        <v/>
      </c>
      <c r="E11" s="21">
        <f>IF($A11="","",COUNTIFS(Remessas!$B$6:$B$1505,$A11,Remessas!$O$6:$O$1505,"&gt;0"))</f>
        <v/>
      </c>
    </row>
    <row r="12">
      <c r="A12" s="18" t="n"/>
      <c r="B12" s="19">
        <f>IF($A12="","",SUMIFS(Remessas!$O$6:$O$1505,Remessas!$B$6:$B$1505,$A12))</f>
        <v/>
      </c>
      <c r="C12" s="20">
        <f>IF($A12="","",SUMIFS(Remessas!$P$6:$P$1505,Remessas!$B$6:$B$1505,$A12))</f>
        <v/>
      </c>
      <c r="D12" s="21">
        <f>IF($A12="","",COUNTIFS(Remessas!$B$6:$B$1505,$A12,Remessas!$R$6:$R$1505,"VENCIDO"))</f>
        <v/>
      </c>
      <c r="E12" s="21">
        <f>IF($A12="","",COUNTIFS(Remessas!$B$6:$B$1505,$A12,Remessas!$O$6:$O$1505,"&gt;0"))</f>
        <v/>
      </c>
    </row>
    <row r="13">
      <c r="A13" s="18" t="n"/>
      <c r="B13" s="19">
        <f>IF($A13="","",SUMIFS(Remessas!$O$6:$O$1505,Remessas!$B$6:$B$1505,$A13))</f>
        <v/>
      </c>
      <c r="C13" s="20">
        <f>IF($A13="","",SUMIFS(Remessas!$P$6:$P$1505,Remessas!$B$6:$B$1505,$A13))</f>
        <v/>
      </c>
      <c r="D13" s="21">
        <f>IF($A13="","",COUNTIFS(Remessas!$B$6:$B$1505,$A13,Remessas!$R$6:$R$1505,"VENCIDO"))</f>
        <v/>
      </c>
      <c r="E13" s="21">
        <f>IF($A13="","",COUNTIFS(Remessas!$B$6:$B$1505,$A13,Remessas!$O$6:$O$1505,"&gt;0"))</f>
        <v/>
      </c>
    </row>
    <row r="14">
      <c r="A14" s="18" t="n"/>
      <c r="B14" s="19">
        <f>IF($A14="","",SUMIFS(Remessas!$O$6:$O$1505,Remessas!$B$6:$B$1505,$A14))</f>
        <v/>
      </c>
      <c r="C14" s="20">
        <f>IF($A14="","",SUMIFS(Remessas!$P$6:$P$1505,Remessas!$B$6:$B$1505,$A14))</f>
        <v/>
      </c>
      <c r="D14" s="21">
        <f>IF($A14="","",COUNTIFS(Remessas!$B$6:$B$1505,$A14,Remessas!$R$6:$R$1505,"VENCIDO"))</f>
        <v/>
      </c>
      <c r="E14" s="21">
        <f>IF($A14="","",COUNTIFS(Remessas!$B$6:$B$1505,$A14,Remessas!$O$6:$O$1505,"&gt;0"))</f>
        <v/>
      </c>
    </row>
    <row r="15">
      <c r="A15" s="18" t="n"/>
      <c r="B15" s="19">
        <f>IF($A15="","",SUMIFS(Remessas!$O$6:$O$1505,Remessas!$B$6:$B$1505,$A15))</f>
        <v/>
      </c>
      <c r="C15" s="20">
        <f>IF($A15="","",SUMIFS(Remessas!$P$6:$P$1505,Remessas!$B$6:$B$1505,$A15))</f>
        <v/>
      </c>
      <c r="D15" s="21">
        <f>IF($A15="","",COUNTIFS(Remessas!$B$6:$B$1505,$A15,Remessas!$R$6:$R$1505,"VENCIDO"))</f>
        <v/>
      </c>
      <c r="E15" s="21">
        <f>IF($A15="","",COUNTIFS(Remessas!$B$6:$B$1505,$A15,Remessas!$O$6:$O$1505,"&gt;0"))</f>
        <v/>
      </c>
    </row>
    <row r="16">
      <c r="A16" s="18" t="n"/>
      <c r="B16" s="19">
        <f>IF($A16="","",SUMIFS(Remessas!$O$6:$O$1505,Remessas!$B$6:$B$1505,$A16))</f>
        <v/>
      </c>
      <c r="C16" s="20">
        <f>IF($A16="","",SUMIFS(Remessas!$P$6:$P$1505,Remessas!$B$6:$B$1505,$A16))</f>
        <v/>
      </c>
      <c r="D16" s="21">
        <f>IF($A16="","",COUNTIFS(Remessas!$B$6:$B$1505,$A16,Remessas!$R$6:$R$1505,"VENCIDO"))</f>
        <v/>
      </c>
      <c r="E16" s="21">
        <f>IF($A16="","",COUNTIFS(Remessas!$B$6:$B$1505,$A16,Remessas!$O$6:$O$1505,"&gt;0"))</f>
        <v/>
      </c>
    </row>
    <row r="17">
      <c r="A17" s="18" t="n"/>
      <c r="B17" s="19">
        <f>IF($A17="","",SUMIFS(Remessas!$O$6:$O$1505,Remessas!$B$6:$B$1505,$A17))</f>
        <v/>
      </c>
      <c r="C17" s="20">
        <f>IF($A17="","",SUMIFS(Remessas!$P$6:$P$1505,Remessas!$B$6:$B$1505,$A17))</f>
        <v/>
      </c>
      <c r="D17" s="21">
        <f>IF($A17="","",COUNTIFS(Remessas!$B$6:$B$1505,$A17,Remessas!$R$6:$R$1505,"VENCIDO"))</f>
        <v/>
      </c>
      <c r="E17" s="21">
        <f>IF($A17="","",COUNTIFS(Remessas!$B$6:$B$1505,$A17,Remessas!$O$6:$O$1505,"&gt;0"))</f>
        <v/>
      </c>
    </row>
    <row r="18">
      <c r="A18" s="18" t="n"/>
      <c r="B18" s="19">
        <f>IF($A18="","",SUMIFS(Remessas!$O$6:$O$1505,Remessas!$B$6:$B$1505,$A18))</f>
        <v/>
      </c>
      <c r="C18" s="20">
        <f>IF($A18="","",SUMIFS(Remessas!$P$6:$P$1505,Remessas!$B$6:$B$1505,$A18))</f>
        <v/>
      </c>
      <c r="D18" s="21">
        <f>IF($A18="","",COUNTIFS(Remessas!$B$6:$B$1505,$A18,Remessas!$R$6:$R$1505,"VENCIDO"))</f>
        <v/>
      </c>
      <c r="E18" s="21">
        <f>IF($A18="","",COUNTIFS(Remessas!$B$6:$B$1505,$A18,Remessas!$O$6:$O$1505,"&gt;0"))</f>
        <v/>
      </c>
    </row>
    <row r="19">
      <c r="A19" s="18" t="n"/>
      <c r="B19" s="19">
        <f>IF($A19="","",SUMIFS(Remessas!$O$6:$O$1505,Remessas!$B$6:$B$1505,$A19))</f>
        <v/>
      </c>
      <c r="C19" s="20">
        <f>IF($A19="","",SUMIFS(Remessas!$P$6:$P$1505,Remessas!$B$6:$B$1505,$A19))</f>
        <v/>
      </c>
      <c r="D19" s="21">
        <f>IF($A19="","",COUNTIFS(Remessas!$B$6:$B$1505,$A19,Remessas!$R$6:$R$1505,"VENCIDO"))</f>
        <v/>
      </c>
      <c r="E19" s="21">
        <f>IF($A19="","",COUNTIFS(Remessas!$B$6:$B$1505,$A19,Remessas!$O$6:$O$1505,"&gt;0"))</f>
        <v/>
      </c>
    </row>
    <row r="20">
      <c r="A20" s="18" t="n"/>
      <c r="B20" s="19">
        <f>IF($A20="","",SUMIFS(Remessas!$O$6:$O$1505,Remessas!$B$6:$B$1505,$A20))</f>
        <v/>
      </c>
      <c r="C20" s="20">
        <f>IF($A20="","",SUMIFS(Remessas!$P$6:$P$1505,Remessas!$B$6:$B$1505,$A20))</f>
        <v/>
      </c>
      <c r="D20" s="21">
        <f>IF($A20="","",COUNTIFS(Remessas!$B$6:$B$1505,$A20,Remessas!$R$6:$R$1505,"VENCIDO"))</f>
        <v/>
      </c>
      <c r="E20" s="21">
        <f>IF($A20="","",COUNTIFS(Remessas!$B$6:$B$1505,$A20,Remessas!$O$6:$O$1505,"&gt;0"))</f>
        <v/>
      </c>
    </row>
    <row r="21">
      <c r="A21" s="18" t="n"/>
      <c r="B21" s="19">
        <f>IF($A21="","",SUMIFS(Remessas!$O$6:$O$1505,Remessas!$B$6:$B$1505,$A21))</f>
        <v/>
      </c>
      <c r="C21" s="20">
        <f>IF($A21="","",SUMIFS(Remessas!$P$6:$P$1505,Remessas!$B$6:$B$1505,$A21))</f>
        <v/>
      </c>
      <c r="D21" s="21">
        <f>IF($A21="","",COUNTIFS(Remessas!$B$6:$B$1505,$A21,Remessas!$R$6:$R$1505,"VENCIDO"))</f>
        <v/>
      </c>
      <c r="E21" s="21">
        <f>IF($A21="","",COUNTIFS(Remessas!$B$6:$B$1505,$A21,Remessas!$O$6:$O$1505,"&gt;0"))</f>
        <v/>
      </c>
    </row>
    <row r="22">
      <c r="A22" s="18" t="n"/>
      <c r="B22" s="19">
        <f>IF($A22="","",SUMIFS(Remessas!$O$6:$O$1505,Remessas!$B$6:$B$1505,$A22))</f>
        <v/>
      </c>
      <c r="C22" s="20">
        <f>IF($A22="","",SUMIFS(Remessas!$P$6:$P$1505,Remessas!$B$6:$B$1505,$A22))</f>
        <v/>
      </c>
      <c r="D22" s="21">
        <f>IF($A22="","",COUNTIFS(Remessas!$B$6:$B$1505,$A22,Remessas!$R$6:$R$1505,"VENCIDO"))</f>
        <v/>
      </c>
      <c r="E22" s="21">
        <f>IF($A22="","",COUNTIFS(Remessas!$B$6:$B$1505,$A22,Remessas!$O$6:$O$1505,"&gt;0"))</f>
        <v/>
      </c>
    </row>
    <row r="23">
      <c r="A23" s="18" t="n"/>
      <c r="B23" s="19">
        <f>IF($A23="","",SUMIFS(Remessas!$O$6:$O$1505,Remessas!$B$6:$B$1505,$A23))</f>
        <v/>
      </c>
      <c r="C23" s="20">
        <f>IF($A23="","",SUMIFS(Remessas!$P$6:$P$1505,Remessas!$B$6:$B$1505,$A23))</f>
        <v/>
      </c>
      <c r="D23" s="21">
        <f>IF($A23="","",COUNTIFS(Remessas!$B$6:$B$1505,$A23,Remessas!$R$6:$R$1505,"VENCIDO"))</f>
        <v/>
      </c>
      <c r="E23" s="21">
        <f>IF($A23="","",COUNTIFS(Remessas!$B$6:$B$1505,$A23,Remessas!$O$6:$O$1505,"&gt;0"))</f>
        <v/>
      </c>
    </row>
    <row r="24">
      <c r="A24" s="18" t="n"/>
      <c r="B24" s="19">
        <f>IF($A24="","",SUMIFS(Remessas!$O$6:$O$1505,Remessas!$B$6:$B$1505,$A24))</f>
        <v/>
      </c>
      <c r="C24" s="20">
        <f>IF($A24="","",SUMIFS(Remessas!$P$6:$P$1505,Remessas!$B$6:$B$1505,$A24))</f>
        <v/>
      </c>
      <c r="D24" s="21">
        <f>IF($A24="","",COUNTIFS(Remessas!$B$6:$B$1505,$A24,Remessas!$R$6:$R$1505,"VENCIDO"))</f>
        <v/>
      </c>
      <c r="E24" s="21">
        <f>IF($A24="","",COUNTIFS(Remessas!$B$6:$B$1505,$A24,Remessas!$O$6:$O$1505,"&gt;0"))</f>
        <v/>
      </c>
    </row>
    <row r="25">
      <c r="A25" s="18" t="n"/>
      <c r="B25" s="19">
        <f>IF($A25="","",SUMIFS(Remessas!$O$6:$O$1505,Remessas!$B$6:$B$1505,$A25))</f>
        <v/>
      </c>
      <c r="C25" s="20">
        <f>IF($A25="","",SUMIFS(Remessas!$P$6:$P$1505,Remessas!$B$6:$B$1505,$A25))</f>
        <v/>
      </c>
      <c r="D25" s="21">
        <f>IF($A25="","",COUNTIFS(Remessas!$B$6:$B$1505,$A25,Remessas!$R$6:$R$1505,"VENCIDO"))</f>
        <v/>
      </c>
      <c r="E25" s="21">
        <f>IF($A25="","",COUNTIFS(Remessas!$B$6:$B$1505,$A25,Remessas!$O$6:$O$1505,"&gt;0"))</f>
        <v/>
      </c>
    </row>
    <row r="26">
      <c r="A26" s="18" t="n"/>
      <c r="B26" s="19">
        <f>IF($A26="","",SUMIFS(Remessas!$O$6:$O$1505,Remessas!$B$6:$B$1505,$A26))</f>
        <v/>
      </c>
      <c r="C26" s="20">
        <f>IF($A26="","",SUMIFS(Remessas!$P$6:$P$1505,Remessas!$B$6:$B$1505,$A26))</f>
        <v/>
      </c>
      <c r="D26" s="21">
        <f>IF($A26="","",COUNTIFS(Remessas!$B$6:$B$1505,$A26,Remessas!$R$6:$R$1505,"VENCIDO"))</f>
        <v/>
      </c>
      <c r="E26" s="21">
        <f>IF($A26="","",COUNTIFS(Remessas!$B$6:$B$1505,$A26,Remessas!$O$6:$O$1505,"&gt;0"))</f>
        <v/>
      </c>
    </row>
    <row r="27">
      <c r="A27" s="18" t="n"/>
      <c r="B27" s="19">
        <f>IF($A27="","",SUMIFS(Remessas!$O$6:$O$1505,Remessas!$B$6:$B$1505,$A27))</f>
        <v/>
      </c>
      <c r="C27" s="20">
        <f>IF($A27="","",SUMIFS(Remessas!$P$6:$P$1505,Remessas!$B$6:$B$1505,$A27))</f>
        <v/>
      </c>
      <c r="D27" s="21">
        <f>IF($A27="","",COUNTIFS(Remessas!$B$6:$B$1505,$A27,Remessas!$R$6:$R$1505,"VENCIDO"))</f>
        <v/>
      </c>
      <c r="E27" s="21">
        <f>IF($A27="","",COUNTIFS(Remessas!$B$6:$B$1505,$A27,Remessas!$O$6:$O$1505,"&gt;0"))</f>
        <v/>
      </c>
    </row>
    <row r="28">
      <c r="A28" s="18" t="n"/>
      <c r="B28" s="19">
        <f>IF($A28="","",SUMIFS(Remessas!$O$6:$O$1505,Remessas!$B$6:$B$1505,$A28))</f>
        <v/>
      </c>
      <c r="C28" s="20">
        <f>IF($A28="","",SUMIFS(Remessas!$P$6:$P$1505,Remessas!$B$6:$B$1505,$A28))</f>
        <v/>
      </c>
      <c r="D28" s="21">
        <f>IF($A28="","",COUNTIFS(Remessas!$B$6:$B$1505,$A28,Remessas!$R$6:$R$1505,"VENCIDO"))</f>
        <v/>
      </c>
      <c r="E28" s="21">
        <f>IF($A28="","",COUNTIFS(Remessas!$B$6:$B$1505,$A28,Remessas!$O$6:$O$1505,"&gt;0"))</f>
        <v/>
      </c>
    </row>
    <row r="29">
      <c r="A29" s="18" t="n"/>
      <c r="B29" s="19">
        <f>IF($A29="","",SUMIFS(Remessas!$O$6:$O$1505,Remessas!$B$6:$B$1505,$A29))</f>
        <v/>
      </c>
      <c r="C29" s="20">
        <f>IF($A29="","",SUMIFS(Remessas!$P$6:$P$1505,Remessas!$B$6:$B$1505,$A29))</f>
        <v/>
      </c>
      <c r="D29" s="21">
        <f>IF($A29="","",COUNTIFS(Remessas!$B$6:$B$1505,$A29,Remessas!$R$6:$R$1505,"VENCIDO"))</f>
        <v/>
      </c>
      <c r="E29" s="21">
        <f>IF($A29="","",COUNTIFS(Remessas!$B$6:$B$1505,$A29,Remessas!$O$6:$O$1505,"&gt;0"))</f>
        <v/>
      </c>
    </row>
    <row r="30">
      <c r="A30" s="18" t="n"/>
      <c r="B30" s="19">
        <f>IF($A30="","",SUMIFS(Remessas!$O$6:$O$1505,Remessas!$B$6:$B$1505,$A30))</f>
        <v/>
      </c>
      <c r="C30" s="20">
        <f>IF($A30="","",SUMIFS(Remessas!$P$6:$P$1505,Remessas!$B$6:$B$1505,$A30))</f>
        <v/>
      </c>
      <c r="D30" s="21">
        <f>IF($A30="","",COUNTIFS(Remessas!$B$6:$B$1505,$A30,Remessas!$R$6:$R$1505,"VENCIDO"))</f>
        <v/>
      </c>
      <c r="E30" s="21">
        <f>IF($A30="","",COUNTIFS(Remessas!$B$6:$B$1505,$A30,Remessas!$O$6:$O$1505,"&gt;0"))</f>
        <v/>
      </c>
    </row>
    <row r="31">
      <c r="A31" s="18" t="n"/>
      <c r="B31" s="19">
        <f>IF($A31="","",SUMIFS(Remessas!$O$6:$O$1505,Remessas!$B$6:$B$1505,$A31))</f>
        <v/>
      </c>
      <c r="C31" s="20">
        <f>IF($A31="","",SUMIFS(Remessas!$P$6:$P$1505,Remessas!$B$6:$B$1505,$A31))</f>
        <v/>
      </c>
      <c r="D31" s="21">
        <f>IF($A31="","",COUNTIFS(Remessas!$B$6:$B$1505,$A31,Remessas!$R$6:$R$1505,"VENCIDO"))</f>
        <v/>
      </c>
      <c r="E31" s="21">
        <f>IF($A31="","",COUNTIFS(Remessas!$B$6:$B$1505,$A31,Remessas!$O$6:$O$1505,"&gt;0"))</f>
        <v/>
      </c>
    </row>
    <row r="32">
      <c r="A32" s="18" t="n"/>
      <c r="B32" s="19">
        <f>IF($A32="","",SUMIFS(Remessas!$O$6:$O$1505,Remessas!$B$6:$B$1505,$A32))</f>
        <v/>
      </c>
      <c r="C32" s="20">
        <f>IF($A32="","",SUMIFS(Remessas!$P$6:$P$1505,Remessas!$B$6:$B$1505,$A32))</f>
        <v/>
      </c>
      <c r="D32" s="21">
        <f>IF($A32="","",COUNTIFS(Remessas!$B$6:$B$1505,$A32,Remessas!$R$6:$R$1505,"VENCIDO"))</f>
        <v/>
      </c>
      <c r="E32" s="21">
        <f>IF($A32="","",COUNTIFS(Remessas!$B$6:$B$1505,$A32,Remessas!$O$6:$O$1505,"&gt;0"))</f>
        <v/>
      </c>
    </row>
    <row r="33">
      <c r="A33" s="18" t="n"/>
      <c r="B33" s="19">
        <f>IF($A33="","",SUMIFS(Remessas!$O$6:$O$1505,Remessas!$B$6:$B$1505,$A33))</f>
        <v/>
      </c>
      <c r="C33" s="20">
        <f>IF($A33="","",SUMIFS(Remessas!$P$6:$P$1505,Remessas!$B$6:$B$1505,$A33))</f>
        <v/>
      </c>
      <c r="D33" s="21">
        <f>IF($A33="","",COUNTIFS(Remessas!$B$6:$B$1505,$A33,Remessas!$R$6:$R$1505,"VENCIDO"))</f>
        <v/>
      </c>
      <c r="E33" s="21">
        <f>IF($A33="","",COUNTIFS(Remessas!$B$6:$B$1505,$A33,Remessas!$O$6:$O$1505,"&gt;0"))</f>
        <v/>
      </c>
    </row>
    <row r="34">
      <c r="A34" s="18" t="n"/>
      <c r="B34" s="19">
        <f>IF($A34="","",SUMIFS(Remessas!$O$6:$O$1505,Remessas!$B$6:$B$1505,$A34))</f>
        <v/>
      </c>
      <c r="C34" s="20">
        <f>IF($A34="","",SUMIFS(Remessas!$P$6:$P$1505,Remessas!$B$6:$B$1505,$A34))</f>
        <v/>
      </c>
      <c r="D34" s="21">
        <f>IF($A34="","",COUNTIFS(Remessas!$B$6:$B$1505,$A34,Remessas!$R$6:$R$1505,"VENCIDO"))</f>
        <v/>
      </c>
      <c r="E34" s="21">
        <f>IF($A34="","",COUNTIFS(Remessas!$B$6:$B$1505,$A34,Remessas!$O$6:$O$1505,"&gt;0"))</f>
        <v/>
      </c>
    </row>
    <row r="35">
      <c r="A35" s="18" t="n"/>
      <c r="B35" s="19">
        <f>IF($A35="","",SUMIFS(Remessas!$O$6:$O$1505,Remessas!$B$6:$B$1505,$A35))</f>
        <v/>
      </c>
      <c r="C35" s="20">
        <f>IF($A35="","",SUMIFS(Remessas!$P$6:$P$1505,Remessas!$B$6:$B$1505,$A35))</f>
        <v/>
      </c>
      <c r="D35" s="21">
        <f>IF($A35="","",COUNTIFS(Remessas!$B$6:$B$1505,$A35,Remessas!$R$6:$R$1505,"VENCIDO"))</f>
        <v/>
      </c>
      <c r="E35" s="21">
        <f>IF($A35="","",COUNTIFS(Remessas!$B$6:$B$1505,$A35,Remessas!$O$6:$O$1505,"&gt;0"))</f>
        <v/>
      </c>
    </row>
    <row r="36">
      <c r="A36" s="18" t="n"/>
      <c r="B36" s="19">
        <f>IF($A36="","",SUMIFS(Remessas!$O$6:$O$1505,Remessas!$B$6:$B$1505,$A36))</f>
        <v/>
      </c>
      <c r="C36" s="20">
        <f>IF($A36="","",SUMIFS(Remessas!$P$6:$P$1505,Remessas!$B$6:$B$1505,$A36))</f>
        <v/>
      </c>
      <c r="D36" s="21">
        <f>IF($A36="","",COUNTIFS(Remessas!$B$6:$B$1505,$A36,Remessas!$R$6:$R$1505,"VENCIDO"))</f>
        <v/>
      </c>
      <c r="E36" s="21">
        <f>IF($A36="","",COUNTIFS(Remessas!$B$6:$B$1505,$A36,Remessas!$O$6:$O$1505,"&gt;0"))</f>
        <v/>
      </c>
    </row>
    <row r="37">
      <c r="A37" s="18" t="n"/>
      <c r="B37" s="19">
        <f>IF($A37="","",SUMIFS(Remessas!$O$6:$O$1505,Remessas!$B$6:$B$1505,$A37))</f>
        <v/>
      </c>
      <c r="C37" s="20">
        <f>IF($A37="","",SUMIFS(Remessas!$P$6:$P$1505,Remessas!$B$6:$B$1505,$A37))</f>
        <v/>
      </c>
      <c r="D37" s="21">
        <f>IF($A37="","",COUNTIFS(Remessas!$B$6:$B$1505,$A37,Remessas!$R$6:$R$1505,"VENCIDO"))</f>
        <v/>
      </c>
      <c r="E37" s="21">
        <f>IF($A37="","",COUNTIFS(Remessas!$B$6:$B$1505,$A37,Remessas!$O$6:$O$1505,"&gt;0"))</f>
        <v/>
      </c>
    </row>
    <row r="38">
      <c r="A38" s="18" t="n"/>
      <c r="B38" s="19">
        <f>IF($A38="","",SUMIFS(Remessas!$O$6:$O$1505,Remessas!$B$6:$B$1505,$A38))</f>
        <v/>
      </c>
      <c r="C38" s="20">
        <f>IF($A38="","",SUMIFS(Remessas!$P$6:$P$1505,Remessas!$B$6:$B$1505,$A38))</f>
        <v/>
      </c>
      <c r="D38" s="21">
        <f>IF($A38="","",COUNTIFS(Remessas!$B$6:$B$1505,$A38,Remessas!$R$6:$R$1505,"VENCIDO"))</f>
        <v/>
      </c>
      <c r="E38" s="21">
        <f>IF($A38="","",COUNTIFS(Remessas!$B$6:$B$1505,$A38,Remessas!$O$6:$O$1505,"&gt;0"))</f>
        <v/>
      </c>
    </row>
    <row r="39">
      <c r="A39" s="18" t="n"/>
      <c r="B39" s="19">
        <f>IF($A39="","",SUMIFS(Remessas!$O$6:$O$1505,Remessas!$B$6:$B$1505,$A39))</f>
        <v/>
      </c>
      <c r="C39" s="20">
        <f>IF($A39="","",SUMIFS(Remessas!$P$6:$P$1505,Remessas!$B$6:$B$1505,$A39))</f>
        <v/>
      </c>
      <c r="D39" s="21">
        <f>IF($A39="","",COUNTIFS(Remessas!$B$6:$B$1505,$A39,Remessas!$R$6:$R$1505,"VENCIDO"))</f>
        <v/>
      </c>
      <c r="E39" s="21">
        <f>IF($A39="","",COUNTIFS(Remessas!$B$6:$B$1505,$A39,Remessas!$O$6:$O$1505,"&gt;0"))</f>
        <v/>
      </c>
    </row>
    <row r="40">
      <c r="A40" s="18" t="n"/>
      <c r="B40" s="19">
        <f>IF($A40="","",SUMIFS(Remessas!$O$6:$O$1505,Remessas!$B$6:$B$1505,$A40))</f>
        <v/>
      </c>
      <c r="C40" s="20">
        <f>IF($A40="","",SUMIFS(Remessas!$P$6:$P$1505,Remessas!$B$6:$B$1505,$A40))</f>
        <v/>
      </c>
      <c r="D40" s="21">
        <f>IF($A40="","",COUNTIFS(Remessas!$B$6:$B$1505,$A40,Remessas!$R$6:$R$1505,"VENCIDO"))</f>
        <v/>
      </c>
      <c r="E40" s="21">
        <f>IF($A40="","",COUNTIFS(Remessas!$B$6:$B$1505,$A40,Remessas!$O$6:$O$1505,"&gt;0"))</f>
        <v/>
      </c>
    </row>
    <row r="41">
      <c r="A41" s="18" t="n"/>
      <c r="B41" s="19">
        <f>IF($A41="","",SUMIFS(Remessas!$O$6:$O$1505,Remessas!$B$6:$B$1505,$A41))</f>
        <v/>
      </c>
      <c r="C41" s="20">
        <f>IF($A41="","",SUMIFS(Remessas!$P$6:$P$1505,Remessas!$B$6:$B$1505,$A41))</f>
        <v/>
      </c>
      <c r="D41" s="21">
        <f>IF($A41="","",COUNTIFS(Remessas!$B$6:$B$1505,$A41,Remessas!$R$6:$R$1505,"VENCIDO"))</f>
        <v/>
      </c>
      <c r="E41" s="21">
        <f>IF($A41="","",COUNTIFS(Remessas!$B$6:$B$1505,$A41,Remessas!$O$6:$O$1505,"&gt;0"))</f>
        <v/>
      </c>
    </row>
    <row r="42">
      <c r="A42" s="18" t="n"/>
      <c r="B42" s="19">
        <f>IF($A42="","",SUMIFS(Remessas!$O$6:$O$1505,Remessas!$B$6:$B$1505,$A42))</f>
        <v/>
      </c>
      <c r="C42" s="20">
        <f>IF($A42="","",SUMIFS(Remessas!$P$6:$P$1505,Remessas!$B$6:$B$1505,$A42))</f>
        <v/>
      </c>
      <c r="D42" s="21">
        <f>IF($A42="","",COUNTIFS(Remessas!$B$6:$B$1505,$A42,Remessas!$R$6:$R$1505,"VENCIDO"))</f>
        <v/>
      </c>
      <c r="E42" s="21">
        <f>IF($A42="","",COUNTIFS(Remessas!$B$6:$B$1505,$A42,Remessas!$O$6:$O$1505,"&gt;0"))</f>
        <v/>
      </c>
    </row>
    <row r="43">
      <c r="A43" s="18" t="n"/>
      <c r="B43" s="19">
        <f>IF($A43="","",SUMIFS(Remessas!$O$6:$O$1505,Remessas!$B$6:$B$1505,$A43))</f>
        <v/>
      </c>
      <c r="C43" s="20">
        <f>IF($A43="","",SUMIFS(Remessas!$P$6:$P$1505,Remessas!$B$6:$B$1505,$A43))</f>
        <v/>
      </c>
      <c r="D43" s="21">
        <f>IF($A43="","",COUNTIFS(Remessas!$B$6:$B$1505,$A43,Remessas!$R$6:$R$1505,"VENCIDO"))</f>
        <v/>
      </c>
      <c r="E43" s="21">
        <f>IF($A43="","",COUNTIFS(Remessas!$B$6:$B$1505,$A43,Remessas!$O$6:$O$1505,"&gt;0"))</f>
        <v/>
      </c>
    </row>
    <row r="44">
      <c r="A44" s="18" t="n"/>
      <c r="B44" s="19">
        <f>IF($A44="","",SUMIFS(Remessas!$O$6:$O$1505,Remessas!$B$6:$B$1505,$A44))</f>
        <v/>
      </c>
      <c r="C44" s="20">
        <f>IF($A44="","",SUMIFS(Remessas!$P$6:$P$1505,Remessas!$B$6:$B$1505,$A44))</f>
        <v/>
      </c>
      <c r="D44" s="21">
        <f>IF($A44="","",COUNTIFS(Remessas!$B$6:$B$1505,$A44,Remessas!$R$6:$R$1505,"VENCIDO"))</f>
        <v/>
      </c>
      <c r="E44" s="21">
        <f>IF($A44="","",COUNTIFS(Remessas!$B$6:$B$1505,$A44,Remessas!$O$6:$O$1505,"&gt;0"))</f>
        <v/>
      </c>
    </row>
    <row r="45">
      <c r="A45" s="18" t="n"/>
      <c r="B45" s="19">
        <f>IF($A45="","",SUMIFS(Remessas!$O$6:$O$1505,Remessas!$B$6:$B$1505,$A45))</f>
        <v/>
      </c>
      <c r="C45" s="20">
        <f>IF($A45="","",SUMIFS(Remessas!$P$6:$P$1505,Remessas!$B$6:$B$1505,$A45))</f>
        <v/>
      </c>
      <c r="D45" s="21">
        <f>IF($A45="","",COUNTIFS(Remessas!$B$6:$B$1505,$A45,Remessas!$R$6:$R$1505,"VENCIDO"))</f>
        <v/>
      </c>
      <c r="E45" s="21">
        <f>IF($A45="","",COUNTIFS(Remessas!$B$6:$B$1505,$A45,Remessas!$O$6:$O$1505,"&gt;0"))</f>
        <v/>
      </c>
    </row>
    <row r="46">
      <c r="A46" s="18" t="n"/>
      <c r="B46" s="19">
        <f>IF($A46="","",SUMIFS(Remessas!$O$6:$O$1505,Remessas!$B$6:$B$1505,$A46))</f>
        <v/>
      </c>
      <c r="C46" s="20">
        <f>IF($A46="","",SUMIFS(Remessas!$P$6:$P$1505,Remessas!$B$6:$B$1505,$A46))</f>
        <v/>
      </c>
      <c r="D46" s="21">
        <f>IF($A46="","",COUNTIFS(Remessas!$B$6:$B$1505,$A46,Remessas!$R$6:$R$1505,"VENCIDO"))</f>
        <v/>
      </c>
      <c r="E46" s="21">
        <f>IF($A46="","",COUNTIFS(Remessas!$B$6:$B$1505,$A46,Remessas!$O$6:$O$1505,"&gt;0"))</f>
        <v/>
      </c>
    </row>
    <row r="47">
      <c r="A47" s="18" t="n"/>
      <c r="B47" s="19">
        <f>IF($A47="","",SUMIFS(Remessas!$O$6:$O$1505,Remessas!$B$6:$B$1505,$A47))</f>
        <v/>
      </c>
      <c r="C47" s="20">
        <f>IF($A47="","",SUMIFS(Remessas!$P$6:$P$1505,Remessas!$B$6:$B$1505,$A47))</f>
        <v/>
      </c>
      <c r="D47" s="21">
        <f>IF($A47="","",COUNTIFS(Remessas!$B$6:$B$1505,$A47,Remessas!$R$6:$R$1505,"VENCIDO"))</f>
        <v/>
      </c>
      <c r="E47" s="21">
        <f>IF($A47="","",COUNTIFS(Remessas!$B$6:$B$1505,$A47,Remessas!$O$6:$O$1505,"&gt;0"))</f>
        <v/>
      </c>
    </row>
    <row r="48">
      <c r="A48" s="18" t="n"/>
      <c r="B48" s="19">
        <f>IF($A48="","",SUMIFS(Remessas!$O$6:$O$1505,Remessas!$B$6:$B$1505,$A48))</f>
        <v/>
      </c>
      <c r="C48" s="20">
        <f>IF($A48="","",SUMIFS(Remessas!$P$6:$P$1505,Remessas!$B$6:$B$1505,$A48))</f>
        <v/>
      </c>
      <c r="D48" s="21">
        <f>IF($A48="","",COUNTIFS(Remessas!$B$6:$B$1505,$A48,Remessas!$R$6:$R$1505,"VENCIDO"))</f>
        <v/>
      </c>
      <c r="E48" s="21">
        <f>IF($A48="","",COUNTIFS(Remessas!$B$6:$B$1505,$A48,Remessas!$O$6:$O$1505,"&gt;0"))</f>
        <v/>
      </c>
    </row>
    <row r="49">
      <c r="A49" s="18" t="n"/>
      <c r="B49" s="19">
        <f>IF($A49="","",SUMIFS(Remessas!$O$6:$O$1505,Remessas!$B$6:$B$1505,$A49))</f>
        <v/>
      </c>
      <c r="C49" s="20">
        <f>IF($A49="","",SUMIFS(Remessas!$P$6:$P$1505,Remessas!$B$6:$B$1505,$A49))</f>
        <v/>
      </c>
      <c r="D49" s="21">
        <f>IF($A49="","",COUNTIFS(Remessas!$B$6:$B$1505,$A49,Remessas!$R$6:$R$1505,"VENCIDO"))</f>
        <v/>
      </c>
      <c r="E49" s="21">
        <f>IF($A49="","",COUNTIFS(Remessas!$B$6:$B$1505,$A49,Remessas!$O$6:$O$1505,"&gt;0"))</f>
        <v/>
      </c>
    </row>
    <row r="50">
      <c r="A50" s="18" t="n"/>
      <c r="B50" s="19">
        <f>IF($A50="","",SUMIFS(Remessas!$O$6:$O$1505,Remessas!$B$6:$B$1505,$A50))</f>
        <v/>
      </c>
      <c r="C50" s="20">
        <f>IF($A50="","",SUMIFS(Remessas!$P$6:$P$1505,Remessas!$B$6:$B$1505,$A50))</f>
        <v/>
      </c>
      <c r="D50" s="21">
        <f>IF($A50="","",COUNTIFS(Remessas!$B$6:$B$1505,$A50,Remessas!$R$6:$R$1505,"VENCIDO"))</f>
        <v/>
      </c>
      <c r="E50" s="21">
        <f>IF($A50="","",COUNTIFS(Remessas!$B$6:$B$1505,$A50,Remessas!$O$6:$O$1505,"&gt;0"))</f>
        <v/>
      </c>
    </row>
    <row r="51">
      <c r="A51" s="18" t="n"/>
      <c r="B51" s="19">
        <f>IF($A51="","",SUMIFS(Remessas!$O$6:$O$1505,Remessas!$B$6:$B$1505,$A51))</f>
        <v/>
      </c>
      <c r="C51" s="20">
        <f>IF($A51="","",SUMIFS(Remessas!$P$6:$P$1505,Remessas!$B$6:$B$1505,$A51))</f>
        <v/>
      </c>
      <c r="D51" s="21">
        <f>IF($A51="","",COUNTIFS(Remessas!$B$6:$B$1505,$A51,Remessas!$R$6:$R$1505,"VENCIDO"))</f>
        <v/>
      </c>
      <c r="E51" s="21">
        <f>IF($A51="","",COUNTIFS(Remessas!$B$6:$B$1505,$A51,Remessas!$O$6:$O$1505,"&gt;0"))</f>
        <v/>
      </c>
    </row>
    <row r="52">
      <c r="A52" s="18" t="n"/>
      <c r="B52" s="19">
        <f>IF($A52="","",SUMIFS(Remessas!$O$6:$O$1505,Remessas!$B$6:$B$1505,$A52))</f>
        <v/>
      </c>
      <c r="C52" s="20">
        <f>IF($A52="","",SUMIFS(Remessas!$P$6:$P$1505,Remessas!$B$6:$B$1505,$A52))</f>
        <v/>
      </c>
      <c r="D52" s="21">
        <f>IF($A52="","",COUNTIFS(Remessas!$B$6:$B$1505,$A52,Remessas!$R$6:$R$1505,"VENCIDO"))</f>
        <v/>
      </c>
      <c r="E52" s="21">
        <f>IF($A52="","",COUNTIFS(Remessas!$B$6:$B$1505,$A52,Remessas!$O$6:$O$1505,"&gt;0"))</f>
        <v/>
      </c>
    </row>
    <row r="53">
      <c r="A53" s="18" t="n"/>
      <c r="B53" s="19">
        <f>IF($A53="","",SUMIFS(Remessas!$O$6:$O$1505,Remessas!$B$6:$B$1505,$A53))</f>
        <v/>
      </c>
      <c r="C53" s="20">
        <f>IF($A53="","",SUMIFS(Remessas!$P$6:$P$1505,Remessas!$B$6:$B$1505,$A53))</f>
        <v/>
      </c>
      <c r="D53" s="21">
        <f>IF($A53="","",COUNTIFS(Remessas!$B$6:$B$1505,$A53,Remessas!$R$6:$R$1505,"VENCIDO"))</f>
        <v/>
      </c>
      <c r="E53" s="21">
        <f>IF($A53="","",COUNTIFS(Remessas!$B$6:$B$1505,$A53,Remessas!$O$6:$O$1505,"&gt;0"))</f>
        <v/>
      </c>
    </row>
    <row r="54">
      <c r="A54" s="18" t="n"/>
      <c r="B54" s="19">
        <f>IF($A54="","",SUMIFS(Remessas!$O$6:$O$1505,Remessas!$B$6:$B$1505,$A54))</f>
        <v/>
      </c>
      <c r="C54" s="20">
        <f>IF($A54="","",SUMIFS(Remessas!$P$6:$P$1505,Remessas!$B$6:$B$1505,$A54))</f>
        <v/>
      </c>
      <c r="D54" s="21">
        <f>IF($A54="","",COUNTIFS(Remessas!$B$6:$B$1505,$A54,Remessas!$R$6:$R$1505,"VENCIDO"))</f>
        <v/>
      </c>
      <c r="E54" s="21">
        <f>IF($A54="","",COUNTIFS(Remessas!$B$6:$B$1505,$A54,Remessas!$O$6:$O$1505,"&gt;0"))</f>
        <v/>
      </c>
    </row>
    <row r="55">
      <c r="A55" s="18" t="n"/>
      <c r="B55" s="19">
        <f>IF($A55="","",SUMIFS(Remessas!$O$6:$O$1505,Remessas!$B$6:$B$1505,$A55))</f>
        <v/>
      </c>
      <c r="C55" s="20">
        <f>IF($A55="","",SUMIFS(Remessas!$P$6:$P$1505,Remessas!$B$6:$B$1505,$A55))</f>
        <v/>
      </c>
      <c r="D55" s="21">
        <f>IF($A55="","",COUNTIFS(Remessas!$B$6:$B$1505,$A55,Remessas!$R$6:$R$1505,"VENCIDO"))</f>
        <v/>
      </c>
      <c r="E55" s="21">
        <f>IF($A55="","",COUNTIFS(Remessas!$B$6:$B$1505,$A55,Remessas!$O$6:$O$1505,"&gt;0"))</f>
        <v/>
      </c>
    </row>
    <row r="56">
      <c r="A56" s="18" t="n"/>
      <c r="B56" s="19">
        <f>IF($A56="","",SUMIFS(Remessas!$O$6:$O$1505,Remessas!$B$6:$B$1505,$A56))</f>
        <v/>
      </c>
      <c r="C56" s="20">
        <f>IF($A56="","",SUMIFS(Remessas!$P$6:$P$1505,Remessas!$B$6:$B$1505,$A56))</f>
        <v/>
      </c>
      <c r="D56" s="21">
        <f>IF($A56="","",COUNTIFS(Remessas!$B$6:$B$1505,$A56,Remessas!$R$6:$R$1505,"VENCIDO"))</f>
        <v/>
      </c>
      <c r="E56" s="21">
        <f>IF($A56="","",COUNTIFS(Remessas!$B$6:$B$1505,$A56,Remessas!$O$6:$O$1505,"&gt;0"))</f>
        <v/>
      </c>
    </row>
    <row r="57">
      <c r="A57" s="18" t="n"/>
      <c r="B57" s="19">
        <f>IF($A57="","",SUMIFS(Remessas!$O$6:$O$1505,Remessas!$B$6:$B$1505,$A57))</f>
        <v/>
      </c>
      <c r="C57" s="20">
        <f>IF($A57="","",SUMIFS(Remessas!$P$6:$P$1505,Remessas!$B$6:$B$1505,$A57))</f>
        <v/>
      </c>
      <c r="D57" s="21">
        <f>IF($A57="","",COUNTIFS(Remessas!$B$6:$B$1505,$A57,Remessas!$R$6:$R$1505,"VENCIDO"))</f>
        <v/>
      </c>
      <c r="E57" s="21">
        <f>IF($A57="","",COUNTIFS(Remessas!$B$6:$B$1505,$A57,Remessas!$O$6:$O$1505,"&gt;0"))</f>
        <v/>
      </c>
    </row>
    <row r="58">
      <c r="A58" s="18" t="n"/>
      <c r="B58" s="19">
        <f>IF($A58="","",SUMIFS(Remessas!$O$6:$O$1505,Remessas!$B$6:$B$1505,$A58))</f>
        <v/>
      </c>
      <c r="C58" s="20">
        <f>IF($A58="","",SUMIFS(Remessas!$P$6:$P$1505,Remessas!$B$6:$B$1505,$A58))</f>
        <v/>
      </c>
      <c r="D58" s="21">
        <f>IF($A58="","",COUNTIFS(Remessas!$B$6:$B$1505,$A58,Remessas!$R$6:$R$1505,"VENCIDO"))</f>
        <v/>
      </c>
      <c r="E58" s="21">
        <f>IF($A58="","",COUNTIFS(Remessas!$B$6:$B$1505,$A58,Remessas!$O$6:$O$1505,"&gt;0"))</f>
        <v/>
      </c>
    </row>
    <row r="59">
      <c r="A59" s="18" t="n"/>
      <c r="B59" s="19">
        <f>IF($A59="","",SUMIFS(Remessas!$O$6:$O$1505,Remessas!$B$6:$B$1505,$A59))</f>
        <v/>
      </c>
      <c r="C59" s="20">
        <f>IF($A59="","",SUMIFS(Remessas!$P$6:$P$1505,Remessas!$B$6:$B$1505,$A59))</f>
        <v/>
      </c>
      <c r="D59" s="21">
        <f>IF($A59="","",COUNTIFS(Remessas!$B$6:$B$1505,$A59,Remessas!$R$6:$R$1505,"VENCIDO"))</f>
        <v/>
      </c>
      <c r="E59" s="21">
        <f>IF($A59="","",COUNTIFS(Remessas!$B$6:$B$1505,$A59,Remessas!$O$6:$O$1505,"&gt;0"))</f>
        <v/>
      </c>
    </row>
    <row r="60">
      <c r="A60" s="18" t="n"/>
      <c r="B60" s="19">
        <f>IF($A60="","",SUMIFS(Remessas!$O$6:$O$1505,Remessas!$B$6:$B$1505,$A60))</f>
        <v/>
      </c>
      <c r="C60" s="20">
        <f>IF($A60="","",SUMIFS(Remessas!$P$6:$P$1505,Remessas!$B$6:$B$1505,$A60))</f>
        <v/>
      </c>
      <c r="D60" s="21">
        <f>IF($A60="","",COUNTIFS(Remessas!$B$6:$B$1505,$A60,Remessas!$R$6:$R$1505,"VENCIDO"))</f>
        <v/>
      </c>
      <c r="E60" s="21">
        <f>IF($A60="","",COUNTIFS(Remessas!$B$6:$B$1505,$A60,Remessas!$O$6:$O$1505,"&gt;0"))</f>
        <v/>
      </c>
    </row>
    <row r="61">
      <c r="A61" s="18" t="n"/>
      <c r="B61" s="19">
        <f>IF($A61="","",SUMIFS(Remessas!$O$6:$O$1505,Remessas!$B$6:$B$1505,$A61))</f>
        <v/>
      </c>
      <c r="C61" s="20">
        <f>IF($A61="","",SUMIFS(Remessas!$P$6:$P$1505,Remessas!$B$6:$B$1505,$A61))</f>
        <v/>
      </c>
      <c r="D61" s="21">
        <f>IF($A61="","",COUNTIFS(Remessas!$B$6:$B$1505,$A61,Remessas!$R$6:$R$1505,"VENCIDO"))</f>
        <v/>
      </c>
      <c r="E61" s="21">
        <f>IF($A61="","",COUNTIFS(Remessas!$B$6:$B$1505,$A61,Remessas!$O$6:$O$1505,"&gt;0"))</f>
        <v/>
      </c>
    </row>
    <row r="62">
      <c r="A62" s="18" t="n"/>
      <c r="B62" s="19">
        <f>IF($A62="","",SUMIFS(Remessas!$O$6:$O$1505,Remessas!$B$6:$B$1505,$A62))</f>
        <v/>
      </c>
      <c r="C62" s="20">
        <f>IF($A62="","",SUMIFS(Remessas!$P$6:$P$1505,Remessas!$B$6:$B$1505,$A62))</f>
        <v/>
      </c>
      <c r="D62" s="21">
        <f>IF($A62="","",COUNTIFS(Remessas!$B$6:$B$1505,$A62,Remessas!$R$6:$R$1505,"VENCIDO"))</f>
        <v/>
      </c>
      <c r="E62" s="21">
        <f>IF($A62="","",COUNTIFS(Remessas!$B$6:$B$1505,$A62,Remessas!$O$6:$O$1505,"&gt;0"))</f>
        <v/>
      </c>
    </row>
    <row r="63">
      <c r="A63" s="18" t="n"/>
      <c r="B63" s="19">
        <f>IF($A63="","",SUMIFS(Remessas!$O$6:$O$1505,Remessas!$B$6:$B$1505,$A63))</f>
        <v/>
      </c>
      <c r="C63" s="20">
        <f>IF($A63="","",SUMIFS(Remessas!$P$6:$P$1505,Remessas!$B$6:$B$1505,$A63))</f>
        <v/>
      </c>
      <c r="D63" s="21">
        <f>IF($A63="","",COUNTIFS(Remessas!$B$6:$B$1505,$A63,Remessas!$R$6:$R$1505,"VENCIDO"))</f>
        <v/>
      </c>
      <c r="E63" s="21">
        <f>IF($A63="","",COUNTIFS(Remessas!$B$6:$B$1505,$A63,Remessas!$O$6:$O$1505,"&gt;0"))</f>
        <v/>
      </c>
    </row>
    <row r="64">
      <c r="A64" s="18" t="n"/>
      <c r="B64" s="19">
        <f>IF($A64="","",SUMIFS(Remessas!$O$6:$O$1505,Remessas!$B$6:$B$1505,$A64))</f>
        <v/>
      </c>
      <c r="C64" s="20">
        <f>IF($A64="","",SUMIFS(Remessas!$P$6:$P$1505,Remessas!$B$6:$B$1505,$A64))</f>
        <v/>
      </c>
      <c r="D64" s="21">
        <f>IF($A64="","",COUNTIFS(Remessas!$B$6:$B$1505,$A64,Remessas!$R$6:$R$1505,"VENCIDO"))</f>
        <v/>
      </c>
      <c r="E64" s="21">
        <f>IF($A64="","",COUNTIFS(Remessas!$B$6:$B$1505,$A64,Remessas!$O$6:$O$1505,"&gt;0"))</f>
        <v/>
      </c>
    </row>
    <row r="65">
      <c r="A65" s="18" t="n"/>
      <c r="B65" s="19">
        <f>IF($A65="","",SUMIFS(Remessas!$O$6:$O$1505,Remessas!$B$6:$B$1505,$A65))</f>
        <v/>
      </c>
      <c r="C65" s="20">
        <f>IF($A65="","",SUMIFS(Remessas!$P$6:$P$1505,Remessas!$B$6:$B$1505,$A65))</f>
        <v/>
      </c>
      <c r="D65" s="21">
        <f>IF($A65="","",COUNTIFS(Remessas!$B$6:$B$1505,$A65,Remessas!$R$6:$R$1505,"VENCIDO"))</f>
        <v/>
      </c>
      <c r="E65" s="21">
        <f>IF($A65="","",COUNTIFS(Remessas!$B$6:$B$1505,$A65,Remessas!$O$6:$O$1505,"&gt;0"))</f>
        <v/>
      </c>
    </row>
    <row r="66">
      <c r="A66" s="18" t="n"/>
      <c r="B66" s="19">
        <f>IF($A66="","",SUMIFS(Remessas!$O$6:$O$1505,Remessas!$B$6:$B$1505,$A66))</f>
        <v/>
      </c>
      <c r="C66" s="20">
        <f>IF($A66="","",SUMIFS(Remessas!$P$6:$P$1505,Remessas!$B$6:$B$1505,$A66))</f>
        <v/>
      </c>
      <c r="D66" s="21">
        <f>IF($A66="","",COUNTIFS(Remessas!$B$6:$B$1505,$A66,Remessas!$R$6:$R$1505,"VENCIDO"))</f>
        <v/>
      </c>
      <c r="E66" s="21">
        <f>IF($A66="","",COUNTIFS(Remessas!$B$6:$B$1505,$A66,Remessas!$O$6:$O$1505,"&gt;0"))</f>
        <v/>
      </c>
    </row>
    <row r="67">
      <c r="A67" s="18" t="n"/>
      <c r="B67" s="19">
        <f>IF($A67="","",SUMIFS(Remessas!$O$6:$O$1505,Remessas!$B$6:$B$1505,$A67))</f>
        <v/>
      </c>
      <c r="C67" s="20">
        <f>IF($A67="","",SUMIFS(Remessas!$P$6:$P$1505,Remessas!$B$6:$B$1505,$A67))</f>
        <v/>
      </c>
      <c r="D67" s="21">
        <f>IF($A67="","",COUNTIFS(Remessas!$B$6:$B$1505,$A67,Remessas!$R$6:$R$1505,"VENCIDO"))</f>
        <v/>
      </c>
      <c r="E67" s="21">
        <f>IF($A67="","",COUNTIFS(Remessas!$B$6:$B$1505,$A67,Remessas!$O$6:$O$1505,"&gt;0"))</f>
        <v/>
      </c>
    </row>
    <row r="68">
      <c r="A68" s="18" t="n"/>
      <c r="B68" s="19">
        <f>IF($A68="","",SUMIFS(Remessas!$O$6:$O$1505,Remessas!$B$6:$B$1505,$A68))</f>
        <v/>
      </c>
      <c r="C68" s="20">
        <f>IF($A68="","",SUMIFS(Remessas!$P$6:$P$1505,Remessas!$B$6:$B$1505,$A68))</f>
        <v/>
      </c>
      <c r="D68" s="21">
        <f>IF($A68="","",COUNTIFS(Remessas!$B$6:$B$1505,$A68,Remessas!$R$6:$R$1505,"VENCIDO"))</f>
        <v/>
      </c>
      <c r="E68" s="21">
        <f>IF($A68="","",COUNTIFS(Remessas!$B$6:$B$1505,$A68,Remessas!$O$6:$O$1505,"&gt;0"))</f>
        <v/>
      </c>
    </row>
    <row r="69">
      <c r="A69" s="18" t="n"/>
      <c r="B69" s="19">
        <f>IF($A69="","",SUMIFS(Remessas!$O$6:$O$1505,Remessas!$B$6:$B$1505,$A69))</f>
        <v/>
      </c>
      <c r="C69" s="20">
        <f>IF($A69="","",SUMIFS(Remessas!$P$6:$P$1505,Remessas!$B$6:$B$1505,$A69))</f>
        <v/>
      </c>
      <c r="D69" s="21">
        <f>IF($A69="","",COUNTIFS(Remessas!$B$6:$B$1505,$A69,Remessas!$R$6:$R$1505,"VENCIDO"))</f>
        <v/>
      </c>
      <c r="E69" s="21">
        <f>IF($A69="","",COUNTIFS(Remessas!$B$6:$B$1505,$A69,Remessas!$O$6:$O$1505,"&gt;0"))</f>
        <v/>
      </c>
    </row>
    <row r="70">
      <c r="A70" s="18" t="n"/>
      <c r="B70" s="19">
        <f>IF($A70="","",SUMIFS(Remessas!$O$6:$O$1505,Remessas!$B$6:$B$1505,$A70))</f>
        <v/>
      </c>
      <c r="C70" s="20">
        <f>IF($A70="","",SUMIFS(Remessas!$P$6:$P$1505,Remessas!$B$6:$B$1505,$A70))</f>
        <v/>
      </c>
      <c r="D70" s="21">
        <f>IF($A70="","",COUNTIFS(Remessas!$B$6:$B$1505,$A70,Remessas!$R$6:$R$1505,"VENCIDO"))</f>
        <v/>
      </c>
      <c r="E70" s="21">
        <f>IF($A70="","",COUNTIFS(Remessas!$B$6:$B$1505,$A70,Remessas!$O$6:$O$1505,"&gt;0"))</f>
        <v/>
      </c>
    </row>
    <row r="71">
      <c r="A71" s="18" t="n"/>
      <c r="B71" s="19">
        <f>IF($A71="","",SUMIFS(Remessas!$O$6:$O$1505,Remessas!$B$6:$B$1505,$A71))</f>
        <v/>
      </c>
      <c r="C71" s="20">
        <f>IF($A71="","",SUMIFS(Remessas!$P$6:$P$1505,Remessas!$B$6:$B$1505,$A71))</f>
        <v/>
      </c>
      <c r="D71" s="21">
        <f>IF($A71="","",COUNTIFS(Remessas!$B$6:$B$1505,$A71,Remessas!$R$6:$R$1505,"VENCIDO"))</f>
        <v/>
      </c>
      <c r="E71" s="21">
        <f>IF($A71="","",COUNTIFS(Remessas!$B$6:$B$1505,$A71,Remessas!$O$6:$O$1505,"&gt;0"))</f>
        <v/>
      </c>
    </row>
    <row r="72">
      <c r="A72" s="18" t="n"/>
      <c r="B72" s="19">
        <f>IF($A72="","",SUMIFS(Remessas!$O$6:$O$1505,Remessas!$B$6:$B$1505,$A72))</f>
        <v/>
      </c>
      <c r="C72" s="20">
        <f>IF($A72="","",SUMIFS(Remessas!$P$6:$P$1505,Remessas!$B$6:$B$1505,$A72))</f>
        <v/>
      </c>
      <c r="D72" s="21">
        <f>IF($A72="","",COUNTIFS(Remessas!$B$6:$B$1505,$A72,Remessas!$R$6:$R$1505,"VENCIDO"))</f>
        <v/>
      </c>
      <c r="E72" s="21">
        <f>IF($A72="","",COUNTIFS(Remessas!$B$6:$B$1505,$A72,Remessas!$O$6:$O$1505,"&gt;0"))</f>
        <v/>
      </c>
    </row>
    <row r="73">
      <c r="A73" s="18" t="n"/>
      <c r="B73" s="19">
        <f>IF($A73="","",SUMIFS(Remessas!$O$6:$O$1505,Remessas!$B$6:$B$1505,$A73))</f>
        <v/>
      </c>
      <c r="C73" s="20">
        <f>IF($A73="","",SUMIFS(Remessas!$P$6:$P$1505,Remessas!$B$6:$B$1505,$A73))</f>
        <v/>
      </c>
      <c r="D73" s="21">
        <f>IF($A73="","",COUNTIFS(Remessas!$B$6:$B$1505,$A73,Remessas!$R$6:$R$1505,"VENCIDO"))</f>
        <v/>
      </c>
      <c r="E73" s="21">
        <f>IF($A73="","",COUNTIFS(Remessas!$B$6:$B$1505,$A73,Remessas!$O$6:$O$1505,"&gt;0"))</f>
        <v/>
      </c>
    </row>
    <row r="74">
      <c r="A74" s="18" t="n"/>
      <c r="B74" s="19">
        <f>IF($A74="","",SUMIFS(Remessas!$O$6:$O$1505,Remessas!$B$6:$B$1505,$A74))</f>
        <v/>
      </c>
      <c r="C74" s="20">
        <f>IF($A74="","",SUMIFS(Remessas!$P$6:$P$1505,Remessas!$B$6:$B$1505,$A74))</f>
        <v/>
      </c>
      <c r="D74" s="21">
        <f>IF($A74="","",COUNTIFS(Remessas!$B$6:$B$1505,$A74,Remessas!$R$6:$R$1505,"VENCIDO"))</f>
        <v/>
      </c>
      <c r="E74" s="21">
        <f>IF($A74="","",COUNTIFS(Remessas!$B$6:$B$1505,$A74,Remessas!$O$6:$O$1505,"&gt;0"))</f>
        <v/>
      </c>
    </row>
    <row r="75">
      <c r="A75" s="18" t="n"/>
      <c r="B75" s="19">
        <f>IF($A75="","",SUMIFS(Remessas!$O$6:$O$1505,Remessas!$B$6:$B$1505,$A75))</f>
        <v/>
      </c>
      <c r="C75" s="20">
        <f>IF($A75="","",SUMIFS(Remessas!$P$6:$P$1505,Remessas!$B$6:$B$1505,$A75))</f>
        <v/>
      </c>
      <c r="D75" s="21">
        <f>IF($A75="","",COUNTIFS(Remessas!$B$6:$B$1505,$A75,Remessas!$R$6:$R$1505,"VENCIDO"))</f>
        <v/>
      </c>
      <c r="E75" s="21">
        <f>IF($A75="","",COUNTIFS(Remessas!$B$6:$B$1505,$A75,Remessas!$O$6:$O$1505,"&gt;0"))</f>
        <v/>
      </c>
    </row>
    <row r="76">
      <c r="A76" s="18" t="n"/>
      <c r="B76" s="19">
        <f>IF($A76="","",SUMIFS(Remessas!$O$6:$O$1505,Remessas!$B$6:$B$1505,$A76))</f>
        <v/>
      </c>
      <c r="C76" s="20">
        <f>IF($A76="","",SUMIFS(Remessas!$P$6:$P$1505,Remessas!$B$6:$B$1505,$A76))</f>
        <v/>
      </c>
      <c r="D76" s="21">
        <f>IF($A76="","",COUNTIFS(Remessas!$B$6:$B$1505,$A76,Remessas!$R$6:$R$1505,"VENCIDO"))</f>
        <v/>
      </c>
      <c r="E76" s="21">
        <f>IF($A76="","",COUNTIFS(Remessas!$B$6:$B$1505,$A76,Remessas!$O$6:$O$1505,"&gt;0"))</f>
        <v/>
      </c>
    </row>
    <row r="77">
      <c r="A77" s="18" t="n"/>
      <c r="B77" s="19">
        <f>IF($A77="","",SUMIFS(Remessas!$O$6:$O$1505,Remessas!$B$6:$B$1505,$A77))</f>
        <v/>
      </c>
      <c r="C77" s="20">
        <f>IF($A77="","",SUMIFS(Remessas!$P$6:$P$1505,Remessas!$B$6:$B$1505,$A77))</f>
        <v/>
      </c>
      <c r="D77" s="21">
        <f>IF($A77="","",COUNTIFS(Remessas!$B$6:$B$1505,$A77,Remessas!$R$6:$R$1505,"VENCIDO"))</f>
        <v/>
      </c>
      <c r="E77" s="21">
        <f>IF($A77="","",COUNTIFS(Remessas!$B$6:$B$1505,$A77,Remessas!$O$6:$O$1505,"&gt;0"))</f>
        <v/>
      </c>
    </row>
    <row r="78">
      <c r="A78" s="18" t="n"/>
      <c r="B78" s="19">
        <f>IF($A78="","",SUMIFS(Remessas!$O$6:$O$1505,Remessas!$B$6:$B$1505,$A78))</f>
        <v/>
      </c>
      <c r="C78" s="20">
        <f>IF($A78="","",SUMIFS(Remessas!$P$6:$P$1505,Remessas!$B$6:$B$1505,$A78))</f>
        <v/>
      </c>
      <c r="D78" s="21">
        <f>IF($A78="","",COUNTIFS(Remessas!$B$6:$B$1505,$A78,Remessas!$R$6:$R$1505,"VENCIDO"))</f>
        <v/>
      </c>
      <c r="E78" s="21">
        <f>IF($A78="","",COUNTIFS(Remessas!$B$6:$B$1505,$A78,Remessas!$O$6:$O$1505,"&gt;0"))</f>
        <v/>
      </c>
    </row>
    <row r="79">
      <c r="A79" s="18" t="n"/>
      <c r="B79" s="19">
        <f>IF($A79="","",SUMIFS(Remessas!$O$6:$O$1505,Remessas!$B$6:$B$1505,$A79))</f>
        <v/>
      </c>
      <c r="C79" s="20">
        <f>IF($A79="","",SUMIFS(Remessas!$P$6:$P$1505,Remessas!$B$6:$B$1505,$A79))</f>
        <v/>
      </c>
      <c r="D79" s="21">
        <f>IF($A79="","",COUNTIFS(Remessas!$B$6:$B$1505,$A79,Remessas!$R$6:$R$1505,"VENCIDO"))</f>
        <v/>
      </c>
      <c r="E79" s="21">
        <f>IF($A79="","",COUNTIFS(Remessas!$B$6:$B$1505,$A79,Remessas!$O$6:$O$1505,"&gt;0"))</f>
        <v/>
      </c>
    </row>
    <row r="80">
      <c r="A80" s="18" t="n"/>
      <c r="B80" s="19">
        <f>IF($A80="","",SUMIFS(Remessas!$O$6:$O$1505,Remessas!$B$6:$B$1505,$A80))</f>
        <v/>
      </c>
      <c r="C80" s="20">
        <f>IF($A80="","",SUMIFS(Remessas!$P$6:$P$1505,Remessas!$B$6:$B$1505,$A80))</f>
        <v/>
      </c>
      <c r="D80" s="21">
        <f>IF($A80="","",COUNTIFS(Remessas!$B$6:$B$1505,$A80,Remessas!$R$6:$R$1505,"VENCIDO"))</f>
        <v/>
      </c>
      <c r="E80" s="21">
        <f>IF($A80="","",COUNTIFS(Remessas!$B$6:$B$1505,$A80,Remessas!$O$6:$O$1505,"&gt;0"))</f>
        <v/>
      </c>
    </row>
    <row r="81">
      <c r="A81" s="18" t="n"/>
      <c r="B81" s="19">
        <f>IF($A81="","",SUMIFS(Remessas!$O$6:$O$1505,Remessas!$B$6:$B$1505,$A81))</f>
        <v/>
      </c>
      <c r="C81" s="20">
        <f>IF($A81="","",SUMIFS(Remessas!$P$6:$P$1505,Remessas!$B$6:$B$1505,$A81))</f>
        <v/>
      </c>
      <c r="D81" s="21">
        <f>IF($A81="","",COUNTIFS(Remessas!$B$6:$B$1505,$A81,Remessas!$R$6:$R$1505,"VENCIDO"))</f>
        <v/>
      </c>
      <c r="E81" s="21">
        <f>IF($A81="","",COUNTIFS(Remessas!$B$6:$B$1505,$A81,Remessas!$O$6:$O$1505,"&gt;0"))</f>
        <v/>
      </c>
    </row>
    <row r="82">
      <c r="A82" s="18" t="n"/>
      <c r="B82" s="19">
        <f>IF($A82="","",SUMIFS(Remessas!$O$6:$O$1505,Remessas!$B$6:$B$1505,$A82))</f>
        <v/>
      </c>
      <c r="C82" s="20">
        <f>IF($A82="","",SUMIFS(Remessas!$P$6:$P$1505,Remessas!$B$6:$B$1505,$A82))</f>
        <v/>
      </c>
      <c r="D82" s="21">
        <f>IF($A82="","",COUNTIFS(Remessas!$B$6:$B$1505,$A82,Remessas!$R$6:$R$1505,"VENCIDO"))</f>
        <v/>
      </c>
      <c r="E82" s="21">
        <f>IF($A82="","",COUNTIFS(Remessas!$B$6:$B$1505,$A82,Remessas!$O$6:$O$1505,"&gt;0"))</f>
        <v/>
      </c>
    </row>
    <row r="83">
      <c r="A83" s="18" t="n"/>
      <c r="B83" s="19">
        <f>IF($A83="","",SUMIFS(Remessas!$O$6:$O$1505,Remessas!$B$6:$B$1505,$A83))</f>
        <v/>
      </c>
      <c r="C83" s="20">
        <f>IF($A83="","",SUMIFS(Remessas!$P$6:$P$1505,Remessas!$B$6:$B$1505,$A83))</f>
        <v/>
      </c>
      <c r="D83" s="21">
        <f>IF($A83="","",COUNTIFS(Remessas!$B$6:$B$1505,$A83,Remessas!$R$6:$R$1505,"VENCIDO"))</f>
        <v/>
      </c>
      <c r="E83" s="21">
        <f>IF($A83="","",COUNTIFS(Remessas!$B$6:$B$1505,$A83,Remessas!$O$6:$O$1505,"&gt;0"))</f>
        <v/>
      </c>
    </row>
    <row r="84">
      <c r="A84" s="18" t="n"/>
      <c r="B84" s="19">
        <f>IF($A84="","",SUMIFS(Remessas!$O$6:$O$1505,Remessas!$B$6:$B$1505,$A84))</f>
        <v/>
      </c>
      <c r="C84" s="20">
        <f>IF($A84="","",SUMIFS(Remessas!$P$6:$P$1505,Remessas!$B$6:$B$1505,$A84))</f>
        <v/>
      </c>
      <c r="D84" s="21">
        <f>IF($A84="","",COUNTIFS(Remessas!$B$6:$B$1505,$A84,Remessas!$R$6:$R$1505,"VENCIDO"))</f>
        <v/>
      </c>
      <c r="E84" s="21">
        <f>IF($A84="","",COUNTIFS(Remessas!$B$6:$B$1505,$A84,Remessas!$O$6:$O$1505,"&gt;0"))</f>
        <v/>
      </c>
    </row>
    <row r="85">
      <c r="A85" s="18" t="n"/>
      <c r="B85" s="19">
        <f>IF($A85="","",SUMIFS(Remessas!$O$6:$O$1505,Remessas!$B$6:$B$1505,$A85))</f>
        <v/>
      </c>
      <c r="C85" s="20">
        <f>IF($A85="","",SUMIFS(Remessas!$P$6:$P$1505,Remessas!$B$6:$B$1505,$A85))</f>
        <v/>
      </c>
      <c r="D85" s="21">
        <f>IF($A85="","",COUNTIFS(Remessas!$B$6:$B$1505,$A85,Remessas!$R$6:$R$1505,"VENCIDO"))</f>
        <v/>
      </c>
      <c r="E85" s="21">
        <f>IF($A85="","",COUNTIFS(Remessas!$B$6:$B$1505,$A85,Remessas!$O$6:$O$1505,"&gt;0"))</f>
        <v/>
      </c>
    </row>
    <row r="86">
      <c r="A86" s="18" t="n"/>
      <c r="B86" s="19">
        <f>IF($A86="","",SUMIFS(Remessas!$O$6:$O$1505,Remessas!$B$6:$B$1505,$A86))</f>
        <v/>
      </c>
      <c r="C86" s="20">
        <f>IF($A86="","",SUMIFS(Remessas!$P$6:$P$1505,Remessas!$B$6:$B$1505,$A86))</f>
        <v/>
      </c>
      <c r="D86" s="21">
        <f>IF($A86="","",COUNTIFS(Remessas!$B$6:$B$1505,$A86,Remessas!$R$6:$R$1505,"VENCIDO"))</f>
        <v/>
      </c>
      <c r="E86" s="21">
        <f>IF($A86="","",COUNTIFS(Remessas!$B$6:$B$1505,$A86,Remessas!$O$6:$O$1505,"&gt;0"))</f>
        <v/>
      </c>
    </row>
    <row r="87">
      <c r="A87" s="18" t="n"/>
      <c r="B87" s="19">
        <f>IF($A87="","",SUMIFS(Remessas!$O$6:$O$1505,Remessas!$B$6:$B$1505,$A87))</f>
        <v/>
      </c>
      <c r="C87" s="20">
        <f>IF($A87="","",SUMIFS(Remessas!$P$6:$P$1505,Remessas!$B$6:$B$1505,$A87))</f>
        <v/>
      </c>
      <c r="D87" s="21">
        <f>IF($A87="","",COUNTIFS(Remessas!$B$6:$B$1505,$A87,Remessas!$R$6:$R$1505,"VENCIDO"))</f>
        <v/>
      </c>
      <c r="E87" s="21">
        <f>IF($A87="","",COUNTIFS(Remessas!$B$6:$B$1505,$A87,Remessas!$O$6:$O$1505,"&gt;0"))</f>
        <v/>
      </c>
    </row>
    <row r="88">
      <c r="A88" s="18" t="n"/>
      <c r="B88" s="19">
        <f>IF($A88="","",SUMIFS(Remessas!$O$6:$O$1505,Remessas!$B$6:$B$1505,$A88))</f>
        <v/>
      </c>
      <c r="C88" s="20">
        <f>IF($A88="","",SUMIFS(Remessas!$P$6:$P$1505,Remessas!$B$6:$B$1505,$A88))</f>
        <v/>
      </c>
      <c r="D88" s="21">
        <f>IF($A88="","",COUNTIFS(Remessas!$B$6:$B$1505,$A88,Remessas!$R$6:$R$1505,"VENCIDO"))</f>
        <v/>
      </c>
      <c r="E88" s="21">
        <f>IF($A88="","",COUNTIFS(Remessas!$B$6:$B$1505,$A88,Remessas!$O$6:$O$1505,"&gt;0"))</f>
        <v/>
      </c>
    </row>
    <row r="89">
      <c r="A89" s="18" t="n"/>
      <c r="B89" s="19">
        <f>IF($A89="","",SUMIFS(Remessas!$O$6:$O$1505,Remessas!$B$6:$B$1505,$A89))</f>
        <v/>
      </c>
      <c r="C89" s="20">
        <f>IF($A89="","",SUMIFS(Remessas!$P$6:$P$1505,Remessas!$B$6:$B$1505,$A89))</f>
        <v/>
      </c>
      <c r="D89" s="21">
        <f>IF($A89="","",COUNTIFS(Remessas!$B$6:$B$1505,$A89,Remessas!$R$6:$R$1505,"VENCIDO"))</f>
        <v/>
      </c>
      <c r="E89" s="21">
        <f>IF($A89="","",COUNTIFS(Remessas!$B$6:$B$1505,$A89,Remessas!$O$6:$O$1505,"&gt;0"))</f>
        <v/>
      </c>
    </row>
    <row r="90">
      <c r="A90" s="18" t="n"/>
      <c r="B90" s="19">
        <f>IF($A90="","",SUMIFS(Remessas!$O$6:$O$1505,Remessas!$B$6:$B$1505,$A90))</f>
        <v/>
      </c>
      <c r="C90" s="20">
        <f>IF($A90="","",SUMIFS(Remessas!$P$6:$P$1505,Remessas!$B$6:$B$1505,$A90))</f>
        <v/>
      </c>
      <c r="D90" s="21">
        <f>IF($A90="","",COUNTIFS(Remessas!$B$6:$B$1505,$A90,Remessas!$R$6:$R$1505,"VENCIDO"))</f>
        <v/>
      </c>
      <c r="E90" s="21">
        <f>IF($A90="","",COUNTIFS(Remessas!$B$6:$B$1505,$A90,Remessas!$O$6:$O$1505,"&gt;0"))</f>
        <v/>
      </c>
    </row>
    <row r="91">
      <c r="A91" s="18" t="n"/>
      <c r="B91" s="19">
        <f>IF($A91="","",SUMIFS(Remessas!$O$6:$O$1505,Remessas!$B$6:$B$1505,$A91))</f>
        <v/>
      </c>
      <c r="C91" s="20">
        <f>IF($A91="","",SUMIFS(Remessas!$P$6:$P$1505,Remessas!$B$6:$B$1505,$A91))</f>
        <v/>
      </c>
      <c r="D91" s="21">
        <f>IF($A91="","",COUNTIFS(Remessas!$B$6:$B$1505,$A91,Remessas!$R$6:$R$1505,"VENCIDO"))</f>
        <v/>
      </c>
      <c r="E91" s="21">
        <f>IF($A91="","",COUNTIFS(Remessas!$B$6:$B$1505,$A91,Remessas!$O$6:$O$1505,"&gt;0"))</f>
        <v/>
      </c>
    </row>
    <row r="92">
      <c r="A92" s="18" t="n"/>
      <c r="B92" s="19">
        <f>IF($A92="","",SUMIFS(Remessas!$O$6:$O$1505,Remessas!$B$6:$B$1505,$A92))</f>
        <v/>
      </c>
      <c r="C92" s="20">
        <f>IF($A92="","",SUMIFS(Remessas!$P$6:$P$1505,Remessas!$B$6:$B$1505,$A92))</f>
        <v/>
      </c>
      <c r="D92" s="21">
        <f>IF($A92="","",COUNTIFS(Remessas!$B$6:$B$1505,$A92,Remessas!$R$6:$R$1505,"VENCIDO"))</f>
        <v/>
      </c>
      <c r="E92" s="21">
        <f>IF($A92="","",COUNTIFS(Remessas!$B$6:$B$1505,$A92,Remessas!$O$6:$O$1505,"&gt;0"))</f>
        <v/>
      </c>
    </row>
    <row r="93">
      <c r="A93" s="18" t="n"/>
      <c r="B93" s="19">
        <f>IF($A93="","",SUMIFS(Remessas!$O$6:$O$1505,Remessas!$B$6:$B$1505,$A93))</f>
        <v/>
      </c>
      <c r="C93" s="20">
        <f>IF($A93="","",SUMIFS(Remessas!$P$6:$P$1505,Remessas!$B$6:$B$1505,$A93))</f>
        <v/>
      </c>
      <c r="D93" s="21">
        <f>IF($A93="","",COUNTIFS(Remessas!$B$6:$B$1505,$A93,Remessas!$R$6:$R$1505,"VENCIDO"))</f>
        <v/>
      </c>
      <c r="E93" s="21">
        <f>IF($A93="","",COUNTIFS(Remessas!$B$6:$B$1505,$A93,Remessas!$O$6:$O$1505,"&gt;0"))</f>
        <v/>
      </c>
    </row>
    <row r="94">
      <c r="A94" s="18" t="n"/>
      <c r="B94" s="19">
        <f>IF($A94="","",SUMIFS(Remessas!$O$6:$O$1505,Remessas!$B$6:$B$1505,$A94))</f>
        <v/>
      </c>
      <c r="C94" s="20">
        <f>IF($A94="","",SUMIFS(Remessas!$P$6:$P$1505,Remessas!$B$6:$B$1505,$A94))</f>
        <v/>
      </c>
      <c r="D94" s="21">
        <f>IF($A94="","",COUNTIFS(Remessas!$B$6:$B$1505,$A94,Remessas!$R$6:$R$1505,"VENCIDO"))</f>
        <v/>
      </c>
      <c r="E94" s="21">
        <f>IF($A94="","",COUNTIFS(Remessas!$B$6:$B$1505,$A94,Remessas!$O$6:$O$1505,"&gt;0"))</f>
        <v/>
      </c>
    </row>
    <row r="95">
      <c r="A95" s="18" t="n"/>
      <c r="B95" s="19">
        <f>IF($A95="","",SUMIFS(Remessas!$O$6:$O$1505,Remessas!$B$6:$B$1505,$A95))</f>
        <v/>
      </c>
      <c r="C95" s="20">
        <f>IF($A95="","",SUMIFS(Remessas!$P$6:$P$1505,Remessas!$B$6:$B$1505,$A95))</f>
        <v/>
      </c>
      <c r="D95" s="21">
        <f>IF($A95="","",COUNTIFS(Remessas!$B$6:$B$1505,$A95,Remessas!$R$6:$R$1505,"VENCIDO"))</f>
        <v/>
      </c>
      <c r="E95" s="21">
        <f>IF($A95="","",COUNTIFS(Remessas!$B$6:$B$1505,$A95,Remessas!$O$6:$O$1505,"&gt;0"))</f>
        <v/>
      </c>
    </row>
    <row r="96">
      <c r="A96" s="18" t="n"/>
      <c r="B96" s="19">
        <f>IF($A96="","",SUMIFS(Remessas!$O$6:$O$1505,Remessas!$B$6:$B$1505,$A96))</f>
        <v/>
      </c>
      <c r="C96" s="20">
        <f>IF($A96="","",SUMIFS(Remessas!$P$6:$P$1505,Remessas!$B$6:$B$1505,$A96))</f>
        <v/>
      </c>
      <c r="D96" s="21">
        <f>IF($A96="","",COUNTIFS(Remessas!$B$6:$B$1505,$A96,Remessas!$R$6:$R$1505,"VENCIDO"))</f>
        <v/>
      </c>
      <c r="E96" s="21">
        <f>IF($A96="","",COUNTIFS(Remessas!$B$6:$B$1505,$A96,Remessas!$O$6:$O$1505,"&gt;0"))</f>
        <v/>
      </c>
    </row>
    <row r="97">
      <c r="A97" s="18" t="n"/>
      <c r="B97" s="19">
        <f>IF($A97="","",SUMIFS(Remessas!$O$6:$O$1505,Remessas!$B$6:$B$1505,$A97))</f>
        <v/>
      </c>
      <c r="C97" s="20">
        <f>IF($A97="","",SUMIFS(Remessas!$P$6:$P$1505,Remessas!$B$6:$B$1505,$A97))</f>
        <v/>
      </c>
      <c r="D97" s="21">
        <f>IF($A97="","",COUNTIFS(Remessas!$B$6:$B$1505,$A97,Remessas!$R$6:$R$1505,"VENCIDO"))</f>
        <v/>
      </c>
      <c r="E97" s="21">
        <f>IF($A97="","",COUNTIFS(Remessas!$B$6:$B$1505,$A97,Remessas!$O$6:$O$1505,"&gt;0"))</f>
        <v/>
      </c>
    </row>
    <row r="98">
      <c r="A98" s="18" t="n"/>
      <c r="B98" s="19">
        <f>IF($A98="","",SUMIFS(Remessas!$O$6:$O$1505,Remessas!$B$6:$B$1505,$A98))</f>
        <v/>
      </c>
      <c r="C98" s="20">
        <f>IF($A98="","",SUMIFS(Remessas!$P$6:$P$1505,Remessas!$B$6:$B$1505,$A98))</f>
        <v/>
      </c>
      <c r="D98" s="21">
        <f>IF($A98="","",COUNTIFS(Remessas!$B$6:$B$1505,$A98,Remessas!$R$6:$R$1505,"VENCIDO"))</f>
        <v/>
      </c>
      <c r="E98" s="21">
        <f>IF($A98="","",COUNTIFS(Remessas!$B$6:$B$1505,$A98,Remessas!$O$6:$O$1505,"&gt;0"))</f>
        <v/>
      </c>
    </row>
    <row r="99">
      <c r="A99" s="18" t="n"/>
      <c r="B99" s="19">
        <f>IF($A99="","",SUMIFS(Remessas!$O$6:$O$1505,Remessas!$B$6:$B$1505,$A99))</f>
        <v/>
      </c>
      <c r="C99" s="20">
        <f>IF($A99="","",SUMIFS(Remessas!$P$6:$P$1505,Remessas!$B$6:$B$1505,$A99))</f>
        <v/>
      </c>
      <c r="D99" s="21">
        <f>IF($A99="","",COUNTIFS(Remessas!$B$6:$B$1505,$A99,Remessas!$R$6:$R$1505,"VENCIDO"))</f>
        <v/>
      </c>
      <c r="E99" s="21">
        <f>IF($A99="","",COUNTIFS(Remessas!$B$6:$B$1505,$A99,Remessas!$O$6:$O$1505,"&gt;0"))</f>
        <v/>
      </c>
    </row>
    <row r="100">
      <c r="A100" s="18" t="n"/>
      <c r="B100" s="19">
        <f>IF($A100="","",SUMIFS(Remessas!$O$6:$O$1505,Remessas!$B$6:$B$1505,$A100))</f>
        <v/>
      </c>
      <c r="C100" s="20">
        <f>IF($A100="","",SUMIFS(Remessas!$P$6:$P$1505,Remessas!$B$6:$B$1505,$A100))</f>
        <v/>
      </c>
      <c r="D100" s="21">
        <f>IF($A100="","",COUNTIFS(Remessas!$B$6:$B$1505,$A100,Remessas!$R$6:$R$1505,"VENCIDO"))</f>
        <v/>
      </c>
      <c r="E100" s="21">
        <f>IF($A100="","",COUNTIFS(Remessas!$B$6:$B$1505,$A100,Remessas!$O$6:$O$1505,"&gt;0"))</f>
        <v/>
      </c>
    </row>
    <row r="101">
      <c r="A101" s="18" t="n"/>
      <c r="B101" s="19">
        <f>IF($A101="","",SUMIFS(Remessas!$O$6:$O$1505,Remessas!$B$6:$B$1505,$A101))</f>
        <v/>
      </c>
      <c r="C101" s="20">
        <f>IF($A101="","",SUMIFS(Remessas!$P$6:$P$1505,Remessas!$B$6:$B$1505,$A101))</f>
        <v/>
      </c>
      <c r="D101" s="21">
        <f>IF($A101="","",COUNTIFS(Remessas!$B$6:$B$1505,$A101,Remessas!$R$6:$R$1505,"VENCIDO"))</f>
        <v/>
      </c>
      <c r="E101" s="21">
        <f>IF($A101="","",COUNTIFS(Remessas!$B$6:$B$1505,$A101,Remessas!$O$6:$O$1505,"&gt;0"))</f>
        <v/>
      </c>
    </row>
    <row r="102">
      <c r="A102" s="18" t="n"/>
      <c r="B102" s="19">
        <f>IF($A102="","",SUMIFS(Remessas!$O$6:$O$1505,Remessas!$B$6:$B$1505,$A102))</f>
        <v/>
      </c>
      <c r="C102" s="20">
        <f>IF($A102="","",SUMIFS(Remessas!$P$6:$P$1505,Remessas!$B$6:$B$1505,$A102))</f>
        <v/>
      </c>
      <c r="D102" s="21">
        <f>IF($A102="","",COUNTIFS(Remessas!$B$6:$B$1505,$A102,Remessas!$R$6:$R$1505,"VENCIDO"))</f>
        <v/>
      </c>
      <c r="E102" s="21">
        <f>IF($A102="","",COUNTIFS(Remessas!$B$6:$B$1505,$A102,Remessas!$O$6:$O$1505,"&gt;0"))</f>
        <v/>
      </c>
    </row>
    <row r="103">
      <c r="A103" s="18" t="n"/>
      <c r="B103" s="19">
        <f>IF($A103="","",SUMIFS(Remessas!$O$6:$O$1505,Remessas!$B$6:$B$1505,$A103))</f>
        <v/>
      </c>
      <c r="C103" s="20">
        <f>IF($A103="","",SUMIFS(Remessas!$P$6:$P$1505,Remessas!$B$6:$B$1505,$A103))</f>
        <v/>
      </c>
      <c r="D103" s="21">
        <f>IF($A103="","",COUNTIFS(Remessas!$B$6:$B$1505,$A103,Remessas!$R$6:$R$1505,"VENCIDO"))</f>
        <v/>
      </c>
      <c r="E103" s="21">
        <f>IF($A103="","",COUNTIFS(Remessas!$B$6:$B$1505,$A103,Remessas!$O$6:$O$1505,"&gt;0"))</f>
        <v/>
      </c>
    </row>
    <row r="104">
      <c r="A104" s="18" t="n"/>
      <c r="B104" s="19">
        <f>IF($A104="","",SUMIFS(Remessas!$O$6:$O$1505,Remessas!$B$6:$B$1505,$A104))</f>
        <v/>
      </c>
      <c r="C104" s="20">
        <f>IF($A104="","",SUMIFS(Remessas!$P$6:$P$1505,Remessas!$B$6:$B$1505,$A104))</f>
        <v/>
      </c>
      <c r="D104" s="21">
        <f>IF($A104="","",COUNTIFS(Remessas!$B$6:$B$1505,$A104,Remessas!$R$6:$R$1505,"VENCIDO"))</f>
        <v/>
      </c>
      <c r="E104" s="21">
        <f>IF($A104="","",COUNTIFS(Remessas!$B$6:$B$1505,$A104,Remessas!$O$6:$O$1505,"&gt;0"))</f>
        <v/>
      </c>
    </row>
    <row r="105">
      <c r="A105" s="18" t="n"/>
      <c r="B105" s="19">
        <f>IF($A105="","",SUMIFS(Remessas!$O$6:$O$1505,Remessas!$B$6:$B$1505,$A105))</f>
        <v/>
      </c>
      <c r="C105" s="20">
        <f>IF($A105="","",SUMIFS(Remessas!$P$6:$P$1505,Remessas!$B$6:$B$1505,$A105))</f>
        <v/>
      </c>
      <c r="D105" s="21">
        <f>IF($A105="","",COUNTIFS(Remessas!$B$6:$B$1505,$A105,Remessas!$R$6:$R$1505,"VENCIDO"))</f>
        <v/>
      </c>
      <c r="E105" s="21">
        <f>IF($A105="","",COUNTIFS(Remessas!$B$6:$B$1505,$A105,Remessas!$O$6:$O$1505,"&gt;0"))</f>
        <v/>
      </c>
    </row>
    <row r="106">
      <c r="A106" s="18" t="n"/>
      <c r="B106" s="19">
        <f>IF($A106="","",SUMIFS(Remessas!$O$6:$O$1505,Remessas!$B$6:$B$1505,$A106))</f>
        <v/>
      </c>
      <c r="C106" s="20">
        <f>IF($A106="","",SUMIFS(Remessas!$P$6:$P$1505,Remessas!$B$6:$B$1505,$A106))</f>
        <v/>
      </c>
      <c r="D106" s="21">
        <f>IF($A106="","",COUNTIFS(Remessas!$B$6:$B$1505,$A106,Remessas!$R$6:$R$1505,"VENCIDO"))</f>
        <v/>
      </c>
      <c r="E106" s="21">
        <f>IF($A106="","",COUNTIFS(Remessas!$B$6:$B$1505,$A106,Remessas!$O$6:$O$1505,"&gt;0"))</f>
        <v/>
      </c>
    </row>
    <row r="107">
      <c r="A107" s="18" t="n"/>
      <c r="B107" s="19">
        <f>IF($A107="","",SUMIFS(Remessas!$O$6:$O$1505,Remessas!$B$6:$B$1505,$A107))</f>
        <v/>
      </c>
      <c r="C107" s="20">
        <f>IF($A107="","",SUMIFS(Remessas!$P$6:$P$1505,Remessas!$B$6:$B$1505,$A107))</f>
        <v/>
      </c>
      <c r="D107" s="21">
        <f>IF($A107="","",COUNTIFS(Remessas!$B$6:$B$1505,$A107,Remessas!$R$6:$R$1505,"VENCIDO"))</f>
        <v/>
      </c>
      <c r="E107" s="21">
        <f>IF($A107="","",COUNTIFS(Remessas!$B$6:$B$1505,$A107,Remessas!$O$6:$O$1505,"&gt;0"))</f>
        <v/>
      </c>
    </row>
    <row r="108">
      <c r="A108" s="18" t="n"/>
      <c r="B108" s="19">
        <f>IF($A108="","",SUMIFS(Remessas!$O$6:$O$1505,Remessas!$B$6:$B$1505,$A108))</f>
        <v/>
      </c>
      <c r="C108" s="20">
        <f>IF($A108="","",SUMIFS(Remessas!$P$6:$P$1505,Remessas!$B$6:$B$1505,$A108))</f>
        <v/>
      </c>
      <c r="D108" s="21">
        <f>IF($A108="","",COUNTIFS(Remessas!$B$6:$B$1505,$A108,Remessas!$R$6:$R$1505,"VENCIDO"))</f>
        <v/>
      </c>
      <c r="E108" s="21">
        <f>IF($A108="","",COUNTIFS(Remessas!$B$6:$B$1505,$A108,Remessas!$O$6:$O$1505,"&gt;0"))</f>
        <v/>
      </c>
    </row>
    <row r="109">
      <c r="A109" s="18" t="n"/>
      <c r="B109" s="19">
        <f>IF($A109="","",SUMIFS(Remessas!$O$6:$O$1505,Remessas!$B$6:$B$1505,$A109))</f>
        <v/>
      </c>
      <c r="C109" s="20">
        <f>IF($A109="","",SUMIFS(Remessas!$P$6:$P$1505,Remessas!$B$6:$B$1505,$A109))</f>
        <v/>
      </c>
      <c r="D109" s="21">
        <f>IF($A109="","",COUNTIFS(Remessas!$B$6:$B$1505,$A109,Remessas!$R$6:$R$1505,"VENCIDO"))</f>
        <v/>
      </c>
      <c r="E109" s="21">
        <f>IF($A109="","",COUNTIFS(Remessas!$B$6:$B$1505,$A109,Remessas!$O$6:$O$1505,"&gt;0"))</f>
        <v/>
      </c>
    </row>
    <row r="110">
      <c r="A110" s="18" t="n"/>
      <c r="B110" s="19">
        <f>IF($A110="","",SUMIFS(Remessas!$O$6:$O$1505,Remessas!$B$6:$B$1505,$A110))</f>
        <v/>
      </c>
      <c r="C110" s="20">
        <f>IF($A110="","",SUMIFS(Remessas!$P$6:$P$1505,Remessas!$B$6:$B$1505,$A110))</f>
        <v/>
      </c>
      <c r="D110" s="21">
        <f>IF($A110="","",COUNTIFS(Remessas!$B$6:$B$1505,$A110,Remessas!$R$6:$R$1505,"VENCIDO"))</f>
        <v/>
      </c>
      <c r="E110" s="21">
        <f>IF($A110="","",COUNTIFS(Remessas!$B$6:$B$1505,$A110,Remessas!$O$6:$O$1505,"&gt;0"))</f>
        <v/>
      </c>
    </row>
    <row r="111">
      <c r="A111" s="18" t="n"/>
      <c r="B111" s="19">
        <f>IF($A111="","",SUMIFS(Remessas!$O$6:$O$1505,Remessas!$B$6:$B$1505,$A111))</f>
        <v/>
      </c>
      <c r="C111" s="20">
        <f>IF($A111="","",SUMIFS(Remessas!$P$6:$P$1505,Remessas!$B$6:$B$1505,$A111))</f>
        <v/>
      </c>
      <c r="D111" s="21">
        <f>IF($A111="","",COUNTIFS(Remessas!$B$6:$B$1505,$A111,Remessas!$R$6:$R$1505,"VENCIDO"))</f>
        <v/>
      </c>
      <c r="E111" s="21">
        <f>IF($A111="","",COUNTIFS(Remessas!$B$6:$B$1505,$A111,Remessas!$O$6:$O$1505,"&gt;0"))</f>
        <v/>
      </c>
    </row>
    <row r="112">
      <c r="A112" s="18" t="n"/>
      <c r="B112" s="19">
        <f>IF($A112="","",SUMIFS(Remessas!$O$6:$O$1505,Remessas!$B$6:$B$1505,$A112))</f>
        <v/>
      </c>
      <c r="C112" s="20">
        <f>IF($A112="","",SUMIFS(Remessas!$P$6:$P$1505,Remessas!$B$6:$B$1505,$A112))</f>
        <v/>
      </c>
      <c r="D112" s="21">
        <f>IF($A112="","",COUNTIFS(Remessas!$B$6:$B$1505,$A112,Remessas!$R$6:$R$1505,"VENCIDO"))</f>
        <v/>
      </c>
      <c r="E112" s="21">
        <f>IF($A112="","",COUNTIFS(Remessas!$B$6:$B$1505,$A112,Remessas!$O$6:$O$1505,"&gt;0"))</f>
        <v/>
      </c>
    </row>
    <row r="113">
      <c r="A113" s="18" t="n"/>
      <c r="B113" s="19">
        <f>IF($A113="","",SUMIFS(Remessas!$O$6:$O$1505,Remessas!$B$6:$B$1505,$A113))</f>
        <v/>
      </c>
      <c r="C113" s="20">
        <f>IF($A113="","",SUMIFS(Remessas!$P$6:$P$1505,Remessas!$B$6:$B$1505,$A113))</f>
        <v/>
      </c>
      <c r="D113" s="21">
        <f>IF($A113="","",COUNTIFS(Remessas!$B$6:$B$1505,$A113,Remessas!$R$6:$R$1505,"VENCIDO"))</f>
        <v/>
      </c>
      <c r="E113" s="21">
        <f>IF($A113="","",COUNTIFS(Remessas!$B$6:$B$1505,$A113,Remessas!$O$6:$O$1505,"&gt;0"))</f>
        <v/>
      </c>
    </row>
    <row r="114">
      <c r="A114" s="18" t="n"/>
      <c r="B114" s="19">
        <f>IF($A114="","",SUMIFS(Remessas!$O$6:$O$1505,Remessas!$B$6:$B$1505,$A114))</f>
        <v/>
      </c>
      <c r="C114" s="20">
        <f>IF($A114="","",SUMIFS(Remessas!$P$6:$P$1505,Remessas!$B$6:$B$1505,$A114))</f>
        <v/>
      </c>
      <c r="D114" s="21">
        <f>IF($A114="","",COUNTIFS(Remessas!$B$6:$B$1505,$A114,Remessas!$R$6:$R$1505,"VENCIDO"))</f>
        <v/>
      </c>
      <c r="E114" s="21">
        <f>IF($A114="","",COUNTIFS(Remessas!$B$6:$B$1505,$A114,Remessas!$O$6:$O$1505,"&gt;0"))</f>
        <v/>
      </c>
    </row>
    <row r="115">
      <c r="A115" s="18" t="n"/>
      <c r="B115" s="19">
        <f>IF($A115="","",SUMIFS(Remessas!$O$6:$O$1505,Remessas!$B$6:$B$1505,$A115))</f>
        <v/>
      </c>
      <c r="C115" s="20">
        <f>IF($A115="","",SUMIFS(Remessas!$P$6:$P$1505,Remessas!$B$6:$B$1505,$A115))</f>
        <v/>
      </c>
      <c r="D115" s="21">
        <f>IF($A115="","",COUNTIFS(Remessas!$B$6:$B$1505,$A115,Remessas!$R$6:$R$1505,"VENCIDO"))</f>
        <v/>
      </c>
      <c r="E115" s="21">
        <f>IF($A115="","",COUNTIFS(Remessas!$B$6:$B$1505,$A115,Remessas!$O$6:$O$1505,"&gt;0"))</f>
        <v/>
      </c>
    </row>
    <row r="116">
      <c r="A116" s="18" t="n"/>
      <c r="B116" s="19">
        <f>IF($A116="","",SUMIFS(Remessas!$O$6:$O$1505,Remessas!$B$6:$B$1505,$A116))</f>
        <v/>
      </c>
      <c r="C116" s="20">
        <f>IF($A116="","",SUMIFS(Remessas!$P$6:$P$1505,Remessas!$B$6:$B$1505,$A116))</f>
        <v/>
      </c>
      <c r="D116" s="21">
        <f>IF($A116="","",COUNTIFS(Remessas!$B$6:$B$1505,$A116,Remessas!$R$6:$R$1505,"VENCIDO"))</f>
        <v/>
      </c>
      <c r="E116" s="21">
        <f>IF($A116="","",COUNTIFS(Remessas!$B$6:$B$1505,$A116,Remessas!$O$6:$O$1505,"&gt;0"))</f>
        <v/>
      </c>
    </row>
    <row r="117">
      <c r="A117" s="18" t="n"/>
      <c r="B117" s="19">
        <f>IF($A117="","",SUMIFS(Remessas!$O$6:$O$1505,Remessas!$B$6:$B$1505,$A117))</f>
        <v/>
      </c>
      <c r="C117" s="20">
        <f>IF($A117="","",SUMIFS(Remessas!$P$6:$P$1505,Remessas!$B$6:$B$1505,$A117))</f>
        <v/>
      </c>
      <c r="D117" s="21">
        <f>IF($A117="","",COUNTIFS(Remessas!$B$6:$B$1505,$A117,Remessas!$R$6:$R$1505,"VENCIDO"))</f>
        <v/>
      </c>
      <c r="E117" s="21">
        <f>IF($A117="","",COUNTIFS(Remessas!$B$6:$B$1505,$A117,Remessas!$O$6:$O$1505,"&gt;0"))</f>
        <v/>
      </c>
    </row>
    <row r="118">
      <c r="A118" s="18" t="n"/>
      <c r="B118" s="19">
        <f>IF($A118="","",SUMIFS(Remessas!$O$6:$O$1505,Remessas!$B$6:$B$1505,$A118))</f>
        <v/>
      </c>
      <c r="C118" s="20">
        <f>IF($A118="","",SUMIFS(Remessas!$P$6:$P$1505,Remessas!$B$6:$B$1505,$A118))</f>
        <v/>
      </c>
      <c r="D118" s="21">
        <f>IF($A118="","",COUNTIFS(Remessas!$B$6:$B$1505,$A118,Remessas!$R$6:$R$1505,"VENCIDO"))</f>
        <v/>
      </c>
      <c r="E118" s="21">
        <f>IF($A118="","",COUNTIFS(Remessas!$B$6:$B$1505,$A118,Remessas!$O$6:$O$1505,"&gt;0"))</f>
        <v/>
      </c>
    </row>
    <row r="119">
      <c r="A119" s="18" t="n"/>
      <c r="B119" s="19">
        <f>IF($A119="","",SUMIFS(Remessas!$O$6:$O$1505,Remessas!$B$6:$B$1505,$A119))</f>
        <v/>
      </c>
      <c r="C119" s="20">
        <f>IF($A119="","",SUMIFS(Remessas!$P$6:$P$1505,Remessas!$B$6:$B$1505,$A119))</f>
        <v/>
      </c>
      <c r="D119" s="21">
        <f>IF($A119="","",COUNTIFS(Remessas!$B$6:$B$1505,$A119,Remessas!$R$6:$R$1505,"VENCIDO"))</f>
        <v/>
      </c>
      <c r="E119" s="21">
        <f>IF($A119="","",COUNTIFS(Remessas!$B$6:$B$1505,$A119,Remessas!$O$6:$O$1505,"&gt;0"))</f>
        <v/>
      </c>
    </row>
    <row r="120">
      <c r="A120" s="18" t="n"/>
      <c r="B120" s="19">
        <f>IF($A120="","",SUMIFS(Remessas!$O$6:$O$1505,Remessas!$B$6:$B$1505,$A120))</f>
        <v/>
      </c>
      <c r="C120" s="20">
        <f>IF($A120="","",SUMIFS(Remessas!$P$6:$P$1505,Remessas!$B$6:$B$1505,$A120))</f>
        <v/>
      </c>
      <c r="D120" s="21">
        <f>IF($A120="","",COUNTIFS(Remessas!$B$6:$B$1505,$A120,Remessas!$R$6:$R$1505,"VENCIDO"))</f>
        <v/>
      </c>
      <c r="E120" s="21">
        <f>IF($A120="","",COUNTIFS(Remessas!$B$6:$B$1505,$A120,Remessas!$O$6:$O$1505,"&gt;0"))</f>
        <v/>
      </c>
    </row>
    <row r="121">
      <c r="A121" s="18" t="n"/>
      <c r="B121" s="19">
        <f>IF($A121="","",SUMIFS(Remessas!$O$6:$O$1505,Remessas!$B$6:$B$1505,$A121))</f>
        <v/>
      </c>
      <c r="C121" s="20">
        <f>IF($A121="","",SUMIFS(Remessas!$P$6:$P$1505,Remessas!$B$6:$B$1505,$A121))</f>
        <v/>
      </c>
      <c r="D121" s="21">
        <f>IF($A121="","",COUNTIFS(Remessas!$B$6:$B$1505,$A121,Remessas!$R$6:$R$1505,"VENCIDO"))</f>
        <v/>
      </c>
      <c r="E121" s="21">
        <f>IF($A121="","",COUNTIFS(Remessas!$B$6:$B$1505,$A121,Remessas!$O$6:$O$1505,"&gt;0"))</f>
        <v/>
      </c>
    </row>
    <row r="122">
      <c r="A122" s="18" t="n"/>
      <c r="B122" s="19">
        <f>IF($A122="","",SUMIFS(Remessas!$O$6:$O$1505,Remessas!$B$6:$B$1505,$A122))</f>
        <v/>
      </c>
      <c r="C122" s="20">
        <f>IF($A122="","",SUMIFS(Remessas!$P$6:$P$1505,Remessas!$B$6:$B$1505,$A122))</f>
        <v/>
      </c>
      <c r="D122" s="21">
        <f>IF($A122="","",COUNTIFS(Remessas!$B$6:$B$1505,$A122,Remessas!$R$6:$R$1505,"VENCIDO"))</f>
        <v/>
      </c>
      <c r="E122" s="21">
        <f>IF($A122="","",COUNTIFS(Remessas!$B$6:$B$1505,$A122,Remessas!$O$6:$O$1505,"&gt;0"))</f>
        <v/>
      </c>
    </row>
    <row r="123">
      <c r="A123" s="18" t="n"/>
      <c r="B123" s="19">
        <f>IF($A123="","",SUMIFS(Remessas!$O$6:$O$1505,Remessas!$B$6:$B$1505,$A123))</f>
        <v/>
      </c>
      <c r="C123" s="20">
        <f>IF($A123="","",SUMIFS(Remessas!$P$6:$P$1505,Remessas!$B$6:$B$1505,$A123))</f>
        <v/>
      </c>
      <c r="D123" s="21">
        <f>IF($A123="","",COUNTIFS(Remessas!$B$6:$B$1505,$A123,Remessas!$R$6:$R$1505,"VENCIDO"))</f>
        <v/>
      </c>
      <c r="E123" s="21">
        <f>IF($A123="","",COUNTIFS(Remessas!$B$6:$B$1505,$A123,Remessas!$O$6:$O$1505,"&gt;0"))</f>
        <v/>
      </c>
    </row>
    <row r="124">
      <c r="A124" s="18" t="n"/>
      <c r="B124" s="19">
        <f>IF($A124="","",SUMIFS(Remessas!$O$6:$O$1505,Remessas!$B$6:$B$1505,$A124))</f>
        <v/>
      </c>
      <c r="C124" s="20">
        <f>IF($A124="","",SUMIFS(Remessas!$P$6:$P$1505,Remessas!$B$6:$B$1505,$A124))</f>
        <v/>
      </c>
      <c r="D124" s="21">
        <f>IF($A124="","",COUNTIFS(Remessas!$B$6:$B$1505,$A124,Remessas!$R$6:$R$1505,"VENCIDO"))</f>
        <v/>
      </c>
      <c r="E124" s="21">
        <f>IF($A124="","",COUNTIFS(Remessas!$B$6:$B$1505,$A124,Remessas!$O$6:$O$1505,"&gt;0"))</f>
        <v/>
      </c>
    </row>
    <row r="125">
      <c r="A125" s="18" t="n"/>
      <c r="B125" s="19">
        <f>IF($A125="","",SUMIFS(Remessas!$O$6:$O$1505,Remessas!$B$6:$B$1505,$A125))</f>
        <v/>
      </c>
      <c r="C125" s="20">
        <f>IF($A125="","",SUMIFS(Remessas!$P$6:$P$1505,Remessas!$B$6:$B$1505,$A125))</f>
        <v/>
      </c>
      <c r="D125" s="21">
        <f>IF($A125="","",COUNTIFS(Remessas!$B$6:$B$1505,$A125,Remessas!$R$6:$R$1505,"VENCIDO"))</f>
        <v/>
      </c>
      <c r="E125" s="21">
        <f>IF($A125="","",COUNTIFS(Remessas!$B$6:$B$1505,$A125,Remessas!$O$6:$O$1505,"&gt;0"))</f>
        <v/>
      </c>
    </row>
    <row r="126">
      <c r="A126" s="18" t="n"/>
      <c r="B126" s="19">
        <f>IF($A126="","",SUMIFS(Remessas!$O$6:$O$1505,Remessas!$B$6:$B$1505,$A126))</f>
        <v/>
      </c>
      <c r="C126" s="20">
        <f>IF($A126="","",SUMIFS(Remessas!$P$6:$P$1505,Remessas!$B$6:$B$1505,$A126))</f>
        <v/>
      </c>
      <c r="D126" s="21">
        <f>IF($A126="","",COUNTIFS(Remessas!$B$6:$B$1505,$A126,Remessas!$R$6:$R$1505,"VENCIDO"))</f>
        <v/>
      </c>
      <c r="E126" s="21">
        <f>IF($A126="","",COUNTIFS(Remessas!$B$6:$B$1505,$A126,Remessas!$O$6:$O$1505,"&gt;0"))</f>
        <v/>
      </c>
    </row>
    <row r="127">
      <c r="A127" s="18" t="n"/>
      <c r="B127" s="19">
        <f>IF($A127="","",SUMIFS(Remessas!$O$6:$O$1505,Remessas!$B$6:$B$1505,$A127))</f>
        <v/>
      </c>
      <c r="C127" s="20">
        <f>IF($A127="","",SUMIFS(Remessas!$P$6:$P$1505,Remessas!$B$6:$B$1505,$A127))</f>
        <v/>
      </c>
      <c r="D127" s="21">
        <f>IF($A127="","",COUNTIFS(Remessas!$B$6:$B$1505,$A127,Remessas!$R$6:$R$1505,"VENCIDO"))</f>
        <v/>
      </c>
      <c r="E127" s="21">
        <f>IF($A127="","",COUNTIFS(Remessas!$B$6:$B$1505,$A127,Remessas!$O$6:$O$1505,"&gt;0"))</f>
        <v/>
      </c>
    </row>
    <row r="128">
      <c r="A128" s="18" t="n"/>
      <c r="B128" s="19">
        <f>IF($A128="","",SUMIFS(Remessas!$O$6:$O$1505,Remessas!$B$6:$B$1505,$A128))</f>
        <v/>
      </c>
      <c r="C128" s="20">
        <f>IF($A128="","",SUMIFS(Remessas!$P$6:$P$1505,Remessas!$B$6:$B$1505,$A128))</f>
        <v/>
      </c>
      <c r="D128" s="21">
        <f>IF($A128="","",COUNTIFS(Remessas!$B$6:$B$1505,$A128,Remessas!$R$6:$R$1505,"VENCIDO"))</f>
        <v/>
      </c>
      <c r="E128" s="21">
        <f>IF($A128="","",COUNTIFS(Remessas!$B$6:$B$1505,$A128,Remessas!$O$6:$O$1505,"&gt;0"))</f>
        <v/>
      </c>
    </row>
    <row r="129">
      <c r="A129" s="18" t="n"/>
      <c r="B129" s="19">
        <f>IF($A129="","",SUMIFS(Remessas!$O$6:$O$1505,Remessas!$B$6:$B$1505,$A129))</f>
        <v/>
      </c>
      <c r="C129" s="20">
        <f>IF($A129="","",SUMIFS(Remessas!$P$6:$P$1505,Remessas!$B$6:$B$1505,$A129))</f>
        <v/>
      </c>
      <c r="D129" s="21">
        <f>IF($A129="","",COUNTIFS(Remessas!$B$6:$B$1505,$A129,Remessas!$R$6:$R$1505,"VENCIDO"))</f>
        <v/>
      </c>
      <c r="E129" s="21">
        <f>IF($A129="","",COUNTIFS(Remessas!$B$6:$B$1505,$A129,Remessas!$O$6:$O$1505,"&gt;0"))</f>
        <v/>
      </c>
    </row>
    <row r="130">
      <c r="A130" s="18" t="n"/>
      <c r="B130" s="19">
        <f>IF($A130="","",SUMIFS(Remessas!$O$6:$O$1505,Remessas!$B$6:$B$1505,$A130))</f>
        <v/>
      </c>
      <c r="C130" s="20">
        <f>IF($A130="","",SUMIFS(Remessas!$P$6:$P$1505,Remessas!$B$6:$B$1505,$A130))</f>
        <v/>
      </c>
      <c r="D130" s="21">
        <f>IF($A130="","",COUNTIFS(Remessas!$B$6:$B$1505,$A130,Remessas!$R$6:$R$1505,"VENCIDO"))</f>
        <v/>
      </c>
      <c r="E130" s="21">
        <f>IF($A130="","",COUNTIFS(Remessas!$B$6:$B$1505,$A130,Remessas!$O$6:$O$1505,"&gt;0"))</f>
        <v/>
      </c>
    </row>
    <row r="131">
      <c r="A131" s="18" t="n"/>
      <c r="B131" s="19">
        <f>IF($A131="","",SUMIFS(Remessas!$O$6:$O$1505,Remessas!$B$6:$B$1505,$A131))</f>
        <v/>
      </c>
      <c r="C131" s="20">
        <f>IF($A131="","",SUMIFS(Remessas!$P$6:$P$1505,Remessas!$B$6:$B$1505,$A131))</f>
        <v/>
      </c>
      <c r="D131" s="21">
        <f>IF($A131="","",COUNTIFS(Remessas!$B$6:$B$1505,$A131,Remessas!$R$6:$R$1505,"VENCIDO"))</f>
        <v/>
      </c>
      <c r="E131" s="21">
        <f>IF($A131="","",COUNTIFS(Remessas!$B$6:$B$1505,$A131,Remessas!$O$6:$O$1505,"&gt;0"))</f>
        <v/>
      </c>
    </row>
    <row r="132">
      <c r="A132" s="18" t="n"/>
      <c r="B132" s="19">
        <f>IF($A132="","",SUMIFS(Remessas!$O$6:$O$1505,Remessas!$B$6:$B$1505,$A132))</f>
        <v/>
      </c>
      <c r="C132" s="20">
        <f>IF($A132="","",SUMIFS(Remessas!$P$6:$P$1505,Remessas!$B$6:$B$1505,$A132))</f>
        <v/>
      </c>
      <c r="D132" s="21">
        <f>IF($A132="","",COUNTIFS(Remessas!$B$6:$B$1505,$A132,Remessas!$R$6:$R$1505,"VENCIDO"))</f>
        <v/>
      </c>
      <c r="E132" s="21">
        <f>IF($A132="","",COUNTIFS(Remessas!$B$6:$B$1505,$A132,Remessas!$O$6:$O$1505,"&gt;0"))</f>
        <v/>
      </c>
    </row>
    <row r="133">
      <c r="A133" s="18" t="n"/>
      <c r="B133" s="19">
        <f>IF($A133="","",SUMIFS(Remessas!$O$6:$O$1505,Remessas!$B$6:$B$1505,$A133))</f>
        <v/>
      </c>
      <c r="C133" s="20">
        <f>IF($A133="","",SUMIFS(Remessas!$P$6:$P$1505,Remessas!$B$6:$B$1505,$A133))</f>
        <v/>
      </c>
      <c r="D133" s="21">
        <f>IF($A133="","",COUNTIFS(Remessas!$B$6:$B$1505,$A133,Remessas!$R$6:$R$1505,"VENCIDO"))</f>
        <v/>
      </c>
      <c r="E133" s="21">
        <f>IF($A133="","",COUNTIFS(Remessas!$B$6:$B$1505,$A133,Remessas!$O$6:$O$1505,"&gt;0"))</f>
        <v/>
      </c>
    </row>
    <row r="134">
      <c r="A134" s="18" t="n"/>
      <c r="B134" s="19">
        <f>IF($A134="","",SUMIFS(Remessas!$O$6:$O$1505,Remessas!$B$6:$B$1505,$A134))</f>
        <v/>
      </c>
      <c r="C134" s="20">
        <f>IF($A134="","",SUMIFS(Remessas!$P$6:$P$1505,Remessas!$B$6:$B$1505,$A134))</f>
        <v/>
      </c>
      <c r="D134" s="21">
        <f>IF($A134="","",COUNTIFS(Remessas!$B$6:$B$1505,$A134,Remessas!$R$6:$R$1505,"VENCIDO"))</f>
        <v/>
      </c>
      <c r="E134" s="21">
        <f>IF($A134="","",COUNTIFS(Remessas!$B$6:$B$1505,$A134,Remessas!$O$6:$O$1505,"&gt;0"))</f>
        <v/>
      </c>
    </row>
    <row r="135">
      <c r="A135" s="18" t="n"/>
      <c r="B135" s="19">
        <f>IF($A135="","",SUMIFS(Remessas!$O$6:$O$1505,Remessas!$B$6:$B$1505,$A135))</f>
        <v/>
      </c>
      <c r="C135" s="20">
        <f>IF($A135="","",SUMIFS(Remessas!$P$6:$P$1505,Remessas!$B$6:$B$1505,$A135))</f>
        <v/>
      </c>
      <c r="D135" s="21">
        <f>IF($A135="","",COUNTIFS(Remessas!$B$6:$B$1505,$A135,Remessas!$R$6:$R$1505,"VENCIDO"))</f>
        <v/>
      </c>
      <c r="E135" s="21">
        <f>IF($A135="","",COUNTIFS(Remessas!$B$6:$B$1505,$A135,Remessas!$O$6:$O$1505,"&gt;0"))</f>
        <v/>
      </c>
    </row>
    <row r="136">
      <c r="A136" s="18" t="n"/>
      <c r="B136" s="19">
        <f>IF($A136="","",SUMIFS(Remessas!$O$6:$O$1505,Remessas!$B$6:$B$1505,$A136))</f>
        <v/>
      </c>
      <c r="C136" s="20">
        <f>IF($A136="","",SUMIFS(Remessas!$P$6:$P$1505,Remessas!$B$6:$B$1505,$A136))</f>
        <v/>
      </c>
      <c r="D136" s="21">
        <f>IF($A136="","",COUNTIFS(Remessas!$B$6:$B$1505,$A136,Remessas!$R$6:$R$1505,"VENCIDO"))</f>
        <v/>
      </c>
      <c r="E136" s="21">
        <f>IF($A136="","",COUNTIFS(Remessas!$B$6:$B$1505,$A136,Remessas!$O$6:$O$1505,"&gt;0"))</f>
        <v/>
      </c>
    </row>
    <row r="137">
      <c r="A137" s="18" t="n"/>
      <c r="B137" s="19">
        <f>IF($A137="","",SUMIFS(Remessas!$O$6:$O$1505,Remessas!$B$6:$B$1505,$A137))</f>
        <v/>
      </c>
      <c r="C137" s="20">
        <f>IF($A137="","",SUMIFS(Remessas!$P$6:$P$1505,Remessas!$B$6:$B$1505,$A137))</f>
        <v/>
      </c>
      <c r="D137" s="21">
        <f>IF($A137="","",COUNTIFS(Remessas!$B$6:$B$1505,$A137,Remessas!$R$6:$R$1505,"VENCIDO"))</f>
        <v/>
      </c>
      <c r="E137" s="21">
        <f>IF($A137="","",COUNTIFS(Remessas!$B$6:$B$1505,$A137,Remessas!$O$6:$O$1505,"&gt;0"))</f>
        <v/>
      </c>
    </row>
    <row r="138">
      <c r="A138" s="18" t="n"/>
      <c r="B138" s="19">
        <f>IF($A138="","",SUMIFS(Remessas!$O$6:$O$1505,Remessas!$B$6:$B$1505,$A138))</f>
        <v/>
      </c>
      <c r="C138" s="20">
        <f>IF($A138="","",SUMIFS(Remessas!$P$6:$P$1505,Remessas!$B$6:$B$1505,$A138))</f>
        <v/>
      </c>
      <c r="D138" s="21">
        <f>IF($A138="","",COUNTIFS(Remessas!$B$6:$B$1505,$A138,Remessas!$R$6:$R$1505,"VENCIDO"))</f>
        <v/>
      </c>
      <c r="E138" s="21">
        <f>IF($A138="","",COUNTIFS(Remessas!$B$6:$B$1505,$A138,Remessas!$O$6:$O$1505,"&gt;0"))</f>
        <v/>
      </c>
    </row>
    <row r="139">
      <c r="A139" s="18" t="n"/>
      <c r="B139" s="19">
        <f>IF($A139="","",SUMIFS(Remessas!$O$6:$O$1505,Remessas!$B$6:$B$1505,$A139))</f>
        <v/>
      </c>
      <c r="C139" s="20">
        <f>IF($A139="","",SUMIFS(Remessas!$P$6:$P$1505,Remessas!$B$6:$B$1505,$A139))</f>
        <v/>
      </c>
      <c r="D139" s="21">
        <f>IF($A139="","",COUNTIFS(Remessas!$B$6:$B$1505,$A139,Remessas!$R$6:$R$1505,"VENCIDO"))</f>
        <v/>
      </c>
      <c r="E139" s="21">
        <f>IF($A139="","",COUNTIFS(Remessas!$B$6:$B$1505,$A139,Remessas!$O$6:$O$1505,"&gt;0"))</f>
        <v/>
      </c>
    </row>
    <row r="140">
      <c r="A140" s="18" t="n"/>
      <c r="B140" s="19">
        <f>IF($A140="","",SUMIFS(Remessas!$O$6:$O$1505,Remessas!$B$6:$B$1505,$A140))</f>
        <v/>
      </c>
      <c r="C140" s="20">
        <f>IF($A140="","",SUMIFS(Remessas!$P$6:$P$1505,Remessas!$B$6:$B$1505,$A140))</f>
        <v/>
      </c>
      <c r="D140" s="21">
        <f>IF($A140="","",COUNTIFS(Remessas!$B$6:$B$1505,$A140,Remessas!$R$6:$R$1505,"VENCIDO"))</f>
        <v/>
      </c>
      <c r="E140" s="21">
        <f>IF($A140="","",COUNTIFS(Remessas!$B$6:$B$1505,$A140,Remessas!$O$6:$O$1505,"&gt;0"))</f>
        <v/>
      </c>
    </row>
    <row r="141">
      <c r="A141" s="18" t="n"/>
      <c r="B141" s="19">
        <f>IF($A141="","",SUMIFS(Remessas!$O$6:$O$1505,Remessas!$B$6:$B$1505,$A141))</f>
        <v/>
      </c>
      <c r="C141" s="20">
        <f>IF($A141="","",SUMIFS(Remessas!$P$6:$P$1505,Remessas!$B$6:$B$1505,$A141))</f>
        <v/>
      </c>
      <c r="D141" s="21">
        <f>IF($A141="","",COUNTIFS(Remessas!$B$6:$B$1505,$A141,Remessas!$R$6:$R$1505,"VENCIDO"))</f>
        <v/>
      </c>
      <c r="E141" s="21">
        <f>IF($A141="","",COUNTIFS(Remessas!$B$6:$B$1505,$A141,Remessas!$O$6:$O$1505,"&gt;0"))</f>
        <v/>
      </c>
    </row>
    <row r="142">
      <c r="A142" s="18" t="n"/>
      <c r="B142" s="19">
        <f>IF($A142="","",SUMIFS(Remessas!$O$6:$O$1505,Remessas!$B$6:$B$1505,$A142))</f>
        <v/>
      </c>
      <c r="C142" s="20">
        <f>IF($A142="","",SUMIFS(Remessas!$P$6:$P$1505,Remessas!$B$6:$B$1505,$A142))</f>
        <v/>
      </c>
      <c r="D142" s="21">
        <f>IF($A142="","",COUNTIFS(Remessas!$B$6:$B$1505,$A142,Remessas!$R$6:$R$1505,"VENCIDO"))</f>
        <v/>
      </c>
      <c r="E142" s="21">
        <f>IF($A142="","",COUNTIFS(Remessas!$B$6:$B$1505,$A142,Remessas!$O$6:$O$1505,"&gt;0"))</f>
        <v/>
      </c>
    </row>
    <row r="143">
      <c r="A143" s="18" t="n"/>
      <c r="B143" s="19">
        <f>IF($A143="","",SUMIFS(Remessas!$O$6:$O$1505,Remessas!$B$6:$B$1505,$A143))</f>
        <v/>
      </c>
      <c r="C143" s="20">
        <f>IF($A143="","",SUMIFS(Remessas!$P$6:$P$1505,Remessas!$B$6:$B$1505,$A143))</f>
        <v/>
      </c>
      <c r="D143" s="21">
        <f>IF($A143="","",COUNTIFS(Remessas!$B$6:$B$1505,$A143,Remessas!$R$6:$R$1505,"VENCIDO"))</f>
        <v/>
      </c>
      <c r="E143" s="21">
        <f>IF($A143="","",COUNTIFS(Remessas!$B$6:$B$1505,$A143,Remessas!$O$6:$O$1505,"&gt;0"))</f>
        <v/>
      </c>
    </row>
    <row r="144">
      <c r="A144" s="18" t="n"/>
      <c r="B144" s="19">
        <f>IF($A144="","",SUMIFS(Remessas!$O$6:$O$1505,Remessas!$B$6:$B$1505,$A144))</f>
        <v/>
      </c>
      <c r="C144" s="20">
        <f>IF($A144="","",SUMIFS(Remessas!$P$6:$P$1505,Remessas!$B$6:$B$1505,$A144))</f>
        <v/>
      </c>
      <c r="D144" s="21">
        <f>IF($A144="","",COUNTIFS(Remessas!$B$6:$B$1505,$A144,Remessas!$R$6:$R$1505,"VENCIDO"))</f>
        <v/>
      </c>
      <c r="E144" s="21">
        <f>IF($A144="","",COUNTIFS(Remessas!$B$6:$B$1505,$A144,Remessas!$O$6:$O$1505,"&gt;0"))</f>
        <v/>
      </c>
    </row>
    <row r="145">
      <c r="A145" s="18" t="n"/>
      <c r="B145" s="19">
        <f>IF($A145="","",SUMIFS(Remessas!$O$6:$O$1505,Remessas!$B$6:$B$1505,$A145))</f>
        <v/>
      </c>
      <c r="C145" s="20">
        <f>IF($A145="","",SUMIFS(Remessas!$P$6:$P$1505,Remessas!$B$6:$B$1505,$A145))</f>
        <v/>
      </c>
      <c r="D145" s="21">
        <f>IF($A145="","",COUNTIFS(Remessas!$B$6:$B$1505,$A145,Remessas!$R$6:$R$1505,"VENCIDO"))</f>
        <v/>
      </c>
      <c r="E145" s="21">
        <f>IF($A145="","",COUNTIFS(Remessas!$B$6:$B$1505,$A145,Remessas!$O$6:$O$1505,"&gt;0"))</f>
        <v/>
      </c>
    </row>
    <row r="146">
      <c r="A146" s="18" t="n"/>
      <c r="B146" s="19">
        <f>IF($A146="","",SUMIFS(Remessas!$O$6:$O$1505,Remessas!$B$6:$B$1505,$A146))</f>
        <v/>
      </c>
      <c r="C146" s="20">
        <f>IF($A146="","",SUMIFS(Remessas!$P$6:$P$1505,Remessas!$B$6:$B$1505,$A146))</f>
        <v/>
      </c>
      <c r="D146" s="21">
        <f>IF($A146="","",COUNTIFS(Remessas!$B$6:$B$1505,$A146,Remessas!$R$6:$R$1505,"VENCIDO"))</f>
        <v/>
      </c>
      <c r="E146" s="21">
        <f>IF($A146="","",COUNTIFS(Remessas!$B$6:$B$1505,$A146,Remessas!$O$6:$O$1505,"&gt;0"))</f>
        <v/>
      </c>
    </row>
    <row r="147">
      <c r="A147" s="18" t="n"/>
      <c r="B147" s="19">
        <f>IF($A147="","",SUMIFS(Remessas!$O$6:$O$1505,Remessas!$B$6:$B$1505,$A147))</f>
        <v/>
      </c>
      <c r="C147" s="20">
        <f>IF($A147="","",SUMIFS(Remessas!$P$6:$P$1505,Remessas!$B$6:$B$1505,$A147))</f>
        <v/>
      </c>
      <c r="D147" s="21">
        <f>IF($A147="","",COUNTIFS(Remessas!$B$6:$B$1505,$A147,Remessas!$R$6:$R$1505,"VENCIDO"))</f>
        <v/>
      </c>
      <c r="E147" s="21">
        <f>IF($A147="","",COUNTIFS(Remessas!$B$6:$B$1505,$A147,Remessas!$O$6:$O$1505,"&gt;0"))</f>
        <v/>
      </c>
    </row>
    <row r="148">
      <c r="A148" s="18" t="n"/>
      <c r="B148" s="19">
        <f>IF($A148="","",SUMIFS(Remessas!$O$6:$O$1505,Remessas!$B$6:$B$1505,$A148))</f>
        <v/>
      </c>
      <c r="C148" s="20">
        <f>IF($A148="","",SUMIFS(Remessas!$P$6:$P$1505,Remessas!$B$6:$B$1505,$A148))</f>
        <v/>
      </c>
      <c r="D148" s="21">
        <f>IF($A148="","",COUNTIFS(Remessas!$B$6:$B$1505,$A148,Remessas!$R$6:$R$1505,"VENCIDO"))</f>
        <v/>
      </c>
      <c r="E148" s="21">
        <f>IF($A148="","",COUNTIFS(Remessas!$B$6:$B$1505,$A148,Remessas!$O$6:$O$1505,"&gt;0"))</f>
        <v/>
      </c>
    </row>
    <row r="149">
      <c r="A149" s="18" t="n"/>
      <c r="B149" s="19">
        <f>IF($A149="","",SUMIFS(Remessas!$O$6:$O$1505,Remessas!$B$6:$B$1505,$A149))</f>
        <v/>
      </c>
      <c r="C149" s="20">
        <f>IF($A149="","",SUMIFS(Remessas!$P$6:$P$1505,Remessas!$B$6:$B$1505,$A149))</f>
        <v/>
      </c>
      <c r="D149" s="21">
        <f>IF($A149="","",COUNTIFS(Remessas!$B$6:$B$1505,$A149,Remessas!$R$6:$R$1505,"VENCIDO"))</f>
        <v/>
      </c>
      <c r="E149" s="21">
        <f>IF($A149="","",COUNTIFS(Remessas!$B$6:$B$1505,$A149,Remessas!$O$6:$O$1505,"&gt;0"))</f>
        <v/>
      </c>
    </row>
    <row r="150">
      <c r="A150" s="18" t="n"/>
      <c r="B150" s="19">
        <f>IF($A150="","",SUMIFS(Remessas!$O$6:$O$1505,Remessas!$B$6:$B$1505,$A150))</f>
        <v/>
      </c>
      <c r="C150" s="20">
        <f>IF($A150="","",SUMIFS(Remessas!$P$6:$P$1505,Remessas!$B$6:$B$1505,$A150))</f>
        <v/>
      </c>
      <c r="D150" s="21">
        <f>IF($A150="","",COUNTIFS(Remessas!$B$6:$B$1505,$A150,Remessas!$R$6:$R$1505,"VENCIDO"))</f>
        <v/>
      </c>
      <c r="E150" s="21">
        <f>IF($A150="","",COUNTIFS(Remessas!$B$6:$B$1505,$A150,Remessas!$O$6:$O$1505,"&gt;0"))</f>
        <v/>
      </c>
    </row>
    <row r="151">
      <c r="A151" s="18" t="n"/>
      <c r="B151" s="19">
        <f>IF($A151="","",SUMIFS(Remessas!$O$6:$O$1505,Remessas!$B$6:$B$1505,$A151))</f>
        <v/>
      </c>
      <c r="C151" s="20">
        <f>IF($A151="","",SUMIFS(Remessas!$P$6:$P$1505,Remessas!$B$6:$B$1505,$A151))</f>
        <v/>
      </c>
      <c r="D151" s="21">
        <f>IF($A151="","",COUNTIFS(Remessas!$B$6:$B$1505,$A151,Remessas!$R$6:$R$1505,"VENCIDO"))</f>
        <v/>
      </c>
      <c r="E151" s="21">
        <f>IF($A151="","",COUNTIFS(Remessas!$B$6:$B$1505,$A151,Remessas!$O$6:$O$1505,"&gt;0"))</f>
        <v/>
      </c>
    </row>
    <row r="152">
      <c r="A152" s="18" t="n"/>
      <c r="B152" s="19">
        <f>IF($A152="","",SUMIFS(Remessas!$O$6:$O$1505,Remessas!$B$6:$B$1505,$A152))</f>
        <v/>
      </c>
      <c r="C152" s="20">
        <f>IF($A152="","",SUMIFS(Remessas!$P$6:$P$1505,Remessas!$B$6:$B$1505,$A152))</f>
        <v/>
      </c>
      <c r="D152" s="21">
        <f>IF($A152="","",COUNTIFS(Remessas!$B$6:$B$1505,$A152,Remessas!$R$6:$R$1505,"VENCIDO"))</f>
        <v/>
      </c>
      <c r="E152" s="21">
        <f>IF($A152="","",COUNTIFS(Remessas!$B$6:$B$1505,$A152,Remessas!$O$6:$O$1505,"&gt;0"))</f>
        <v/>
      </c>
    </row>
    <row r="153">
      <c r="A153" s="18" t="n"/>
      <c r="B153" s="19">
        <f>IF($A153="","",SUMIFS(Remessas!$O$6:$O$1505,Remessas!$B$6:$B$1505,$A153))</f>
        <v/>
      </c>
      <c r="C153" s="20">
        <f>IF($A153="","",SUMIFS(Remessas!$P$6:$P$1505,Remessas!$B$6:$B$1505,$A153))</f>
        <v/>
      </c>
      <c r="D153" s="21">
        <f>IF($A153="","",COUNTIFS(Remessas!$B$6:$B$1505,$A153,Remessas!$R$6:$R$1505,"VENCIDO"))</f>
        <v/>
      </c>
      <c r="E153" s="21">
        <f>IF($A153="","",COUNTIFS(Remessas!$B$6:$B$1505,$A153,Remessas!$O$6:$O$1505,"&gt;0"))</f>
        <v/>
      </c>
    </row>
    <row r="154">
      <c r="A154" s="18" t="n"/>
      <c r="B154" s="19">
        <f>IF($A154="","",SUMIFS(Remessas!$O$6:$O$1505,Remessas!$B$6:$B$1505,$A154))</f>
        <v/>
      </c>
      <c r="C154" s="20">
        <f>IF($A154="","",SUMIFS(Remessas!$P$6:$P$1505,Remessas!$B$6:$B$1505,$A154))</f>
        <v/>
      </c>
      <c r="D154" s="21">
        <f>IF($A154="","",COUNTIFS(Remessas!$B$6:$B$1505,$A154,Remessas!$R$6:$R$1505,"VENCIDO"))</f>
        <v/>
      </c>
      <c r="E154" s="21">
        <f>IF($A154="","",COUNTIFS(Remessas!$B$6:$B$1505,$A154,Remessas!$O$6:$O$1505,"&gt;0"))</f>
        <v/>
      </c>
    </row>
    <row r="155">
      <c r="A155" s="18" t="n"/>
      <c r="B155" s="19">
        <f>IF($A155="","",SUMIFS(Remessas!$O$6:$O$1505,Remessas!$B$6:$B$1505,$A155))</f>
        <v/>
      </c>
      <c r="C155" s="20">
        <f>IF($A155="","",SUMIFS(Remessas!$P$6:$P$1505,Remessas!$B$6:$B$1505,$A155))</f>
        <v/>
      </c>
      <c r="D155" s="21">
        <f>IF($A155="","",COUNTIFS(Remessas!$B$6:$B$1505,$A155,Remessas!$R$6:$R$1505,"VENCIDO"))</f>
        <v/>
      </c>
      <c r="E155" s="21">
        <f>IF($A155="","",COUNTIFS(Remessas!$B$6:$B$1505,$A155,Remessas!$O$6:$O$1505,"&gt;0"))</f>
        <v/>
      </c>
    </row>
    <row r="156">
      <c r="A156" s="18" t="n"/>
      <c r="B156" s="19">
        <f>IF($A156="","",SUMIFS(Remessas!$O$6:$O$1505,Remessas!$B$6:$B$1505,$A156))</f>
        <v/>
      </c>
      <c r="C156" s="20">
        <f>IF($A156="","",SUMIFS(Remessas!$P$6:$P$1505,Remessas!$B$6:$B$1505,$A156))</f>
        <v/>
      </c>
      <c r="D156" s="21">
        <f>IF($A156="","",COUNTIFS(Remessas!$B$6:$B$1505,$A156,Remessas!$R$6:$R$1505,"VENCIDO"))</f>
        <v/>
      </c>
      <c r="E156" s="21">
        <f>IF($A156="","",COUNTIFS(Remessas!$B$6:$B$1505,$A156,Remessas!$O$6:$O$1505,"&gt;0"))</f>
        <v/>
      </c>
    </row>
    <row r="157">
      <c r="A157" s="18" t="n"/>
      <c r="B157" s="19">
        <f>IF($A157="","",SUMIFS(Remessas!$O$6:$O$1505,Remessas!$B$6:$B$1505,$A157))</f>
        <v/>
      </c>
      <c r="C157" s="20">
        <f>IF($A157="","",SUMIFS(Remessas!$P$6:$P$1505,Remessas!$B$6:$B$1505,$A157))</f>
        <v/>
      </c>
      <c r="D157" s="21">
        <f>IF($A157="","",COUNTIFS(Remessas!$B$6:$B$1505,$A157,Remessas!$R$6:$R$1505,"VENCIDO"))</f>
        <v/>
      </c>
      <c r="E157" s="21">
        <f>IF($A157="","",COUNTIFS(Remessas!$B$6:$B$1505,$A157,Remessas!$O$6:$O$1505,"&gt;0"))</f>
        <v/>
      </c>
    </row>
    <row r="158">
      <c r="A158" s="18" t="n"/>
      <c r="B158" s="19">
        <f>IF($A158="","",SUMIFS(Remessas!$O$6:$O$1505,Remessas!$B$6:$B$1505,$A158))</f>
        <v/>
      </c>
      <c r="C158" s="20">
        <f>IF($A158="","",SUMIFS(Remessas!$P$6:$P$1505,Remessas!$B$6:$B$1505,$A158))</f>
        <v/>
      </c>
      <c r="D158" s="21">
        <f>IF($A158="","",COUNTIFS(Remessas!$B$6:$B$1505,$A158,Remessas!$R$6:$R$1505,"VENCIDO"))</f>
        <v/>
      </c>
      <c r="E158" s="21">
        <f>IF($A158="","",COUNTIFS(Remessas!$B$6:$B$1505,$A158,Remessas!$O$6:$O$1505,"&gt;0"))</f>
        <v/>
      </c>
    </row>
    <row r="159">
      <c r="A159" s="18" t="n"/>
      <c r="B159" s="19">
        <f>IF($A159="","",SUMIFS(Remessas!$O$6:$O$1505,Remessas!$B$6:$B$1505,$A159))</f>
        <v/>
      </c>
      <c r="C159" s="20">
        <f>IF($A159="","",SUMIFS(Remessas!$P$6:$P$1505,Remessas!$B$6:$B$1505,$A159))</f>
        <v/>
      </c>
      <c r="D159" s="21">
        <f>IF($A159="","",COUNTIFS(Remessas!$B$6:$B$1505,$A159,Remessas!$R$6:$R$1505,"VENCIDO"))</f>
        <v/>
      </c>
      <c r="E159" s="21">
        <f>IF($A159="","",COUNTIFS(Remessas!$B$6:$B$1505,$A159,Remessas!$O$6:$O$1505,"&gt;0"))</f>
        <v/>
      </c>
    </row>
    <row r="160">
      <c r="A160" s="18" t="n"/>
      <c r="B160" s="19">
        <f>IF($A160="","",SUMIFS(Remessas!$O$6:$O$1505,Remessas!$B$6:$B$1505,$A160))</f>
        <v/>
      </c>
      <c r="C160" s="20">
        <f>IF($A160="","",SUMIFS(Remessas!$P$6:$P$1505,Remessas!$B$6:$B$1505,$A160))</f>
        <v/>
      </c>
      <c r="D160" s="21">
        <f>IF($A160="","",COUNTIFS(Remessas!$B$6:$B$1505,$A160,Remessas!$R$6:$R$1505,"VENCIDO"))</f>
        <v/>
      </c>
      <c r="E160" s="21">
        <f>IF($A160="","",COUNTIFS(Remessas!$B$6:$B$1505,$A160,Remessas!$O$6:$O$1505,"&gt;0"))</f>
        <v/>
      </c>
    </row>
    <row r="161">
      <c r="A161" s="18" t="n"/>
      <c r="B161" s="19">
        <f>IF($A161="","",SUMIFS(Remessas!$O$6:$O$1505,Remessas!$B$6:$B$1505,$A161))</f>
        <v/>
      </c>
      <c r="C161" s="20">
        <f>IF($A161="","",SUMIFS(Remessas!$P$6:$P$1505,Remessas!$B$6:$B$1505,$A161))</f>
        <v/>
      </c>
      <c r="D161" s="21">
        <f>IF($A161="","",COUNTIFS(Remessas!$B$6:$B$1505,$A161,Remessas!$R$6:$R$1505,"VENCIDO"))</f>
        <v/>
      </c>
      <c r="E161" s="21">
        <f>IF($A161="","",COUNTIFS(Remessas!$B$6:$B$1505,$A161,Remessas!$O$6:$O$1505,"&gt;0"))</f>
        <v/>
      </c>
    </row>
    <row r="162">
      <c r="A162" s="18" t="n"/>
      <c r="B162" s="19">
        <f>IF($A162="","",SUMIFS(Remessas!$O$6:$O$1505,Remessas!$B$6:$B$1505,$A162))</f>
        <v/>
      </c>
      <c r="C162" s="20">
        <f>IF($A162="","",SUMIFS(Remessas!$P$6:$P$1505,Remessas!$B$6:$B$1505,$A162))</f>
        <v/>
      </c>
      <c r="D162" s="21">
        <f>IF($A162="","",COUNTIFS(Remessas!$B$6:$B$1505,$A162,Remessas!$R$6:$R$1505,"VENCIDO"))</f>
        <v/>
      </c>
      <c r="E162" s="21">
        <f>IF($A162="","",COUNTIFS(Remessas!$B$6:$B$1505,$A162,Remessas!$O$6:$O$1505,"&gt;0"))</f>
        <v/>
      </c>
    </row>
    <row r="163">
      <c r="A163" s="18" t="n"/>
      <c r="B163" s="19">
        <f>IF($A163="","",SUMIFS(Remessas!$O$6:$O$1505,Remessas!$B$6:$B$1505,$A163))</f>
        <v/>
      </c>
      <c r="C163" s="20">
        <f>IF($A163="","",SUMIFS(Remessas!$P$6:$P$1505,Remessas!$B$6:$B$1505,$A163))</f>
        <v/>
      </c>
      <c r="D163" s="21">
        <f>IF($A163="","",COUNTIFS(Remessas!$B$6:$B$1505,$A163,Remessas!$R$6:$R$1505,"VENCIDO"))</f>
        <v/>
      </c>
      <c r="E163" s="21">
        <f>IF($A163="","",COUNTIFS(Remessas!$B$6:$B$1505,$A163,Remessas!$O$6:$O$1505,"&gt;0"))</f>
        <v/>
      </c>
    </row>
    <row r="164">
      <c r="A164" s="18" t="n"/>
      <c r="B164" s="19">
        <f>IF($A164="","",SUMIFS(Remessas!$O$6:$O$1505,Remessas!$B$6:$B$1505,$A164))</f>
        <v/>
      </c>
      <c r="C164" s="20">
        <f>IF($A164="","",SUMIFS(Remessas!$P$6:$P$1505,Remessas!$B$6:$B$1505,$A164))</f>
        <v/>
      </c>
      <c r="D164" s="21">
        <f>IF($A164="","",COUNTIFS(Remessas!$B$6:$B$1505,$A164,Remessas!$R$6:$R$1505,"VENCIDO"))</f>
        <v/>
      </c>
      <c r="E164" s="21">
        <f>IF($A164="","",COUNTIFS(Remessas!$B$6:$B$1505,$A164,Remessas!$O$6:$O$1505,"&gt;0"))</f>
        <v/>
      </c>
    </row>
    <row r="165">
      <c r="A165" s="18" t="n"/>
      <c r="B165" s="19">
        <f>IF($A165="","",SUMIFS(Remessas!$O$6:$O$1505,Remessas!$B$6:$B$1505,$A165))</f>
        <v/>
      </c>
      <c r="C165" s="20">
        <f>IF($A165="","",SUMIFS(Remessas!$P$6:$P$1505,Remessas!$B$6:$B$1505,$A165))</f>
        <v/>
      </c>
      <c r="D165" s="21">
        <f>IF($A165="","",COUNTIFS(Remessas!$B$6:$B$1505,$A165,Remessas!$R$6:$R$1505,"VENCIDO"))</f>
        <v/>
      </c>
      <c r="E165" s="21">
        <f>IF($A165="","",COUNTIFS(Remessas!$B$6:$B$1505,$A165,Remessas!$O$6:$O$1505,"&gt;0"))</f>
        <v/>
      </c>
    </row>
    <row r="166">
      <c r="A166" s="18" t="n"/>
      <c r="B166" s="19">
        <f>IF($A166="","",SUMIFS(Remessas!$O$6:$O$1505,Remessas!$B$6:$B$1505,$A166))</f>
        <v/>
      </c>
      <c r="C166" s="20">
        <f>IF($A166="","",SUMIFS(Remessas!$P$6:$P$1505,Remessas!$B$6:$B$1505,$A166))</f>
        <v/>
      </c>
      <c r="D166" s="21">
        <f>IF($A166="","",COUNTIFS(Remessas!$B$6:$B$1505,$A166,Remessas!$R$6:$R$1505,"VENCIDO"))</f>
        <v/>
      </c>
      <c r="E166" s="21">
        <f>IF($A166="","",COUNTIFS(Remessas!$B$6:$B$1505,$A166,Remessas!$O$6:$O$1505,"&gt;0"))</f>
        <v/>
      </c>
    </row>
    <row r="167">
      <c r="A167" s="18" t="n"/>
      <c r="B167" s="19">
        <f>IF($A167="","",SUMIFS(Remessas!$O$6:$O$1505,Remessas!$B$6:$B$1505,$A167))</f>
        <v/>
      </c>
      <c r="C167" s="20">
        <f>IF($A167="","",SUMIFS(Remessas!$P$6:$P$1505,Remessas!$B$6:$B$1505,$A167))</f>
        <v/>
      </c>
      <c r="D167" s="21">
        <f>IF($A167="","",COUNTIFS(Remessas!$B$6:$B$1505,$A167,Remessas!$R$6:$R$1505,"VENCIDO"))</f>
        <v/>
      </c>
      <c r="E167" s="21">
        <f>IF($A167="","",COUNTIFS(Remessas!$B$6:$B$1505,$A167,Remessas!$O$6:$O$1505,"&gt;0"))</f>
        <v/>
      </c>
    </row>
    <row r="168">
      <c r="A168" s="18" t="n"/>
      <c r="B168" s="19">
        <f>IF($A168="","",SUMIFS(Remessas!$O$6:$O$1505,Remessas!$B$6:$B$1505,$A168))</f>
        <v/>
      </c>
      <c r="C168" s="20">
        <f>IF($A168="","",SUMIFS(Remessas!$P$6:$P$1505,Remessas!$B$6:$B$1505,$A168))</f>
        <v/>
      </c>
      <c r="D168" s="21">
        <f>IF($A168="","",COUNTIFS(Remessas!$B$6:$B$1505,$A168,Remessas!$R$6:$R$1505,"VENCIDO"))</f>
        <v/>
      </c>
      <c r="E168" s="21">
        <f>IF($A168="","",COUNTIFS(Remessas!$B$6:$B$1505,$A168,Remessas!$O$6:$O$1505,"&gt;0"))</f>
        <v/>
      </c>
    </row>
    <row r="169">
      <c r="A169" s="18" t="n"/>
      <c r="B169" s="19">
        <f>IF($A169="","",SUMIFS(Remessas!$O$6:$O$1505,Remessas!$B$6:$B$1505,$A169))</f>
        <v/>
      </c>
      <c r="C169" s="20">
        <f>IF($A169="","",SUMIFS(Remessas!$P$6:$P$1505,Remessas!$B$6:$B$1505,$A169))</f>
        <v/>
      </c>
      <c r="D169" s="21">
        <f>IF($A169="","",COUNTIFS(Remessas!$B$6:$B$1505,$A169,Remessas!$R$6:$R$1505,"VENCIDO"))</f>
        <v/>
      </c>
      <c r="E169" s="21">
        <f>IF($A169="","",COUNTIFS(Remessas!$B$6:$B$1505,$A169,Remessas!$O$6:$O$1505,"&gt;0"))</f>
        <v/>
      </c>
    </row>
    <row r="170">
      <c r="A170" s="18" t="n"/>
      <c r="B170" s="19">
        <f>IF($A170="","",SUMIFS(Remessas!$O$6:$O$1505,Remessas!$B$6:$B$1505,$A170))</f>
        <v/>
      </c>
      <c r="C170" s="20">
        <f>IF($A170="","",SUMIFS(Remessas!$P$6:$P$1505,Remessas!$B$6:$B$1505,$A170))</f>
        <v/>
      </c>
      <c r="D170" s="21">
        <f>IF($A170="","",COUNTIFS(Remessas!$B$6:$B$1505,$A170,Remessas!$R$6:$R$1505,"VENCIDO"))</f>
        <v/>
      </c>
      <c r="E170" s="21">
        <f>IF($A170="","",COUNTIFS(Remessas!$B$6:$B$1505,$A170,Remessas!$O$6:$O$1505,"&gt;0"))</f>
        <v/>
      </c>
    </row>
    <row r="171">
      <c r="A171" s="18" t="n"/>
      <c r="B171" s="19">
        <f>IF($A171="","",SUMIFS(Remessas!$O$6:$O$1505,Remessas!$B$6:$B$1505,$A171))</f>
        <v/>
      </c>
      <c r="C171" s="20">
        <f>IF($A171="","",SUMIFS(Remessas!$P$6:$P$1505,Remessas!$B$6:$B$1505,$A171))</f>
        <v/>
      </c>
      <c r="D171" s="21">
        <f>IF($A171="","",COUNTIFS(Remessas!$B$6:$B$1505,$A171,Remessas!$R$6:$R$1505,"VENCIDO"))</f>
        <v/>
      </c>
      <c r="E171" s="21">
        <f>IF($A171="","",COUNTIFS(Remessas!$B$6:$B$1505,$A171,Remessas!$O$6:$O$1505,"&gt;0"))</f>
        <v/>
      </c>
    </row>
    <row r="172">
      <c r="A172" s="18" t="n"/>
      <c r="B172" s="19">
        <f>IF($A172="","",SUMIFS(Remessas!$O$6:$O$1505,Remessas!$B$6:$B$1505,$A172))</f>
        <v/>
      </c>
      <c r="C172" s="20">
        <f>IF($A172="","",SUMIFS(Remessas!$P$6:$P$1505,Remessas!$B$6:$B$1505,$A172))</f>
        <v/>
      </c>
      <c r="D172" s="21">
        <f>IF($A172="","",COUNTIFS(Remessas!$B$6:$B$1505,$A172,Remessas!$R$6:$R$1505,"VENCIDO"))</f>
        <v/>
      </c>
      <c r="E172" s="21">
        <f>IF($A172="","",COUNTIFS(Remessas!$B$6:$B$1505,$A172,Remessas!$O$6:$O$1505,"&gt;0"))</f>
        <v/>
      </c>
    </row>
    <row r="173">
      <c r="A173" s="18" t="n"/>
      <c r="B173" s="19">
        <f>IF($A173="","",SUMIFS(Remessas!$O$6:$O$1505,Remessas!$B$6:$B$1505,$A173))</f>
        <v/>
      </c>
      <c r="C173" s="20">
        <f>IF($A173="","",SUMIFS(Remessas!$P$6:$P$1505,Remessas!$B$6:$B$1505,$A173))</f>
        <v/>
      </c>
      <c r="D173" s="21">
        <f>IF($A173="","",COUNTIFS(Remessas!$B$6:$B$1505,$A173,Remessas!$R$6:$R$1505,"VENCIDO"))</f>
        <v/>
      </c>
      <c r="E173" s="21">
        <f>IF($A173="","",COUNTIFS(Remessas!$B$6:$B$1505,$A173,Remessas!$O$6:$O$1505,"&gt;0"))</f>
        <v/>
      </c>
    </row>
    <row r="174">
      <c r="A174" s="18" t="n"/>
      <c r="B174" s="19">
        <f>IF($A174="","",SUMIFS(Remessas!$O$6:$O$1505,Remessas!$B$6:$B$1505,$A174))</f>
        <v/>
      </c>
      <c r="C174" s="20">
        <f>IF($A174="","",SUMIFS(Remessas!$P$6:$P$1505,Remessas!$B$6:$B$1505,$A174))</f>
        <v/>
      </c>
      <c r="D174" s="21">
        <f>IF($A174="","",COUNTIFS(Remessas!$B$6:$B$1505,$A174,Remessas!$R$6:$R$1505,"VENCIDO"))</f>
        <v/>
      </c>
      <c r="E174" s="21">
        <f>IF($A174="","",COUNTIFS(Remessas!$B$6:$B$1505,$A174,Remessas!$O$6:$O$1505,"&gt;0"))</f>
        <v/>
      </c>
    </row>
    <row r="175">
      <c r="A175" s="18" t="n"/>
      <c r="B175" s="19">
        <f>IF($A175="","",SUMIFS(Remessas!$O$6:$O$1505,Remessas!$B$6:$B$1505,$A175))</f>
        <v/>
      </c>
      <c r="C175" s="20">
        <f>IF($A175="","",SUMIFS(Remessas!$P$6:$P$1505,Remessas!$B$6:$B$1505,$A175))</f>
        <v/>
      </c>
      <c r="D175" s="21">
        <f>IF($A175="","",COUNTIFS(Remessas!$B$6:$B$1505,$A175,Remessas!$R$6:$R$1505,"VENCIDO"))</f>
        <v/>
      </c>
      <c r="E175" s="21">
        <f>IF($A175="","",COUNTIFS(Remessas!$B$6:$B$1505,$A175,Remessas!$O$6:$O$1505,"&gt;0"))</f>
        <v/>
      </c>
    </row>
    <row r="176">
      <c r="A176" s="18" t="n"/>
      <c r="B176" s="19">
        <f>IF($A176="","",SUMIFS(Remessas!$O$6:$O$1505,Remessas!$B$6:$B$1505,$A176))</f>
        <v/>
      </c>
      <c r="C176" s="20">
        <f>IF($A176="","",SUMIFS(Remessas!$P$6:$P$1505,Remessas!$B$6:$B$1505,$A176))</f>
        <v/>
      </c>
      <c r="D176" s="21">
        <f>IF($A176="","",COUNTIFS(Remessas!$B$6:$B$1505,$A176,Remessas!$R$6:$R$1505,"VENCIDO"))</f>
        <v/>
      </c>
      <c r="E176" s="21">
        <f>IF($A176="","",COUNTIFS(Remessas!$B$6:$B$1505,$A176,Remessas!$O$6:$O$1505,"&gt;0"))</f>
        <v/>
      </c>
    </row>
    <row r="177">
      <c r="A177" s="18" t="n"/>
      <c r="B177" s="19">
        <f>IF($A177="","",SUMIFS(Remessas!$O$6:$O$1505,Remessas!$B$6:$B$1505,$A177))</f>
        <v/>
      </c>
      <c r="C177" s="20">
        <f>IF($A177="","",SUMIFS(Remessas!$P$6:$P$1505,Remessas!$B$6:$B$1505,$A177))</f>
        <v/>
      </c>
      <c r="D177" s="21">
        <f>IF($A177="","",COUNTIFS(Remessas!$B$6:$B$1505,$A177,Remessas!$R$6:$R$1505,"VENCIDO"))</f>
        <v/>
      </c>
      <c r="E177" s="21">
        <f>IF($A177="","",COUNTIFS(Remessas!$B$6:$B$1505,$A177,Remessas!$O$6:$O$1505,"&gt;0"))</f>
        <v/>
      </c>
    </row>
    <row r="178">
      <c r="A178" s="18" t="n"/>
      <c r="B178" s="19">
        <f>IF($A178="","",SUMIFS(Remessas!$O$6:$O$1505,Remessas!$B$6:$B$1505,$A178))</f>
        <v/>
      </c>
      <c r="C178" s="20">
        <f>IF($A178="","",SUMIFS(Remessas!$P$6:$P$1505,Remessas!$B$6:$B$1505,$A178))</f>
        <v/>
      </c>
      <c r="D178" s="21">
        <f>IF($A178="","",COUNTIFS(Remessas!$B$6:$B$1505,$A178,Remessas!$R$6:$R$1505,"VENCIDO"))</f>
        <v/>
      </c>
      <c r="E178" s="21">
        <f>IF($A178="","",COUNTIFS(Remessas!$B$6:$B$1505,$A178,Remessas!$O$6:$O$1505,"&gt;0"))</f>
        <v/>
      </c>
    </row>
    <row r="179">
      <c r="A179" s="18" t="n"/>
      <c r="B179" s="19">
        <f>IF($A179="","",SUMIFS(Remessas!$O$6:$O$1505,Remessas!$B$6:$B$1505,$A179))</f>
        <v/>
      </c>
      <c r="C179" s="20">
        <f>IF($A179="","",SUMIFS(Remessas!$P$6:$P$1505,Remessas!$B$6:$B$1505,$A179))</f>
        <v/>
      </c>
      <c r="D179" s="21">
        <f>IF($A179="","",COUNTIFS(Remessas!$B$6:$B$1505,$A179,Remessas!$R$6:$R$1505,"VENCIDO"))</f>
        <v/>
      </c>
      <c r="E179" s="21">
        <f>IF($A179="","",COUNTIFS(Remessas!$B$6:$B$1505,$A179,Remessas!$O$6:$O$1505,"&gt;0"))</f>
        <v/>
      </c>
    </row>
    <row r="180">
      <c r="A180" s="18" t="n"/>
      <c r="B180" s="19">
        <f>IF($A180="","",SUMIFS(Remessas!$O$6:$O$1505,Remessas!$B$6:$B$1505,$A180))</f>
        <v/>
      </c>
      <c r="C180" s="20">
        <f>IF($A180="","",SUMIFS(Remessas!$P$6:$P$1505,Remessas!$B$6:$B$1505,$A180))</f>
        <v/>
      </c>
      <c r="D180" s="21">
        <f>IF($A180="","",COUNTIFS(Remessas!$B$6:$B$1505,$A180,Remessas!$R$6:$R$1505,"VENCIDO"))</f>
        <v/>
      </c>
      <c r="E180" s="21">
        <f>IF($A180="","",COUNTIFS(Remessas!$B$6:$B$1505,$A180,Remessas!$O$6:$O$1505,"&gt;0"))</f>
        <v/>
      </c>
    </row>
    <row r="181">
      <c r="A181" s="18" t="n"/>
      <c r="B181" s="19">
        <f>IF($A181="","",SUMIFS(Remessas!$O$6:$O$1505,Remessas!$B$6:$B$1505,$A181))</f>
        <v/>
      </c>
      <c r="C181" s="20">
        <f>IF($A181="","",SUMIFS(Remessas!$P$6:$P$1505,Remessas!$B$6:$B$1505,$A181))</f>
        <v/>
      </c>
      <c r="D181" s="21">
        <f>IF($A181="","",COUNTIFS(Remessas!$B$6:$B$1505,$A181,Remessas!$R$6:$R$1505,"VENCIDO"))</f>
        <v/>
      </c>
      <c r="E181" s="21">
        <f>IF($A181="","",COUNTIFS(Remessas!$B$6:$B$1505,$A181,Remessas!$O$6:$O$1505,"&gt;0"))</f>
        <v/>
      </c>
    </row>
    <row r="182">
      <c r="A182" s="18" t="n"/>
      <c r="B182" s="19">
        <f>IF($A182="","",SUMIFS(Remessas!$O$6:$O$1505,Remessas!$B$6:$B$1505,$A182))</f>
        <v/>
      </c>
      <c r="C182" s="20">
        <f>IF($A182="","",SUMIFS(Remessas!$P$6:$P$1505,Remessas!$B$6:$B$1505,$A182))</f>
        <v/>
      </c>
      <c r="D182" s="21">
        <f>IF($A182="","",COUNTIFS(Remessas!$B$6:$B$1505,$A182,Remessas!$R$6:$R$1505,"VENCIDO"))</f>
        <v/>
      </c>
      <c r="E182" s="21">
        <f>IF($A182="","",COUNTIFS(Remessas!$B$6:$B$1505,$A182,Remessas!$O$6:$O$1505,"&gt;0"))</f>
        <v/>
      </c>
    </row>
    <row r="183">
      <c r="A183" s="18" t="n"/>
      <c r="B183" s="19">
        <f>IF($A183="","",SUMIFS(Remessas!$O$6:$O$1505,Remessas!$B$6:$B$1505,$A183))</f>
        <v/>
      </c>
      <c r="C183" s="20">
        <f>IF($A183="","",SUMIFS(Remessas!$P$6:$P$1505,Remessas!$B$6:$B$1505,$A183))</f>
        <v/>
      </c>
      <c r="D183" s="21">
        <f>IF($A183="","",COUNTIFS(Remessas!$B$6:$B$1505,$A183,Remessas!$R$6:$R$1505,"VENCIDO"))</f>
        <v/>
      </c>
      <c r="E183" s="21">
        <f>IF($A183="","",COUNTIFS(Remessas!$B$6:$B$1505,$A183,Remessas!$O$6:$O$1505,"&gt;0"))</f>
        <v/>
      </c>
    </row>
    <row r="184">
      <c r="A184" s="18" t="n"/>
      <c r="B184" s="19">
        <f>IF($A184="","",SUMIFS(Remessas!$O$6:$O$1505,Remessas!$B$6:$B$1505,$A184))</f>
        <v/>
      </c>
      <c r="C184" s="20">
        <f>IF($A184="","",SUMIFS(Remessas!$P$6:$P$1505,Remessas!$B$6:$B$1505,$A184))</f>
        <v/>
      </c>
      <c r="D184" s="21">
        <f>IF($A184="","",COUNTIFS(Remessas!$B$6:$B$1505,$A184,Remessas!$R$6:$R$1505,"VENCIDO"))</f>
        <v/>
      </c>
      <c r="E184" s="21">
        <f>IF($A184="","",COUNTIFS(Remessas!$B$6:$B$1505,$A184,Remessas!$O$6:$O$1505,"&gt;0"))</f>
        <v/>
      </c>
    </row>
    <row r="185">
      <c r="A185" s="18" t="n"/>
      <c r="B185" s="19">
        <f>IF($A185="","",SUMIFS(Remessas!$O$6:$O$1505,Remessas!$B$6:$B$1505,$A185))</f>
        <v/>
      </c>
      <c r="C185" s="20">
        <f>IF($A185="","",SUMIFS(Remessas!$P$6:$P$1505,Remessas!$B$6:$B$1505,$A185))</f>
        <v/>
      </c>
      <c r="D185" s="21">
        <f>IF($A185="","",COUNTIFS(Remessas!$B$6:$B$1505,$A185,Remessas!$R$6:$R$1505,"VENCIDO"))</f>
        <v/>
      </c>
      <c r="E185" s="21">
        <f>IF($A185="","",COUNTIFS(Remessas!$B$6:$B$1505,$A185,Remessas!$O$6:$O$1505,"&gt;0"))</f>
        <v/>
      </c>
    </row>
    <row r="186">
      <c r="A186" s="18" t="n"/>
      <c r="B186" s="19">
        <f>IF($A186="","",SUMIFS(Remessas!$O$6:$O$1505,Remessas!$B$6:$B$1505,$A186))</f>
        <v/>
      </c>
      <c r="C186" s="20">
        <f>IF($A186="","",SUMIFS(Remessas!$P$6:$P$1505,Remessas!$B$6:$B$1505,$A186))</f>
        <v/>
      </c>
      <c r="D186" s="21">
        <f>IF($A186="","",COUNTIFS(Remessas!$B$6:$B$1505,$A186,Remessas!$R$6:$R$1505,"VENCIDO"))</f>
        <v/>
      </c>
      <c r="E186" s="21">
        <f>IF($A186="","",COUNTIFS(Remessas!$B$6:$B$1505,$A186,Remessas!$O$6:$O$1505,"&gt;0"))</f>
        <v/>
      </c>
    </row>
    <row r="187">
      <c r="A187" s="18" t="n"/>
      <c r="B187" s="19">
        <f>IF($A187="","",SUMIFS(Remessas!$O$6:$O$1505,Remessas!$B$6:$B$1505,$A187))</f>
        <v/>
      </c>
      <c r="C187" s="20">
        <f>IF($A187="","",SUMIFS(Remessas!$P$6:$P$1505,Remessas!$B$6:$B$1505,$A187))</f>
        <v/>
      </c>
      <c r="D187" s="21">
        <f>IF($A187="","",COUNTIFS(Remessas!$B$6:$B$1505,$A187,Remessas!$R$6:$R$1505,"VENCIDO"))</f>
        <v/>
      </c>
      <c r="E187" s="21">
        <f>IF($A187="","",COUNTIFS(Remessas!$B$6:$B$1505,$A187,Remessas!$O$6:$O$1505,"&gt;0"))</f>
        <v/>
      </c>
    </row>
    <row r="188">
      <c r="A188" s="18" t="n"/>
      <c r="B188" s="19">
        <f>IF($A188="","",SUMIFS(Remessas!$O$6:$O$1505,Remessas!$B$6:$B$1505,$A188))</f>
        <v/>
      </c>
      <c r="C188" s="20">
        <f>IF($A188="","",SUMIFS(Remessas!$P$6:$P$1505,Remessas!$B$6:$B$1505,$A188))</f>
        <v/>
      </c>
      <c r="D188" s="21">
        <f>IF($A188="","",COUNTIFS(Remessas!$B$6:$B$1505,$A188,Remessas!$R$6:$R$1505,"VENCIDO"))</f>
        <v/>
      </c>
      <c r="E188" s="21">
        <f>IF($A188="","",COUNTIFS(Remessas!$B$6:$B$1505,$A188,Remessas!$O$6:$O$1505,"&gt;0"))</f>
        <v/>
      </c>
    </row>
    <row r="189">
      <c r="A189" s="18" t="n"/>
      <c r="B189" s="19">
        <f>IF($A189="","",SUMIFS(Remessas!$O$6:$O$1505,Remessas!$B$6:$B$1505,$A189))</f>
        <v/>
      </c>
      <c r="C189" s="20">
        <f>IF($A189="","",SUMIFS(Remessas!$P$6:$P$1505,Remessas!$B$6:$B$1505,$A189))</f>
        <v/>
      </c>
      <c r="D189" s="21">
        <f>IF($A189="","",COUNTIFS(Remessas!$B$6:$B$1505,$A189,Remessas!$R$6:$R$1505,"VENCIDO"))</f>
        <v/>
      </c>
      <c r="E189" s="21">
        <f>IF($A189="","",COUNTIFS(Remessas!$B$6:$B$1505,$A189,Remessas!$O$6:$O$1505,"&gt;0"))</f>
        <v/>
      </c>
    </row>
    <row r="190">
      <c r="A190" s="18" t="n"/>
      <c r="B190" s="19">
        <f>IF($A190="","",SUMIFS(Remessas!$O$6:$O$1505,Remessas!$B$6:$B$1505,$A190))</f>
        <v/>
      </c>
      <c r="C190" s="20">
        <f>IF($A190="","",SUMIFS(Remessas!$P$6:$P$1505,Remessas!$B$6:$B$1505,$A190))</f>
        <v/>
      </c>
      <c r="D190" s="21">
        <f>IF($A190="","",COUNTIFS(Remessas!$B$6:$B$1505,$A190,Remessas!$R$6:$R$1505,"VENCIDO"))</f>
        <v/>
      </c>
      <c r="E190" s="21">
        <f>IF($A190="","",COUNTIFS(Remessas!$B$6:$B$1505,$A190,Remessas!$O$6:$O$1505,"&gt;0"))</f>
        <v/>
      </c>
    </row>
    <row r="191">
      <c r="A191" s="18" t="n"/>
      <c r="B191" s="19">
        <f>IF($A191="","",SUMIFS(Remessas!$O$6:$O$1505,Remessas!$B$6:$B$1505,$A191))</f>
        <v/>
      </c>
      <c r="C191" s="20">
        <f>IF($A191="","",SUMIFS(Remessas!$P$6:$P$1505,Remessas!$B$6:$B$1505,$A191))</f>
        <v/>
      </c>
      <c r="D191" s="21">
        <f>IF($A191="","",COUNTIFS(Remessas!$B$6:$B$1505,$A191,Remessas!$R$6:$R$1505,"VENCIDO"))</f>
        <v/>
      </c>
      <c r="E191" s="21">
        <f>IF($A191="","",COUNTIFS(Remessas!$B$6:$B$1505,$A191,Remessas!$O$6:$O$1505,"&gt;0"))</f>
        <v/>
      </c>
    </row>
    <row r="192">
      <c r="A192" s="18" t="n"/>
      <c r="B192" s="19">
        <f>IF($A192="","",SUMIFS(Remessas!$O$6:$O$1505,Remessas!$B$6:$B$1505,$A192))</f>
        <v/>
      </c>
      <c r="C192" s="20">
        <f>IF($A192="","",SUMIFS(Remessas!$P$6:$P$1505,Remessas!$B$6:$B$1505,$A192))</f>
        <v/>
      </c>
      <c r="D192" s="21">
        <f>IF($A192="","",COUNTIFS(Remessas!$B$6:$B$1505,$A192,Remessas!$R$6:$R$1505,"VENCIDO"))</f>
        <v/>
      </c>
      <c r="E192" s="21">
        <f>IF($A192="","",COUNTIFS(Remessas!$B$6:$B$1505,$A192,Remessas!$O$6:$O$1505,"&gt;0"))</f>
        <v/>
      </c>
    </row>
    <row r="193">
      <c r="A193" s="18" t="n"/>
      <c r="B193" s="19">
        <f>IF($A193="","",SUMIFS(Remessas!$O$6:$O$1505,Remessas!$B$6:$B$1505,$A193))</f>
        <v/>
      </c>
      <c r="C193" s="20">
        <f>IF($A193="","",SUMIFS(Remessas!$P$6:$P$1505,Remessas!$B$6:$B$1505,$A193))</f>
        <v/>
      </c>
      <c r="D193" s="21">
        <f>IF($A193="","",COUNTIFS(Remessas!$B$6:$B$1505,$A193,Remessas!$R$6:$R$1505,"VENCIDO"))</f>
        <v/>
      </c>
      <c r="E193" s="21">
        <f>IF($A193="","",COUNTIFS(Remessas!$B$6:$B$1505,$A193,Remessas!$O$6:$O$1505,"&gt;0"))</f>
        <v/>
      </c>
    </row>
    <row r="194">
      <c r="A194" s="18" t="n"/>
      <c r="B194" s="19">
        <f>IF($A194="","",SUMIFS(Remessas!$O$6:$O$1505,Remessas!$B$6:$B$1505,$A194))</f>
        <v/>
      </c>
      <c r="C194" s="20">
        <f>IF($A194="","",SUMIFS(Remessas!$P$6:$P$1505,Remessas!$B$6:$B$1505,$A194))</f>
        <v/>
      </c>
      <c r="D194" s="21">
        <f>IF($A194="","",COUNTIFS(Remessas!$B$6:$B$1505,$A194,Remessas!$R$6:$R$1505,"VENCIDO"))</f>
        <v/>
      </c>
      <c r="E194" s="21">
        <f>IF($A194="","",COUNTIFS(Remessas!$B$6:$B$1505,$A194,Remessas!$O$6:$O$1505,"&gt;0"))</f>
        <v/>
      </c>
    </row>
    <row r="195">
      <c r="A195" s="18" t="n"/>
      <c r="B195" s="19">
        <f>IF($A195="","",SUMIFS(Remessas!$O$6:$O$1505,Remessas!$B$6:$B$1505,$A195))</f>
        <v/>
      </c>
      <c r="C195" s="20">
        <f>IF($A195="","",SUMIFS(Remessas!$P$6:$P$1505,Remessas!$B$6:$B$1505,$A195))</f>
        <v/>
      </c>
      <c r="D195" s="21">
        <f>IF($A195="","",COUNTIFS(Remessas!$B$6:$B$1505,$A195,Remessas!$R$6:$R$1505,"VENCIDO"))</f>
        <v/>
      </c>
      <c r="E195" s="21">
        <f>IF($A195="","",COUNTIFS(Remessas!$B$6:$B$1505,$A195,Remessas!$O$6:$O$1505,"&gt;0"))</f>
        <v/>
      </c>
    </row>
    <row r="196">
      <c r="A196" s="18" t="n"/>
      <c r="B196" s="19">
        <f>IF($A196="","",SUMIFS(Remessas!$O$6:$O$1505,Remessas!$B$6:$B$1505,$A196))</f>
        <v/>
      </c>
      <c r="C196" s="20">
        <f>IF($A196="","",SUMIFS(Remessas!$P$6:$P$1505,Remessas!$B$6:$B$1505,$A196))</f>
        <v/>
      </c>
      <c r="D196" s="21">
        <f>IF($A196="","",COUNTIFS(Remessas!$B$6:$B$1505,$A196,Remessas!$R$6:$R$1505,"VENCIDO"))</f>
        <v/>
      </c>
      <c r="E196" s="21">
        <f>IF($A196="","",COUNTIFS(Remessas!$B$6:$B$1505,$A196,Remessas!$O$6:$O$1505,"&gt;0"))</f>
        <v/>
      </c>
    </row>
    <row r="197">
      <c r="A197" s="18" t="n"/>
      <c r="B197" s="19">
        <f>IF($A197="","",SUMIFS(Remessas!$O$6:$O$1505,Remessas!$B$6:$B$1505,$A197))</f>
        <v/>
      </c>
      <c r="C197" s="20">
        <f>IF($A197="","",SUMIFS(Remessas!$P$6:$P$1505,Remessas!$B$6:$B$1505,$A197))</f>
        <v/>
      </c>
      <c r="D197" s="21">
        <f>IF($A197="","",COUNTIFS(Remessas!$B$6:$B$1505,$A197,Remessas!$R$6:$R$1505,"VENCIDO"))</f>
        <v/>
      </c>
      <c r="E197" s="21">
        <f>IF($A197="","",COUNTIFS(Remessas!$B$6:$B$1505,$A197,Remessas!$O$6:$O$1505,"&gt;0"))</f>
        <v/>
      </c>
    </row>
    <row r="198">
      <c r="A198" s="18" t="n"/>
      <c r="B198" s="19">
        <f>IF($A198="","",SUMIFS(Remessas!$O$6:$O$1505,Remessas!$B$6:$B$1505,$A198))</f>
        <v/>
      </c>
      <c r="C198" s="20">
        <f>IF($A198="","",SUMIFS(Remessas!$P$6:$P$1505,Remessas!$B$6:$B$1505,$A198))</f>
        <v/>
      </c>
      <c r="D198" s="21">
        <f>IF($A198="","",COUNTIFS(Remessas!$B$6:$B$1505,$A198,Remessas!$R$6:$R$1505,"VENCIDO"))</f>
        <v/>
      </c>
      <c r="E198" s="21">
        <f>IF($A198="","",COUNTIFS(Remessas!$B$6:$B$1505,$A198,Remessas!$O$6:$O$1505,"&gt;0"))</f>
        <v/>
      </c>
    </row>
    <row r="199">
      <c r="A199" s="18" t="n"/>
      <c r="B199" s="19">
        <f>IF($A199="","",SUMIFS(Remessas!$O$6:$O$1505,Remessas!$B$6:$B$1505,$A199))</f>
        <v/>
      </c>
      <c r="C199" s="20">
        <f>IF($A199="","",SUMIFS(Remessas!$P$6:$P$1505,Remessas!$B$6:$B$1505,$A199))</f>
        <v/>
      </c>
      <c r="D199" s="21">
        <f>IF($A199="","",COUNTIFS(Remessas!$B$6:$B$1505,$A199,Remessas!$R$6:$R$1505,"VENCIDO"))</f>
        <v/>
      </c>
      <c r="E199" s="21">
        <f>IF($A199="","",COUNTIFS(Remessas!$B$6:$B$1505,$A199,Remessas!$O$6:$O$1505,"&gt;0"))</f>
        <v/>
      </c>
    </row>
    <row r="200">
      <c r="A200" s="18" t="n"/>
      <c r="B200" s="19">
        <f>IF($A200="","",SUMIFS(Remessas!$O$6:$O$1505,Remessas!$B$6:$B$1505,$A200))</f>
        <v/>
      </c>
      <c r="C200" s="20">
        <f>IF($A200="","",SUMIFS(Remessas!$P$6:$P$1505,Remessas!$B$6:$B$1505,$A200))</f>
        <v/>
      </c>
      <c r="D200" s="21">
        <f>IF($A200="","",COUNTIFS(Remessas!$B$6:$B$1505,$A200,Remessas!$R$6:$R$1505,"VENCIDO"))</f>
        <v/>
      </c>
      <c r="E200" s="21">
        <f>IF($A200="","",COUNTIFS(Remessas!$B$6:$B$1505,$A200,Remessas!$O$6:$O$1505,"&gt;0"))</f>
        <v/>
      </c>
    </row>
    <row r="201">
      <c r="A201" s="18" t="n"/>
      <c r="B201" s="19">
        <f>IF($A201="","",SUMIFS(Remessas!$O$6:$O$1505,Remessas!$B$6:$B$1505,$A201))</f>
        <v/>
      </c>
      <c r="C201" s="20">
        <f>IF($A201="","",SUMIFS(Remessas!$P$6:$P$1505,Remessas!$B$6:$B$1505,$A201))</f>
        <v/>
      </c>
      <c r="D201" s="21">
        <f>IF($A201="","",COUNTIFS(Remessas!$B$6:$B$1505,$A201,Remessas!$R$6:$R$1505,"VENCIDO"))</f>
        <v/>
      </c>
      <c r="E201" s="21">
        <f>IF($A201="","",COUNTIFS(Remessas!$B$6:$B$1505,$A201,Remessas!$O$6:$O$1505,"&gt;0"))</f>
        <v/>
      </c>
    </row>
    <row r="202">
      <c r="A202" s="18" t="n"/>
      <c r="B202" s="19">
        <f>IF($A202="","",SUMIFS(Remessas!$O$6:$O$1505,Remessas!$B$6:$B$1505,$A202))</f>
        <v/>
      </c>
      <c r="C202" s="20">
        <f>IF($A202="","",SUMIFS(Remessas!$P$6:$P$1505,Remessas!$B$6:$B$1505,$A202))</f>
        <v/>
      </c>
      <c r="D202" s="21">
        <f>IF($A202="","",COUNTIFS(Remessas!$B$6:$B$1505,$A202,Remessas!$R$6:$R$1505,"VENCIDO"))</f>
        <v/>
      </c>
      <c r="E202" s="21">
        <f>IF($A202="","",COUNTIFS(Remessas!$B$6:$B$1505,$A202,Remessas!$O$6:$O$1505,"&gt;0"))</f>
        <v/>
      </c>
    </row>
    <row r="203">
      <c r="A203" s="18" t="n"/>
      <c r="B203" s="19">
        <f>IF($A203="","",SUMIFS(Remessas!$O$6:$O$1505,Remessas!$B$6:$B$1505,$A203))</f>
        <v/>
      </c>
      <c r="C203" s="20">
        <f>IF($A203="","",SUMIFS(Remessas!$P$6:$P$1505,Remessas!$B$6:$B$1505,$A203))</f>
        <v/>
      </c>
      <c r="D203" s="21">
        <f>IF($A203="","",COUNTIFS(Remessas!$B$6:$B$1505,$A203,Remessas!$R$6:$R$1505,"VENCIDO"))</f>
        <v/>
      </c>
      <c r="E203" s="21">
        <f>IF($A203="","",COUNTIFS(Remessas!$B$6:$B$1505,$A203,Remessas!$O$6:$O$1505,"&gt;0"))</f>
        <v/>
      </c>
    </row>
    <row r="204">
      <c r="A204" s="18" t="n"/>
      <c r="B204" s="19">
        <f>IF($A204="","",SUMIFS(Remessas!$O$6:$O$1505,Remessas!$B$6:$B$1505,$A204))</f>
        <v/>
      </c>
      <c r="C204" s="20">
        <f>IF($A204="","",SUMIFS(Remessas!$P$6:$P$1505,Remessas!$B$6:$B$1505,$A204))</f>
        <v/>
      </c>
      <c r="D204" s="21">
        <f>IF($A204="","",COUNTIFS(Remessas!$B$6:$B$1505,$A204,Remessas!$R$6:$R$1505,"VENCIDO"))</f>
        <v/>
      </c>
      <c r="E204" s="21">
        <f>IF($A204="","",COUNTIFS(Remessas!$B$6:$B$1505,$A204,Remessas!$O$6:$O$1505,"&gt;0"))</f>
        <v/>
      </c>
    </row>
    <row r="205">
      <c r="A205" s="18" t="n"/>
      <c r="B205" s="19">
        <f>IF($A205="","",SUMIFS(Remessas!$O$6:$O$1505,Remessas!$B$6:$B$1505,$A205))</f>
        <v/>
      </c>
      <c r="C205" s="20">
        <f>IF($A205="","",SUMIFS(Remessas!$P$6:$P$1505,Remessas!$B$6:$B$1505,$A205))</f>
        <v/>
      </c>
      <c r="D205" s="21">
        <f>IF($A205="","",COUNTIFS(Remessas!$B$6:$B$1505,$A205,Remessas!$R$6:$R$1505,"VENCIDO"))</f>
        <v/>
      </c>
      <c r="E205" s="21">
        <f>IF($A205="","",COUNTIFS(Remessas!$B$6:$B$1505,$A205,Remessas!$O$6:$O$1505,"&gt;0"))</f>
        <v/>
      </c>
    </row>
    <row r="206">
      <c r="A206" s="18" t="n"/>
      <c r="B206" s="19">
        <f>IF($A206="","",SUMIFS(Remessas!$O$6:$O$1505,Remessas!$B$6:$B$1505,$A206))</f>
        <v/>
      </c>
      <c r="C206" s="20">
        <f>IF($A206="","",SUMIFS(Remessas!$P$6:$P$1505,Remessas!$B$6:$B$1505,$A206))</f>
        <v/>
      </c>
      <c r="D206" s="21">
        <f>IF($A206="","",COUNTIFS(Remessas!$B$6:$B$1505,$A206,Remessas!$R$6:$R$1505,"VENCIDO"))</f>
        <v/>
      </c>
      <c r="E206" s="21">
        <f>IF($A206="","",COUNTIFS(Remessas!$B$6:$B$1505,$A206,Remessas!$O$6:$O$1505,"&gt;0"))</f>
        <v/>
      </c>
    </row>
    <row r="207">
      <c r="A207" s="18" t="n"/>
      <c r="B207" s="19">
        <f>IF($A207="","",SUMIFS(Remessas!$O$6:$O$1505,Remessas!$B$6:$B$1505,$A207))</f>
        <v/>
      </c>
      <c r="C207" s="20">
        <f>IF($A207="","",SUMIFS(Remessas!$P$6:$P$1505,Remessas!$B$6:$B$1505,$A207))</f>
        <v/>
      </c>
      <c r="D207" s="21">
        <f>IF($A207="","",COUNTIFS(Remessas!$B$6:$B$1505,$A207,Remessas!$R$6:$R$1505,"VENCIDO"))</f>
        <v/>
      </c>
      <c r="E207" s="21">
        <f>IF($A207="","",COUNTIFS(Remessas!$B$6:$B$1505,$A207,Remessas!$O$6:$O$1505,"&gt;0"))</f>
        <v/>
      </c>
    </row>
    <row r="208">
      <c r="A208" s="18" t="n"/>
      <c r="B208" s="19">
        <f>IF($A208="","",SUMIFS(Remessas!$O$6:$O$1505,Remessas!$B$6:$B$1505,$A208))</f>
        <v/>
      </c>
      <c r="C208" s="20">
        <f>IF($A208="","",SUMIFS(Remessas!$P$6:$P$1505,Remessas!$B$6:$B$1505,$A208))</f>
        <v/>
      </c>
      <c r="D208" s="21">
        <f>IF($A208="","",COUNTIFS(Remessas!$B$6:$B$1505,$A208,Remessas!$R$6:$R$1505,"VENCIDO"))</f>
        <v/>
      </c>
      <c r="E208" s="21">
        <f>IF($A208="","",COUNTIFS(Remessas!$B$6:$B$1505,$A208,Remessas!$O$6:$O$1505,"&gt;0"))</f>
        <v/>
      </c>
    </row>
    <row r="209">
      <c r="A209" s="18" t="n"/>
      <c r="B209" s="19">
        <f>IF($A209="","",SUMIFS(Remessas!$O$6:$O$1505,Remessas!$B$6:$B$1505,$A209))</f>
        <v/>
      </c>
      <c r="C209" s="20">
        <f>IF($A209="","",SUMIFS(Remessas!$P$6:$P$1505,Remessas!$B$6:$B$1505,$A209))</f>
        <v/>
      </c>
      <c r="D209" s="21">
        <f>IF($A209="","",COUNTIFS(Remessas!$B$6:$B$1505,$A209,Remessas!$R$6:$R$1505,"VENCIDO"))</f>
        <v/>
      </c>
      <c r="E209" s="21">
        <f>IF($A209="","",COUNTIFS(Remessas!$B$6:$B$1505,$A209,Remessas!$O$6:$O$1505,"&gt;0"))</f>
        <v/>
      </c>
    </row>
    <row r="210">
      <c r="A210" s="18" t="n"/>
      <c r="B210" s="19">
        <f>IF($A210="","",SUMIFS(Remessas!$O$6:$O$1505,Remessas!$B$6:$B$1505,$A210))</f>
        <v/>
      </c>
      <c r="C210" s="20">
        <f>IF($A210="","",SUMIFS(Remessas!$P$6:$P$1505,Remessas!$B$6:$B$1505,$A210))</f>
        <v/>
      </c>
      <c r="D210" s="21">
        <f>IF($A210="","",COUNTIFS(Remessas!$B$6:$B$1505,$A210,Remessas!$R$6:$R$1505,"VENCIDO"))</f>
        <v/>
      </c>
      <c r="E210" s="21">
        <f>IF($A210="","",COUNTIFS(Remessas!$B$6:$B$1505,$A210,Remessas!$O$6:$O$1505,"&gt;0"))</f>
        <v/>
      </c>
    </row>
    <row r="211">
      <c r="A211" s="18" t="n"/>
      <c r="B211" s="19">
        <f>IF($A211="","",SUMIFS(Remessas!$O$6:$O$1505,Remessas!$B$6:$B$1505,$A211))</f>
        <v/>
      </c>
      <c r="C211" s="20">
        <f>IF($A211="","",SUMIFS(Remessas!$P$6:$P$1505,Remessas!$B$6:$B$1505,$A211))</f>
        <v/>
      </c>
      <c r="D211" s="21">
        <f>IF($A211="","",COUNTIFS(Remessas!$B$6:$B$1505,$A211,Remessas!$R$6:$R$1505,"VENCIDO"))</f>
        <v/>
      </c>
      <c r="E211" s="21">
        <f>IF($A211="","",COUNTIFS(Remessas!$B$6:$B$1505,$A211,Remessas!$O$6:$O$1505,"&gt;0"))</f>
        <v/>
      </c>
    </row>
    <row r="212">
      <c r="A212" s="18" t="n"/>
      <c r="B212" s="19">
        <f>IF($A212="","",SUMIFS(Remessas!$O$6:$O$1505,Remessas!$B$6:$B$1505,$A212))</f>
        <v/>
      </c>
      <c r="C212" s="20">
        <f>IF($A212="","",SUMIFS(Remessas!$P$6:$P$1505,Remessas!$B$6:$B$1505,$A212))</f>
        <v/>
      </c>
      <c r="D212" s="21">
        <f>IF($A212="","",COUNTIFS(Remessas!$B$6:$B$1505,$A212,Remessas!$R$6:$R$1505,"VENCIDO"))</f>
        <v/>
      </c>
      <c r="E212" s="21">
        <f>IF($A212="","",COUNTIFS(Remessas!$B$6:$B$1505,$A212,Remessas!$O$6:$O$1505,"&gt;0"))</f>
        <v/>
      </c>
    </row>
    <row r="213">
      <c r="A213" s="18" t="n"/>
      <c r="B213" s="19">
        <f>IF($A213="","",SUMIFS(Remessas!$O$6:$O$1505,Remessas!$B$6:$B$1505,$A213))</f>
        <v/>
      </c>
      <c r="C213" s="20">
        <f>IF($A213="","",SUMIFS(Remessas!$P$6:$P$1505,Remessas!$B$6:$B$1505,$A213))</f>
        <v/>
      </c>
      <c r="D213" s="21">
        <f>IF($A213="","",COUNTIFS(Remessas!$B$6:$B$1505,$A213,Remessas!$R$6:$R$1505,"VENCIDO"))</f>
        <v/>
      </c>
      <c r="E213" s="21">
        <f>IF($A213="","",COUNTIFS(Remessas!$B$6:$B$1505,$A213,Remessas!$O$6:$O$1505,"&gt;0"))</f>
        <v/>
      </c>
    </row>
    <row r="214">
      <c r="A214" s="18" t="n"/>
      <c r="B214" s="19">
        <f>IF($A214="","",SUMIFS(Remessas!$O$6:$O$1505,Remessas!$B$6:$B$1505,$A214))</f>
        <v/>
      </c>
      <c r="C214" s="20">
        <f>IF($A214="","",SUMIFS(Remessas!$P$6:$P$1505,Remessas!$B$6:$B$1505,$A214))</f>
        <v/>
      </c>
      <c r="D214" s="21">
        <f>IF($A214="","",COUNTIFS(Remessas!$B$6:$B$1505,$A214,Remessas!$R$6:$R$1505,"VENCIDO"))</f>
        <v/>
      </c>
      <c r="E214" s="21">
        <f>IF($A214="","",COUNTIFS(Remessas!$B$6:$B$1505,$A214,Remessas!$O$6:$O$1505,"&gt;0"))</f>
        <v/>
      </c>
    </row>
    <row r="215">
      <c r="A215" s="18" t="n"/>
      <c r="B215" s="19">
        <f>IF($A215="","",SUMIFS(Remessas!$O$6:$O$1505,Remessas!$B$6:$B$1505,$A215))</f>
        <v/>
      </c>
      <c r="C215" s="20">
        <f>IF($A215="","",SUMIFS(Remessas!$P$6:$P$1505,Remessas!$B$6:$B$1505,$A215))</f>
        <v/>
      </c>
      <c r="D215" s="21">
        <f>IF($A215="","",COUNTIFS(Remessas!$B$6:$B$1505,$A215,Remessas!$R$6:$R$1505,"VENCIDO"))</f>
        <v/>
      </c>
      <c r="E215" s="21">
        <f>IF($A215="","",COUNTIFS(Remessas!$B$6:$B$1505,$A215,Remessas!$O$6:$O$1505,"&gt;0"))</f>
        <v/>
      </c>
    </row>
    <row r="216">
      <c r="A216" s="18" t="n"/>
      <c r="B216" s="19">
        <f>IF($A216="","",SUMIFS(Remessas!$O$6:$O$1505,Remessas!$B$6:$B$1505,$A216))</f>
        <v/>
      </c>
      <c r="C216" s="20">
        <f>IF($A216="","",SUMIFS(Remessas!$P$6:$P$1505,Remessas!$B$6:$B$1505,$A216))</f>
        <v/>
      </c>
      <c r="D216" s="21">
        <f>IF($A216="","",COUNTIFS(Remessas!$B$6:$B$1505,$A216,Remessas!$R$6:$R$1505,"VENCIDO"))</f>
        <v/>
      </c>
      <c r="E216" s="21">
        <f>IF($A216="","",COUNTIFS(Remessas!$B$6:$B$1505,$A216,Remessas!$O$6:$O$1505,"&gt;0"))</f>
        <v/>
      </c>
    </row>
    <row r="217">
      <c r="A217" s="18" t="n"/>
      <c r="B217" s="19">
        <f>IF($A217="","",SUMIFS(Remessas!$O$6:$O$1505,Remessas!$B$6:$B$1505,$A217))</f>
        <v/>
      </c>
      <c r="C217" s="20">
        <f>IF($A217="","",SUMIFS(Remessas!$P$6:$P$1505,Remessas!$B$6:$B$1505,$A217))</f>
        <v/>
      </c>
      <c r="D217" s="21">
        <f>IF($A217="","",COUNTIFS(Remessas!$B$6:$B$1505,$A217,Remessas!$R$6:$R$1505,"VENCIDO"))</f>
        <v/>
      </c>
      <c r="E217" s="21">
        <f>IF($A217="","",COUNTIFS(Remessas!$B$6:$B$1505,$A217,Remessas!$O$6:$O$1505,"&gt;0"))</f>
        <v/>
      </c>
    </row>
    <row r="218">
      <c r="A218" s="18" t="n"/>
      <c r="B218" s="19">
        <f>IF($A218="","",SUMIFS(Remessas!$O$6:$O$1505,Remessas!$B$6:$B$1505,$A218))</f>
        <v/>
      </c>
      <c r="C218" s="20">
        <f>IF($A218="","",SUMIFS(Remessas!$P$6:$P$1505,Remessas!$B$6:$B$1505,$A218))</f>
        <v/>
      </c>
      <c r="D218" s="21">
        <f>IF($A218="","",COUNTIFS(Remessas!$B$6:$B$1505,$A218,Remessas!$R$6:$R$1505,"VENCIDO"))</f>
        <v/>
      </c>
      <c r="E218" s="21">
        <f>IF($A218="","",COUNTIFS(Remessas!$B$6:$B$1505,$A218,Remessas!$O$6:$O$1505,"&gt;0"))</f>
        <v/>
      </c>
    </row>
    <row r="219">
      <c r="A219" s="18" t="n"/>
      <c r="B219" s="19">
        <f>IF($A219="","",SUMIFS(Remessas!$O$6:$O$1505,Remessas!$B$6:$B$1505,$A219))</f>
        <v/>
      </c>
      <c r="C219" s="20">
        <f>IF($A219="","",SUMIFS(Remessas!$P$6:$P$1505,Remessas!$B$6:$B$1505,$A219))</f>
        <v/>
      </c>
      <c r="D219" s="21">
        <f>IF($A219="","",COUNTIFS(Remessas!$B$6:$B$1505,$A219,Remessas!$R$6:$R$1505,"VENCIDO"))</f>
        <v/>
      </c>
      <c r="E219" s="21">
        <f>IF($A219="","",COUNTIFS(Remessas!$B$6:$B$1505,$A219,Remessas!$O$6:$O$1505,"&gt;0"))</f>
        <v/>
      </c>
    </row>
    <row r="220">
      <c r="A220" s="18" t="n"/>
      <c r="B220" s="19">
        <f>IF($A220="","",SUMIFS(Remessas!$O$6:$O$1505,Remessas!$B$6:$B$1505,$A220))</f>
        <v/>
      </c>
      <c r="C220" s="20">
        <f>IF($A220="","",SUMIFS(Remessas!$P$6:$P$1505,Remessas!$B$6:$B$1505,$A220))</f>
        <v/>
      </c>
      <c r="D220" s="21">
        <f>IF($A220="","",COUNTIFS(Remessas!$B$6:$B$1505,$A220,Remessas!$R$6:$R$1505,"VENCIDO"))</f>
        <v/>
      </c>
      <c r="E220" s="21">
        <f>IF($A220="","",COUNTIFS(Remessas!$B$6:$B$1505,$A220,Remessas!$O$6:$O$1505,"&gt;0"))</f>
        <v/>
      </c>
    </row>
    <row r="221">
      <c r="A221" s="18" t="n"/>
      <c r="B221" s="19">
        <f>IF($A221="","",SUMIFS(Remessas!$O$6:$O$1505,Remessas!$B$6:$B$1505,$A221))</f>
        <v/>
      </c>
      <c r="C221" s="20">
        <f>IF($A221="","",SUMIFS(Remessas!$P$6:$P$1505,Remessas!$B$6:$B$1505,$A221))</f>
        <v/>
      </c>
      <c r="D221" s="21">
        <f>IF($A221="","",COUNTIFS(Remessas!$B$6:$B$1505,$A221,Remessas!$R$6:$R$1505,"VENCIDO"))</f>
        <v/>
      </c>
      <c r="E221" s="21">
        <f>IF($A221="","",COUNTIFS(Remessas!$B$6:$B$1505,$A221,Remessas!$O$6:$O$1505,"&gt;0"))</f>
        <v/>
      </c>
    </row>
    <row r="222">
      <c r="A222" s="18" t="n"/>
      <c r="B222" s="19">
        <f>IF($A222="","",SUMIFS(Remessas!$O$6:$O$1505,Remessas!$B$6:$B$1505,$A222))</f>
        <v/>
      </c>
      <c r="C222" s="20">
        <f>IF($A222="","",SUMIFS(Remessas!$P$6:$P$1505,Remessas!$B$6:$B$1505,$A222))</f>
        <v/>
      </c>
      <c r="D222" s="21">
        <f>IF($A222="","",COUNTIFS(Remessas!$B$6:$B$1505,$A222,Remessas!$R$6:$R$1505,"VENCIDO"))</f>
        <v/>
      </c>
      <c r="E222" s="21">
        <f>IF($A222="","",COUNTIFS(Remessas!$B$6:$B$1505,$A222,Remessas!$O$6:$O$1505,"&gt;0"))</f>
        <v/>
      </c>
    </row>
    <row r="223">
      <c r="A223" s="18" t="n"/>
      <c r="B223" s="19">
        <f>IF($A223="","",SUMIFS(Remessas!$O$6:$O$1505,Remessas!$B$6:$B$1505,$A223))</f>
        <v/>
      </c>
      <c r="C223" s="20">
        <f>IF($A223="","",SUMIFS(Remessas!$P$6:$P$1505,Remessas!$B$6:$B$1505,$A223))</f>
        <v/>
      </c>
      <c r="D223" s="21">
        <f>IF($A223="","",COUNTIFS(Remessas!$B$6:$B$1505,$A223,Remessas!$R$6:$R$1505,"VENCIDO"))</f>
        <v/>
      </c>
      <c r="E223" s="21">
        <f>IF($A223="","",COUNTIFS(Remessas!$B$6:$B$1505,$A223,Remessas!$O$6:$O$1505,"&gt;0"))</f>
        <v/>
      </c>
    </row>
    <row r="224">
      <c r="A224" s="18" t="n"/>
      <c r="B224" s="19">
        <f>IF($A224="","",SUMIFS(Remessas!$O$6:$O$1505,Remessas!$B$6:$B$1505,$A224))</f>
        <v/>
      </c>
      <c r="C224" s="20">
        <f>IF($A224="","",SUMIFS(Remessas!$P$6:$P$1505,Remessas!$B$6:$B$1505,$A224))</f>
        <v/>
      </c>
      <c r="D224" s="21">
        <f>IF($A224="","",COUNTIFS(Remessas!$B$6:$B$1505,$A224,Remessas!$R$6:$R$1505,"VENCIDO"))</f>
        <v/>
      </c>
      <c r="E224" s="21">
        <f>IF($A224="","",COUNTIFS(Remessas!$B$6:$B$1505,$A224,Remessas!$O$6:$O$1505,"&gt;0"))</f>
        <v/>
      </c>
    </row>
    <row r="225">
      <c r="A225" s="18" t="n"/>
      <c r="B225" s="19">
        <f>IF($A225="","",SUMIFS(Remessas!$O$6:$O$1505,Remessas!$B$6:$B$1505,$A225))</f>
        <v/>
      </c>
      <c r="C225" s="20">
        <f>IF($A225="","",SUMIFS(Remessas!$P$6:$P$1505,Remessas!$B$6:$B$1505,$A225))</f>
        <v/>
      </c>
      <c r="D225" s="21">
        <f>IF($A225="","",COUNTIFS(Remessas!$B$6:$B$1505,$A225,Remessas!$R$6:$R$1505,"VENCIDO"))</f>
        <v/>
      </c>
      <c r="E225" s="21">
        <f>IF($A225="","",COUNTIFS(Remessas!$B$6:$B$1505,$A225,Remessas!$O$6:$O$1505,"&gt;0"))</f>
        <v/>
      </c>
    </row>
    <row r="226">
      <c r="A226" s="18" t="n"/>
      <c r="B226" s="19">
        <f>IF($A226="","",SUMIFS(Remessas!$O$6:$O$1505,Remessas!$B$6:$B$1505,$A226))</f>
        <v/>
      </c>
      <c r="C226" s="20">
        <f>IF($A226="","",SUMIFS(Remessas!$P$6:$P$1505,Remessas!$B$6:$B$1505,$A226))</f>
        <v/>
      </c>
      <c r="D226" s="21">
        <f>IF($A226="","",COUNTIFS(Remessas!$B$6:$B$1505,$A226,Remessas!$R$6:$R$1505,"VENCIDO"))</f>
        <v/>
      </c>
      <c r="E226" s="21">
        <f>IF($A226="","",COUNTIFS(Remessas!$B$6:$B$1505,$A226,Remessas!$O$6:$O$1505,"&gt;0"))</f>
        <v/>
      </c>
    </row>
    <row r="227">
      <c r="A227" s="18" t="n"/>
      <c r="B227" s="19">
        <f>IF($A227="","",SUMIFS(Remessas!$O$6:$O$1505,Remessas!$B$6:$B$1505,$A227))</f>
        <v/>
      </c>
      <c r="C227" s="20">
        <f>IF($A227="","",SUMIFS(Remessas!$P$6:$P$1505,Remessas!$B$6:$B$1505,$A227))</f>
        <v/>
      </c>
      <c r="D227" s="21">
        <f>IF($A227="","",COUNTIFS(Remessas!$B$6:$B$1505,$A227,Remessas!$R$6:$R$1505,"VENCIDO"))</f>
        <v/>
      </c>
      <c r="E227" s="21">
        <f>IF($A227="","",COUNTIFS(Remessas!$B$6:$B$1505,$A227,Remessas!$O$6:$O$1505,"&gt;0"))</f>
        <v/>
      </c>
    </row>
    <row r="228">
      <c r="A228" s="18" t="n"/>
      <c r="B228" s="19">
        <f>IF($A228="","",SUMIFS(Remessas!$O$6:$O$1505,Remessas!$B$6:$B$1505,$A228))</f>
        <v/>
      </c>
      <c r="C228" s="20">
        <f>IF($A228="","",SUMIFS(Remessas!$P$6:$P$1505,Remessas!$B$6:$B$1505,$A228))</f>
        <v/>
      </c>
      <c r="D228" s="21">
        <f>IF($A228="","",COUNTIFS(Remessas!$B$6:$B$1505,$A228,Remessas!$R$6:$R$1505,"VENCIDO"))</f>
        <v/>
      </c>
      <c r="E228" s="21">
        <f>IF($A228="","",COUNTIFS(Remessas!$B$6:$B$1505,$A228,Remessas!$O$6:$O$1505,"&gt;0"))</f>
        <v/>
      </c>
    </row>
    <row r="229">
      <c r="A229" s="18" t="n"/>
      <c r="B229" s="19">
        <f>IF($A229="","",SUMIFS(Remessas!$O$6:$O$1505,Remessas!$B$6:$B$1505,$A229))</f>
        <v/>
      </c>
      <c r="C229" s="20">
        <f>IF($A229="","",SUMIFS(Remessas!$P$6:$P$1505,Remessas!$B$6:$B$1505,$A229))</f>
        <v/>
      </c>
      <c r="D229" s="21">
        <f>IF($A229="","",COUNTIFS(Remessas!$B$6:$B$1505,$A229,Remessas!$R$6:$R$1505,"VENCIDO"))</f>
        <v/>
      </c>
      <c r="E229" s="21">
        <f>IF($A229="","",COUNTIFS(Remessas!$B$6:$B$1505,$A229,Remessas!$O$6:$O$1505,"&gt;0"))</f>
        <v/>
      </c>
    </row>
    <row r="230">
      <c r="A230" s="18" t="n"/>
      <c r="B230" s="19">
        <f>IF($A230="","",SUMIFS(Remessas!$O$6:$O$1505,Remessas!$B$6:$B$1505,$A230))</f>
        <v/>
      </c>
      <c r="C230" s="20">
        <f>IF($A230="","",SUMIFS(Remessas!$P$6:$P$1505,Remessas!$B$6:$B$1505,$A230))</f>
        <v/>
      </c>
      <c r="D230" s="21">
        <f>IF($A230="","",COUNTIFS(Remessas!$B$6:$B$1505,$A230,Remessas!$R$6:$R$1505,"VENCIDO"))</f>
        <v/>
      </c>
      <c r="E230" s="21">
        <f>IF($A230="","",COUNTIFS(Remessas!$B$6:$B$1505,$A230,Remessas!$O$6:$O$1505,"&gt;0"))</f>
        <v/>
      </c>
    </row>
    <row r="231">
      <c r="A231" s="18" t="n"/>
      <c r="B231" s="19">
        <f>IF($A231="","",SUMIFS(Remessas!$O$6:$O$1505,Remessas!$B$6:$B$1505,$A231))</f>
        <v/>
      </c>
      <c r="C231" s="20">
        <f>IF($A231="","",SUMIFS(Remessas!$P$6:$P$1505,Remessas!$B$6:$B$1505,$A231))</f>
        <v/>
      </c>
      <c r="D231" s="21">
        <f>IF($A231="","",COUNTIFS(Remessas!$B$6:$B$1505,$A231,Remessas!$R$6:$R$1505,"VENCIDO"))</f>
        <v/>
      </c>
      <c r="E231" s="21">
        <f>IF($A231="","",COUNTIFS(Remessas!$B$6:$B$1505,$A231,Remessas!$O$6:$O$1505,"&gt;0"))</f>
        <v/>
      </c>
    </row>
    <row r="232">
      <c r="A232" s="18" t="n"/>
      <c r="B232" s="19">
        <f>IF($A232="","",SUMIFS(Remessas!$O$6:$O$1505,Remessas!$B$6:$B$1505,$A232))</f>
        <v/>
      </c>
      <c r="C232" s="20">
        <f>IF($A232="","",SUMIFS(Remessas!$P$6:$P$1505,Remessas!$B$6:$B$1505,$A232))</f>
        <v/>
      </c>
      <c r="D232" s="21">
        <f>IF($A232="","",COUNTIFS(Remessas!$B$6:$B$1505,$A232,Remessas!$R$6:$R$1505,"VENCIDO"))</f>
        <v/>
      </c>
      <c r="E232" s="21">
        <f>IF($A232="","",COUNTIFS(Remessas!$B$6:$B$1505,$A232,Remessas!$O$6:$O$1505,"&gt;0"))</f>
        <v/>
      </c>
    </row>
    <row r="233">
      <c r="A233" s="18" t="n"/>
      <c r="B233" s="19">
        <f>IF($A233="","",SUMIFS(Remessas!$O$6:$O$1505,Remessas!$B$6:$B$1505,$A233))</f>
        <v/>
      </c>
      <c r="C233" s="20">
        <f>IF($A233="","",SUMIFS(Remessas!$P$6:$P$1505,Remessas!$B$6:$B$1505,$A233))</f>
        <v/>
      </c>
      <c r="D233" s="21">
        <f>IF($A233="","",COUNTIFS(Remessas!$B$6:$B$1505,$A233,Remessas!$R$6:$R$1505,"VENCIDO"))</f>
        <v/>
      </c>
      <c r="E233" s="21">
        <f>IF($A233="","",COUNTIFS(Remessas!$B$6:$B$1505,$A233,Remessas!$O$6:$O$1505,"&gt;0"))</f>
        <v/>
      </c>
    </row>
    <row r="234">
      <c r="A234" s="18" t="n"/>
      <c r="B234" s="19">
        <f>IF($A234="","",SUMIFS(Remessas!$O$6:$O$1505,Remessas!$B$6:$B$1505,$A234))</f>
        <v/>
      </c>
      <c r="C234" s="20">
        <f>IF($A234="","",SUMIFS(Remessas!$P$6:$P$1505,Remessas!$B$6:$B$1505,$A234))</f>
        <v/>
      </c>
      <c r="D234" s="21">
        <f>IF($A234="","",COUNTIFS(Remessas!$B$6:$B$1505,$A234,Remessas!$R$6:$R$1505,"VENCIDO"))</f>
        <v/>
      </c>
      <c r="E234" s="21">
        <f>IF($A234="","",COUNTIFS(Remessas!$B$6:$B$1505,$A234,Remessas!$O$6:$O$1505,"&gt;0"))</f>
        <v/>
      </c>
    </row>
    <row r="235">
      <c r="A235" s="18" t="n"/>
      <c r="B235" s="19">
        <f>IF($A235="","",SUMIFS(Remessas!$O$6:$O$1505,Remessas!$B$6:$B$1505,$A235))</f>
        <v/>
      </c>
      <c r="C235" s="20">
        <f>IF($A235="","",SUMIFS(Remessas!$P$6:$P$1505,Remessas!$B$6:$B$1505,$A235))</f>
        <v/>
      </c>
      <c r="D235" s="21">
        <f>IF($A235="","",COUNTIFS(Remessas!$B$6:$B$1505,$A235,Remessas!$R$6:$R$1505,"VENCIDO"))</f>
        <v/>
      </c>
      <c r="E235" s="21">
        <f>IF($A235="","",COUNTIFS(Remessas!$B$6:$B$1505,$A235,Remessas!$O$6:$O$1505,"&gt;0"))</f>
        <v/>
      </c>
    </row>
    <row r="236">
      <c r="A236" s="18" t="n"/>
      <c r="B236" s="19">
        <f>IF($A236="","",SUMIFS(Remessas!$O$6:$O$1505,Remessas!$B$6:$B$1505,$A236))</f>
        <v/>
      </c>
      <c r="C236" s="20">
        <f>IF($A236="","",SUMIFS(Remessas!$P$6:$P$1505,Remessas!$B$6:$B$1505,$A236))</f>
        <v/>
      </c>
      <c r="D236" s="21">
        <f>IF($A236="","",COUNTIFS(Remessas!$B$6:$B$1505,$A236,Remessas!$R$6:$R$1505,"VENCIDO"))</f>
        <v/>
      </c>
      <c r="E236" s="21">
        <f>IF($A236="","",COUNTIFS(Remessas!$B$6:$B$1505,$A236,Remessas!$O$6:$O$1505,"&gt;0"))</f>
        <v/>
      </c>
    </row>
    <row r="237">
      <c r="A237" s="18" t="n"/>
      <c r="B237" s="19">
        <f>IF($A237="","",SUMIFS(Remessas!$O$6:$O$1505,Remessas!$B$6:$B$1505,$A237))</f>
        <v/>
      </c>
      <c r="C237" s="20">
        <f>IF($A237="","",SUMIFS(Remessas!$P$6:$P$1505,Remessas!$B$6:$B$1505,$A237))</f>
        <v/>
      </c>
      <c r="D237" s="21">
        <f>IF($A237="","",COUNTIFS(Remessas!$B$6:$B$1505,$A237,Remessas!$R$6:$R$1505,"VENCIDO"))</f>
        <v/>
      </c>
      <c r="E237" s="21">
        <f>IF($A237="","",COUNTIFS(Remessas!$B$6:$B$1505,$A237,Remessas!$O$6:$O$1505,"&gt;0"))</f>
        <v/>
      </c>
    </row>
    <row r="238">
      <c r="A238" s="18" t="n"/>
      <c r="B238" s="19">
        <f>IF($A238="","",SUMIFS(Remessas!$O$6:$O$1505,Remessas!$B$6:$B$1505,$A238))</f>
        <v/>
      </c>
      <c r="C238" s="20">
        <f>IF($A238="","",SUMIFS(Remessas!$P$6:$P$1505,Remessas!$B$6:$B$1505,$A238))</f>
        <v/>
      </c>
      <c r="D238" s="21">
        <f>IF($A238="","",COUNTIFS(Remessas!$B$6:$B$1505,$A238,Remessas!$R$6:$R$1505,"VENCIDO"))</f>
        <v/>
      </c>
      <c r="E238" s="21">
        <f>IF($A238="","",COUNTIFS(Remessas!$B$6:$B$1505,$A238,Remessas!$O$6:$O$1505,"&gt;0"))</f>
        <v/>
      </c>
    </row>
    <row r="239">
      <c r="A239" s="18" t="n"/>
      <c r="B239" s="19">
        <f>IF($A239="","",SUMIFS(Remessas!$O$6:$O$1505,Remessas!$B$6:$B$1505,$A239))</f>
        <v/>
      </c>
      <c r="C239" s="20">
        <f>IF($A239="","",SUMIFS(Remessas!$P$6:$P$1505,Remessas!$B$6:$B$1505,$A239))</f>
        <v/>
      </c>
      <c r="D239" s="21">
        <f>IF($A239="","",COUNTIFS(Remessas!$B$6:$B$1505,$A239,Remessas!$R$6:$R$1505,"VENCIDO"))</f>
        <v/>
      </c>
      <c r="E239" s="21">
        <f>IF($A239="","",COUNTIFS(Remessas!$B$6:$B$1505,$A239,Remessas!$O$6:$O$1505,"&gt;0"))</f>
        <v/>
      </c>
    </row>
    <row r="240">
      <c r="A240" s="18" t="n"/>
      <c r="B240" s="19">
        <f>IF($A240="","",SUMIFS(Remessas!$O$6:$O$1505,Remessas!$B$6:$B$1505,$A240))</f>
        <v/>
      </c>
      <c r="C240" s="20">
        <f>IF($A240="","",SUMIFS(Remessas!$P$6:$P$1505,Remessas!$B$6:$B$1505,$A240))</f>
        <v/>
      </c>
      <c r="D240" s="21">
        <f>IF($A240="","",COUNTIFS(Remessas!$B$6:$B$1505,$A240,Remessas!$R$6:$R$1505,"VENCIDO"))</f>
        <v/>
      </c>
      <c r="E240" s="21">
        <f>IF($A240="","",COUNTIFS(Remessas!$B$6:$B$1505,$A240,Remessas!$O$6:$O$1505,"&gt;0"))</f>
        <v/>
      </c>
    </row>
    <row r="241">
      <c r="A241" s="18" t="n"/>
      <c r="B241" s="19">
        <f>IF($A241="","",SUMIFS(Remessas!$O$6:$O$1505,Remessas!$B$6:$B$1505,$A241))</f>
        <v/>
      </c>
      <c r="C241" s="20">
        <f>IF($A241="","",SUMIFS(Remessas!$P$6:$P$1505,Remessas!$B$6:$B$1505,$A241))</f>
        <v/>
      </c>
      <c r="D241" s="21">
        <f>IF($A241="","",COUNTIFS(Remessas!$B$6:$B$1505,$A241,Remessas!$R$6:$R$1505,"VENCIDO"))</f>
        <v/>
      </c>
      <c r="E241" s="21">
        <f>IF($A241="","",COUNTIFS(Remessas!$B$6:$B$1505,$A241,Remessas!$O$6:$O$1505,"&gt;0"))</f>
        <v/>
      </c>
    </row>
    <row r="242">
      <c r="A242" s="18" t="n"/>
      <c r="B242" s="19">
        <f>IF($A242="","",SUMIFS(Remessas!$O$6:$O$1505,Remessas!$B$6:$B$1505,$A242))</f>
        <v/>
      </c>
      <c r="C242" s="20">
        <f>IF($A242="","",SUMIFS(Remessas!$P$6:$P$1505,Remessas!$B$6:$B$1505,$A242))</f>
        <v/>
      </c>
      <c r="D242" s="21">
        <f>IF($A242="","",COUNTIFS(Remessas!$B$6:$B$1505,$A242,Remessas!$R$6:$R$1505,"VENCIDO"))</f>
        <v/>
      </c>
      <c r="E242" s="21">
        <f>IF($A242="","",COUNTIFS(Remessas!$B$6:$B$1505,$A242,Remessas!$O$6:$O$1505,"&gt;0"))</f>
        <v/>
      </c>
    </row>
    <row r="243">
      <c r="A243" s="18" t="n"/>
      <c r="B243" s="19">
        <f>IF($A243="","",SUMIFS(Remessas!$O$6:$O$1505,Remessas!$B$6:$B$1505,$A243))</f>
        <v/>
      </c>
      <c r="C243" s="20">
        <f>IF($A243="","",SUMIFS(Remessas!$P$6:$P$1505,Remessas!$B$6:$B$1505,$A243))</f>
        <v/>
      </c>
      <c r="D243" s="21">
        <f>IF($A243="","",COUNTIFS(Remessas!$B$6:$B$1505,$A243,Remessas!$R$6:$R$1505,"VENCIDO"))</f>
        <v/>
      </c>
      <c r="E243" s="21">
        <f>IF($A243="","",COUNTIFS(Remessas!$B$6:$B$1505,$A243,Remessas!$O$6:$O$1505,"&gt;0"))</f>
        <v/>
      </c>
    </row>
    <row r="244">
      <c r="A244" s="18" t="n"/>
      <c r="B244" s="19">
        <f>IF($A244="","",SUMIFS(Remessas!$O$6:$O$1505,Remessas!$B$6:$B$1505,$A244))</f>
        <v/>
      </c>
      <c r="C244" s="20">
        <f>IF($A244="","",SUMIFS(Remessas!$P$6:$P$1505,Remessas!$B$6:$B$1505,$A244))</f>
        <v/>
      </c>
      <c r="D244" s="21">
        <f>IF($A244="","",COUNTIFS(Remessas!$B$6:$B$1505,$A244,Remessas!$R$6:$R$1505,"VENCIDO"))</f>
        <v/>
      </c>
      <c r="E244" s="21">
        <f>IF($A244="","",COUNTIFS(Remessas!$B$6:$B$1505,$A244,Remessas!$O$6:$O$1505,"&gt;0"))</f>
        <v/>
      </c>
    </row>
    <row r="245">
      <c r="A245" s="18" t="n"/>
      <c r="B245" s="19">
        <f>IF($A245="","",SUMIFS(Remessas!$O$6:$O$1505,Remessas!$B$6:$B$1505,$A245))</f>
        <v/>
      </c>
      <c r="C245" s="20">
        <f>IF($A245="","",SUMIFS(Remessas!$P$6:$P$1505,Remessas!$B$6:$B$1505,$A245))</f>
        <v/>
      </c>
      <c r="D245" s="21">
        <f>IF($A245="","",COUNTIFS(Remessas!$B$6:$B$1505,$A245,Remessas!$R$6:$R$1505,"VENCIDO"))</f>
        <v/>
      </c>
      <c r="E245" s="21">
        <f>IF($A245="","",COUNTIFS(Remessas!$B$6:$B$1505,$A245,Remessas!$O$6:$O$1505,"&gt;0"))</f>
        <v/>
      </c>
    </row>
    <row r="246">
      <c r="A246" s="18" t="n"/>
      <c r="B246" s="19">
        <f>IF($A246="","",SUMIFS(Remessas!$O$6:$O$1505,Remessas!$B$6:$B$1505,$A246))</f>
        <v/>
      </c>
      <c r="C246" s="20">
        <f>IF($A246="","",SUMIFS(Remessas!$P$6:$P$1505,Remessas!$B$6:$B$1505,$A246))</f>
        <v/>
      </c>
      <c r="D246" s="21">
        <f>IF($A246="","",COUNTIFS(Remessas!$B$6:$B$1505,$A246,Remessas!$R$6:$R$1505,"VENCIDO"))</f>
        <v/>
      </c>
      <c r="E246" s="21">
        <f>IF($A246="","",COUNTIFS(Remessas!$B$6:$B$1505,$A246,Remessas!$O$6:$O$1505,"&gt;0"))</f>
        <v/>
      </c>
    </row>
    <row r="247">
      <c r="A247" s="18" t="n"/>
      <c r="B247" s="19">
        <f>IF($A247="","",SUMIFS(Remessas!$O$6:$O$1505,Remessas!$B$6:$B$1505,$A247))</f>
        <v/>
      </c>
      <c r="C247" s="20">
        <f>IF($A247="","",SUMIFS(Remessas!$P$6:$P$1505,Remessas!$B$6:$B$1505,$A247))</f>
        <v/>
      </c>
      <c r="D247" s="21">
        <f>IF($A247="","",COUNTIFS(Remessas!$B$6:$B$1505,$A247,Remessas!$R$6:$R$1505,"VENCIDO"))</f>
        <v/>
      </c>
      <c r="E247" s="21">
        <f>IF($A247="","",COUNTIFS(Remessas!$B$6:$B$1505,$A247,Remessas!$O$6:$O$1505,"&gt;0"))</f>
        <v/>
      </c>
    </row>
    <row r="248">
      <c r="A248" s="18" t="n"/>
      <c r="B248" s="19">
        <f>IF($A248="","",SUMIFS(Remessas!$O$6:$O$1505,Remessas!$B$6:$B$1505,$A248))</f>
        <v/>
      </c>
      <c r="C248" s="20">
        <f>IF($A248="","",SUMIFS(Remessas!$P$6:$P$1505,Remessas!$B$6:$B$1505,$A248))</f>
        <v/>
      </c>
      <c r="D248" s="21">
        <f>IF($A248="","",COUNTIFS(Remessas!$B$6:$B$1505,$A248,Remessas!$R$6:$R$1505,"VENCIDO"))</f>
        <v/>
      </c>
      <c r="E248" s="21">
        <f>IF($A248="","",COUNTIFS(Remessas!$B$6:$B$1505,$A248,Remessas!$O$6:$O$1505,"&gt;0"))</f>
        <v/>
      </c>
    </row>
    <row r="249">
      <c r="A249" s="18" t="n"/>
      <c r="B249" s="19">
        <f>IF($A249="","",SUMIFS(Remessas!$O$6:$O$1505,Remessas!$B$6:$B$1505,$A249))</f>
        <v/>
      </c>
      <c r="C249" s="20">
        <f>IF($A249="","",SUMIFS(Remessas!$P$6:$P$1505,Remessas!$B$6:$B$1505,$A249))</f>
        <v/>
      </c>
      <c r="D249" s="21">
        <f>IF($A249="","",COUNTIFS(Remessas!$B$6:$B$1505,$A249,Remessas!$R$6:$R$1505,"VENCIDO"))</f>
        <v/>
      </c>
      <c r="E249" s="21">
        <f>IF($A249="","",COUNTIFS(Remessas!$B$6:$B$1505,$A249,Remessas!$O$6:$O$1505,"&gt;0"))</f>
        <v/>
      </c>
    </row>
    <row r="250">
      <c r="A250" s="18" t="n"/>
      <c r="B250" s="19">
        <f>IF($A250="","",SUMIFS(Remessas!$O$6:$O$1505,Remessas!$B$6:$B$1505,$A250))</f>
        <v/>
      </c>
      <c r="C250" s="20">
        <f>IF($A250="","",SUMIFS(Remessas!$P$6:$P$1505,Remessas!$B$6:$B$1505,$A250))</f>
        <v/>
      </c>
      <c r="D250" s="21">
        <f>IF($A250="","",COUNTIFS(Remessas!$B$6:$B$1505,$A250,Remessas!$R$6:$R$1505,"VENCIDO"))</f>
        <v/>
      </c>
      <c r="E250" s="21">
        <f>IF($A250="","",COUNTIFS(Remessas!$B$6:$B$1505,$A250,Remessas!$O$6:$O$1505,"&gt;0"))</f>
        <v/>
      </c>
    </row>
    <row r="251">
      <c r="A251" s="18" t="n"/>
      <c r="B251" s="19">
        <f>IF($A251="","",SUMIFS(Remessas!$O$6:$O$1505,Remessas!$B$6:$B$1505,$A251))</f>
        <v/>
      </c>
      <c r="C251" s="20">
        <f>IF($A251="","",SUMIFS(Remessas!$P$6:$P$1505,Remessas!$B$6:$B$1505,$A251))</f>
        <v/>
      </c>
      <c r="D251" s="21">
        <f>IF($A251="","",COUNTIFS(Remessas!$B$6:$B$1505,$A251,Remessas!$R$6:$R$1505,"VENCIDO"))</f>
        <v/>
      </c>
      <c r="E251" s="21">
        <f>IF($A251="","",COUNTIFS(Remessas!$B$6:$B$1505,$A251,Remessas!$O$6:$O$1505,"&gt;0"))</f>
        <v/>
      </c>
    </row>
    <row r="252">
      <c r="A252" s="18" t="n"/>
      <c r="B252" s="19">
        <f>IF($A252="","",SUMIFS(Remessas!$O$6:$O$1505,Remessas!$B$6:$B$1505,$A252))</f>
        <v/>
      </c>
      <c r="C252" s="20">
        <f>IF($A252="","",SUMIFS(Remessas!$P$6:$P$1505,Remessas!$B$6:$B$1505,$A252))</f>
        <v/>
      </c>
      <c r="D252" s="21">
        <f>IF($A252="","",COUNTIFS(Remessas!$B$6:$B$1505,$A252,Remessas!$R$6:$R$1505,"VENCIDO"))</f>
        <v/>
      </c>
      <c r="E252" s="21">
        <f>IF($A252="","",COUNTIFS(Remessas!$B$6:$B$1505,$A252,Remessas!$O$6:$O$1505,"&gt;0"))</f>
        <v/>
      </c>
    </row>
    <row r="253">
      <c r="A253" s="18" t="n"/>
      <c r="B253" s="19">
        <f>IF($A253="","",SUMIFS(Remessas!$O$6:$O$1505,Remessas!$B$6:$B$1505,$A253))</f>
        <v/>
      </c>
      <c r="C253" s="20">
        <f>IF($A253="","",SUMIFS(Remessas!$P$6:$P$1505,Remessas!$B$6:$B$1505,$A253))</f>
        <v/>
      </c>
      <c r="D253" s="21">
        <f>IF($A253="","",COUNTIFS(Remessas!$B$6:$B$1505,$A253,Remessas!$R$6:$R$1505,"VENCIDO"))</f>
        <v/>
      </c>
      <c r="E253" s="21">
        <f>IF($A253="","",COUNTIFS(Remessas!$B$6:$B$1505,$A253,Remessas!$O$6:$O$1505,"&gt;0"))</f>
        <v/>
      </c>
    </row>
    <row r="254">
      <c r="A254" s="18" t="n"/>
      <c r="B254" s="19">
        <f>IF($A254="","",SUMIFS(Remessas!$O$6:$O$1505,Remessas!$B$6:$B$1505,$A254))</f>
        <v/>
      </c>
      <c r="C254" s="20">
        <f>IF($A254="","",SUMIFS(Remessas!$P$6:$P$1505,Remessas!$B$6:$B$1505,$A254))</f>
        <v/>
      </c>
      <c r="D254" s="21">
        <f>IF($A254="","",COUNTIFS(Remessas!$B$6:$B$1505,$A254,Remessas!$R$6:$R$1505,"VENCIDO"))</f>
        <v/>
      </c>
      <c r="E254" s="21">
        <f>IF($A254="","",COUNTIFS(Remessas!$B$6:$B$1505,$A254,Remessas!$O$6:$O$1505,"&gt;0"))</f>
        <v/>
      </c>
    </row>
    <row r="255">
      <c r="A255" s="18" t="n"/>
      <c r="B255" s="19">
        <f>IF($A255="","",SUMIFS(Remessas!$O$6:$O$1505,Remessas!$B$6:$B$1505,$A255))</f>
        <v/>
      </c>
      <c r="C255" s="20">
        <f>IF($A255="","",SUMIFS(Remessas!$P$6:$P$1505,Remessas!$B$6:$B$1505,$A255))</f>
        <v/>
      </c>
      <c r="D255" s="21">
        <f>IF($A255="","",COUNTIFS(Remessas!$B$6:$B$1505,$A255,Remessas!$R$6:$R$1505,"VENCIDO"))</f>
        <v/>
      </c>
      <c r="E255" s="21">
        <f>IF($A255="","",COUNTIFS(Remessas!$B$6:$B$1505,$A255,Remessas!$O$6:$O$1505,"&gt;0"))</f>
        <v/>
      </c>
    </row>
    <row r="256">
      <c r="A256" s="18" t="n"/>
      <c r="B256" s="19">
        <f>IF($A256="","",SUMIFS(Remessas!$O$6:$O$1505,Remessas!$B$6:$B$1505,$A256))</f>
        <v/>
      </c>
      <c r="C256" s="20">
        <f>IF($A256="","",SUMIFS(Remessas!$P$6:$P$1505,Remessas!$B$6:$B$1505,$A256))</f>
        <v/>
      </c>
      <c r="D256" s="21">
        <f>IF($A256="","",COUNTIFS(Remessas!$B$6:$B$1505,$A256,Remessas!$R$6:$R$1505,"VENCIDO"))</f>
        <v/>
      </c>
      <c r="E256" s="21">
        <f>IF($A256="","",COUNTIFS(Remessas!$B$6:$B$1505,$A256,Remessas!$O$6:$O$1505,"&gt;0"))</f>
        <v/>
      </c>
    </row>
    <row r="257">
      <c r="A257" s="18" t="n"/>
      <c r="B257" s="19">
        <f>IF($A257="","",SUMIFS(Remessas!$O$6:$O$1505,Remessas!$B$6:$B$1505,$A257))</f>
        <v/>
      </c>
      <c r="C257" s="20">
        <f>IF($A257="","",SUMIFS(Remessas!$P$6:$P$1505,Remessas!$B$6:$B$1505,$A257))</f>
        <v/>
      </c>
      <c r="D257" s="21">
        <f>IF($A257="","",COUNTIFS(Remessas!$B$6:$B$1505,$A257,Remessas!$R$6:$R$1505,"VENCIDO"))</f>
        <v/>
      </c>
      <c r="E257" s="21">
        <f>IF($A257="","",COUNTIFS(Remessas!$B$6:$B$1505,$A257,Remessas!$O$6:$O$1505,"&gt;0"))</f>
        <v/>
      </c>
    </row>
    <row r="258">
      <c r="A258" s="18" t="n"/>
      <c r="B258" s="19">
        <f>IF($A258="","",SUMIFS(Remessas!$O$6:$O$1505,Remessas!$B$6:$B$1505,$A258))</f>
        <v/>
      </c>
      <c r="C258" s="20">
        <f>IF($A258="","",SUMIFS(Remessas!$P$6:$P$1505,Remessas!$B$6:$B$1505,$A258))</f>
        <v/>
      </c>
      <c r="D258" s="21">
        <f>IF($A258="","",COUNTIFS(Remessas!$B$6:$B$1505,$A258,Remessas!$R$6:$R$1505,"VENCIDO"))</f>
        <v/>
      </c>
      <c r="E258" s="21">
        <f>IF($A258="","",COUNTIFS(Remessas!$B$6:$B$1505,$A258,Remessas!$O$6:$O$1505,"&gt;0"))</f>
        <v/>
      </c>
    </row>
    <row r="259">
      <c r="A259" s="18" t="n"/>
      <c r="B259" s="19">
        <f>IF($A259="","",SUMIFS(Remessas!$O$6:$O$1505,Remessas!$B$6:$B$1505,$A259))</f>
        <v/>
      </c>
      <c r="C259" s="20">
        <f>IF($A259="","",SUMIFS(Remessas!$P$6:$P$1505,Remessas!$B$6:$B$1505,$A259))</f>
        <v/>
      </c>
      <c r="D259" s="21">
        <f>IF($A259="","",COUNTIFS(Remessas!$B$6:$B$1505,$A259,Remessas!$R$6:$R$1505,"VENCIDO"))</f>
        <v/>
      </c>
      <c r="E259" s="21">
        <f>IF($A259="","",COUNTIFS(Remessas!$B$6:$B$1505,$A259,Remessas!$O$6:$O$1505,"&gt;0"))</f>
        <v/>
      </c>
    </row>
    <row r="260">
      <c r="A260" s="18" t="n"/>
      <c r="B260" s="19">
        <f>IF($A260="","",SUMIFS(Remessas!$O$6:$O$1505,Remessas!$B$6:$B$1505,$A260))</f>
        <v/>
      </c>
      <c r="C260" s="20">
        <f>IF($A260="","",SUMIFS(Remessas!$P$6:$P$1505,Remessas!$B$6:$B$1505,$A260))</f>
        <v/>
      </c>
      <c r="D260" s="21">
        <f>IF($A260="","",COUNTIFS(Remessas!$B$6:$B$1505,$A260,Remessas!$R$6:$R$1505,"VENCIDO"))</f>
        <v/>
      </c>
      <c r="E260" s="21">
        <f>IF($A260="","",COUNTIFS(Remessas!$B$6:$B$1505,$A260,Remessas!$O$6:$O$1505,"&gt;0"))</f>
        <v/>
      </c>
    </row>
    <row r="261">
      <c r="A261" s="18" t="n"/>
      <c r="B261" s="19">
        <f>IF($A261="","",SUMIFS(Remessas!$O$6:$O$1505,Remessas!$B$6:$B$1505,$A261))</f>
        <v/>
      </c>
      <c r="C261" s="20">
        <f>IF($A261="","",SUMIFS(Remessas!$P$6:$P$1505,Remessas!$B$6:$B$1505,$A261))</f>
        <v/>
      </c>
      <c r="D261" s="21">
        <f>IF($A261="","",COUNTIFS(Remessas!$B$6:$B$1505,$A261,Remessas!$R$6:$R$1505,"VENCIDO"))</f>
        <v/>
      </c>
      <c r="E261" s="21">
        <f>IF($A261="","",COUNTIFS(Remessas!$B$6:$B$1505,$A261,Remessas!$O$6:$O$1505,"&gt;0"))</f>
        <v/>
      </c>
    </row>
    <row r="262">
      <c r="A262" s="18" t="n"/>
      <c r="B262" s="19">
        <f>IF($A262="","",SUMIFS(Remessas!$O$6:$O$1505,Remessas!$B$6:$B$1505,$A262))</f>
        <v/>
      </c>
      <c r="C262" s="20">
        <f>IF($A262="","",SUMIFS(Remessas!$P$6:$P$1505,Remessas!$B$6:$B$1505,$A262))</f>
        <v/>
      </c>
      <c r="D262" s="21">
        <f>IF($A262="","",COUNTIFS(Remessas!$B$6:$B$1505,$A262,Remessas!$R$6:$R$1505,"VENCIDO"))</f>
        <v/>
      </c>
      <c r="E262" s="21">
        <f>IF($A262="","",COUNTIFS(Remessas!$B$6:$B$1505,$A262,Remessas!$O$6:$O$1505,"&gt;0"))</f>
        <v/>
      </c>
    </row>
    <row r="263">
      <c r="A263" s="18" t="n"/>
      <c r="B263" s="19">
        <f>IF($A263="","",SUMIFS(Remessas!$O$6:$O$1505,Remessas!$B$6:$B$1505,$A263))</f>
        <v/>
      </c>
      <c r="C263" s="20">
        <f>IF($A263="","",SUMIFS(Remessas!$P$6:$P$1505,Remessas!$B$6:$B$1505,$A263))</f>
        <v/>
      </c>
      <c r="D263" s="21">
        <f>IF($A263="","",COUNTIFS(Remessas!$B$6:$B$1505,$A263,Remessas!$R$6:$R$1505,"VENCIDO"))</f>
        <v/>
      </c>
      <c r="E263" s="21">
        <f>IF($A263="","",COUNTIFS(Remessas!$B$6:$B$1505,$A263,Remessas!$O$6:$O$1505,"&gt;0"))</f>
        <v/>
      </c>
    </row>
    <row r="264">
      <c r="A264" s="18" t="n"/>
      <c r="B264" s="19">
        <f>IF($A264="","",SUMIFS(Remessas!$O$6:$O$1505,Remessas!$B$6:$B$1505,$A264))</f>
        <v/>
      </c>
      <c r="C264" s="20">
        <f>IF($A264="","",SUMIFS(Remessas!$P$6:$P$1505,Remessas!$B$6:$B$1505,$A264))</f>
        <v/>
      </c>
      <c r="D264" s="21">
        <f>IF($A264="","",COUNTIFS(Remessas!$B$6:$B$1505,$A264,Remessas!$R$6:$R$1505,"VENCIDO"))</f>
        <v/>
      </c>
      <c r="E264" s="21">
        <f>IF($A264="","",COUNTIFS(Remessas!$B$6:$B$1505,$A264,Remessas!$O$6:$O$1505,"&gt;0"))</f>
        <v/>
      </c>
    </row>
    <row r="265">
      <c r="A265" s="18" t="n"/>
      <c r="B265" s="19">
        <f>IF($A265="","",SUMIFS(Remessas!$O$6:$O$1505,Remessas!$B$6:$B$1505,$A265))</f>
        <v/>
      </c>
      <c r="C265" s="20">
        <f>IF($A265="","",SUMIFS(Remessas!$P$6:$P$1505,Remessas!$B$6:$B$1505,$A265))</f>
        <v/>
      </c>
      <c r="D265" s="21">
        <f>IF($A265="","",COUNTIFS(Remessas!$B$6:$B$1505,$A265,Remessas!$R$6:$R$1505,"VENCIDO"))</f>
        <v/>
      </c>
      <c r="E265" s="21">
        <f>IF($A265="","",COUNTIFS(Remessas!$B$6:$B$1505,$A265,Remessas!$O$6:$O$1505,"&gt;0"))</f>
        <v/>
      </c>
    </row>
    <row r="266">
      <c r="A266" s="18" t="n"/>
      <c r="B266" s="19">
        <f>IF($A266="","",SUMIFS(Remessas!$O$6:$O$1505,Remessas!$B$6:$B$1505,$A266))</f>
        <v/>
      </c>
      <c r="C266" s="20">
        <f>IF($A266="","",SUMIFS(Remessas!$P$6:$P$1505,Remessas!$B$6:$B$1505,$A266))</f>
        <v/>
      </c>
      <c r="D266" s="21">
        <f>IF($A266="","",COUNTIFS(Remessas!$B$6:$B$1505,$A266,Remessas!$R$6:$R$1505,"VENCIDO"))</f>
        <v/>
      </c>
      <c r="E266" s="21">
        <f>IF($A266="","",COUNTIFS(Remessas!$B$6:$B$1505,$A266,Remessas!$O$6:$O$1505,"&gt;0"))</f>
        <v/>
      </c>
    </row>
    <row r="267">
      <c r="A267" s="18" t="n"/>
      <c r="B267" s="19">
        <f>IF($A267="","",SUMIFS(Remessas!$O$6:$O$1505,Remessas!$B$6:$B$1505,$A267))</f>
        <v/>
      </c>
      <c r="C267" s="20">
        <f>IF($A267="","",SUMIFS(Remessas!$P$6:$P$1505,Remessas!$B$6:$B$1505,$A267))</f>
        <v/>
      </c>
      <c r="D267" s="21">
        <f>IF($A267="","",COUNTIFS(Remessas!$B$6:$B$1505,$A267,Remessas!$R$6:$R$1505,"VENCIDO"))</f>
        <v/>
      </c>
      <c r="E267" s="21">
        <f>IF($A267="","",COUNTIFS(Remessas!$B$6:$B$1505,$A267,Remessas!$O$6:$O$1505,"&gt;0"))</f>
        <v/>
      </c>
    </row>
    <row r="268">
      <c r="A268" s="18" t="n"/>
      <c r="B268" s="19">
        <f>IF($A268="","",SUMIFS(Remessas!$O$6:$O$1505,Remessas!$B$6:$B$1505,$A268))</f>
        <v/>
      </c>
      <c r="C268" s="20">
        <f>IF($A268="","",SUMIFS(Remessas!$P$6:$P$1505,Remessas!$B$6:$B$1505,$A268))</f>
        <v/>
      </c>
      <c r="D268" s="21">
        <f>IF($A268="","",COUNTIFS(Remessas!$B$6:$B$1505,$A268,Remessas!$R$6:$R$1505,"VENCIDO"))</f>
        <v/>
      </c>
      <c r="E268" s="21">
        <f>IF($A268="","",COUNTIFS(Remessas!$B$6:$B$1505,$A268,Remessas!$O$6:$O$1505,"&gt;0"))</f>
        <v/>
      </c>
    </row>
    <row r="269">
      <c r="A269" s="18" t="n"/>
      <c r="B269" s="19">
        <f>IF($A269="","",SUMIFS(Remessas!$O$6:$O$1505,Remessas!$B$6:$B$1505,$A269))</f>
        <v/>
      </c>
      <c r="C269" s="20">
        <f>IF($A269="","",SUMIFS(Remessas!$P$6:$P$1505,Remessas!$B$6:$B$1505,$A269))</f>
        <v/>
      </c>
      <c r="D269" s="21">
        <f>IF($A269="","",COUNTIFS(Remessas!$B$6:$B$1505,$A269,Remessas!$R$6:$R$1505,"VENCIDO"))</f>
        <v/>
      </c>
      <c r="E269" s="21">
        <f>IF($A269="","",COUNTIFS(Remessas!$B$6:$B$1505,$A269,Remessas!$O$6:$O$1505,"&gt;0"))</f>
        <v/>
      </c>
    </row>
    <row r="270">
      <c r="A270" s="18" t="n"/>
      <c r="B270" s="19">
        <f>IF($A270="","",SUMIFS(Remessas!$O$6:$O$1505,Remessas!$B$6:$B$1505,$A270))</f>
        <v/>
      </c>
      <c r="C270" s="20">
        <f>IF($A270="","",SUMIFS(Remessas!$P$6:$P$1505,Remessas!$B$6:$B$1505,$A270))</f>
        <v/>
      </c>
      <c r="D270" s="21">
        <f>IF($A270="","",COUNTIFS(Remessas!$B$6:$B$1505,$A270,Remessas!$R$6:$R$1505,"VENCIDO"))</f>
        <v/>
      </c>
      <c r="E270" s="21">
        <f>IF($A270="","",COUNTIFS(Remessas!$B$6:$B$1505,$A270,Remessas!$O$6:$O$1505,"&gt;0"))</f>
        <v/>
      </c>
    </row>
    <row r="271">
      <c r="A271" s="18" t="n"/>
      <c r="B271" s="19">
        <f>IF($A271="","",SUMIFS(Remessas!$O$6:$O$1505,Remessas!$B$6:$B$1505,$A271))</f>
        <v/>
      </c>
      <c r="C271" s="20">
        <f>IF($A271="","",SUMIFS(Remessas!$P$6:$P$1505,Remessas!$B$6:$B$1505,$A271))</f>
        <v/>
      </c>
      <c r="D271" s="21">
        <f>IF($A271="","",COUNTIFS(Remessas!$B$6:$B$1505,$A271,Remessas!$R$6:$R$1505,"VENCIDO"))</f>
        <v/>
      </c>
      <c r="E271" s="21">
        <f>IF($A271="","",COUNTIFS(Remessas!$B$6:$B$1505,$A271,Remessas!$O$6:$O$1505,"&gt;0"))</f>
        <v/>
      </c>
    </row>
    <row r="272">
      <c r="A272" s="18" t="n"/>
      <c r="B272" s="19">
        <f>IF($A272="","",SUMIFS(Remessas!$O$6:$O$1505,Remessas!$B$6:$B$1505,$A272))</f>
        <v/>
      </c>
      <c r="C272" s="20">
        <f>IF($A272="","",SUMIFS(Remessas!$P$6:$P$1505,Remessas!$B$6:$B$1505,$A272))</f>
        <v/>
      </c>
      <c r="D272" s="21">
        <f>IF($A272="","",COUNTIFS(Remessas!$B$6:$B$1505,$A272,Remessas!$R$6:$R$1505,"VENCIDO"))</f>
        <v/>
      </c>
      <c r="E272" s="21">
        <f>IF($A272="","",COUNTIFS(Remessas!$B$6:$B$1505,$A272,Remessas!$O$6:$O$1505,"&gt;0"))</f>
        <v/>
      </c>
    </row>
    <row r="273">
      <c r="A273" s="18" t="n"/>
      <c r="B273" s="19">
        <f>IF($A273="","",SUMIFS(Remessas!$O$6:$O$1505,Remessas!$B$6:$B$1505,$A273))</f>
        <v/>
      </c>
      <c r="C273" s="20">
        <f>IF($A273="","",SUMIFS(Remessas!$P$6:$P$1505,Remessas!$B$6:$B$1505,$A273))</f>
        <v/>
      </c>
      <c r="D273" s="21">
        <f>IF($A273="","",COUNTIFS(Remessas!$B$6:$B$1505,$A273,Remessas!$R$6:$R$1505,"VENCIDO"))</f>
        <v/>
      </c>
      <c r="E273" s="21">
        <f>IF($A273="","",COUNTIFS(Remessas!$B$6:$B$1505,$A273,Remessas!$O$6:$O$1505,"&gt;0"))</f>
        <v/>
      </c>
    </row>
    <row r="274">
      <c r="A274" s="18" t="n"/>
      <c r="B274" s="19">
        <f>IF($A274="","",SUMIFS(Remessas!$O$6:$O$1505,Remessas!$B$6:$B$1505,$A274))</f>
        <v/>
      </c>
      <c r="C274" s="20">
        <f>IF($A274="","",SUMIFS(Remessas!$P$6:$P$1505,Remessas!$B$6:$B$1505,$A274))</f>
        <v/>
      </c>
      <c r="D274" s="21">
        <f>IF($A274="","",COUNTIFS(Remessas!$B$6:$B$1505,$A274,Remessas!$R$6:$R$1505,"VENCIDO"))</f>
        <v/>
      </c>
      <c r="E274" s="21">
        <f>IF($A274="","",COUNTIFS(Remessas!$B$6:$B$1505,$A274,Remessas!$O$6:$O$1505,"&gt;0"))</f>
        <v/>
      </c>
    </row>
    <row r="275">
      <c r="A275" s="18" t="n"/>
      <c r="B275" s="19">
        <f>IF($A275="","",SUMIFS(Remessas!$O$6:$O$1505,Remessas!$B$6:$B$1505,$A275))</f>
        <v/>
      </c>
      <c r="C275" s="20">
        <f>IF($A275="","",SUMIFS(Remessas!$P$6:$P$1505,Remessas!$B$6:$B$1505,$A275))</f>
        <v/>
      </c>
      <c r="D275" s="21">
        <f>IF($A275="","",COUNTIFS(Remessas!$B$6:$B$1505,$A275,Remessas!$R$6:$R$1505,"VENCIDO"))</f>
        <v/>
      </c>
      <c r="E275" s="21">
        <f>IF($A275="","",COUNTIFS(Remessas!$B$6:$B$1505,$A275,Remessas!$O$6:$O$1505,"&gt;0"))</f>
        <v/>
      </c>
    </row>
    <row r="276">
      <c r="A276" s="18" t="n"/>
      <c r="B276" s="19">
        <f>IF($A276="","",SUMIFS(Remessas!$O$6:$O$1505,Remessas!$B$6:$B$1505,$A276))</f>
        <v/>
      </c>
      <c r="C276" s="20">
        <f>IF($A276="","",SUMIFS(Remessas!$P$6:$P$1505,Remessas!$B$6:$B$1505,$A276))</f>
        <v/>
      </c>
      <c r="D276" s="21">
        <f>IF($A276="","",COUNTIFS(Remessas!$B$6:$B$1505,$A276,Remessas!$R$6:$R$1505,"VENCIDO"))</f>
        <v/>
      </c>
      <c r="E276" s="21">
        <f>IF($A276="","",COUNTIFS(Remessas!$B$6:$B$1505,$A276,Remessas!$O$6:$O$1505,"&gt;0"))</f>
        <v/>
      </c>
    </row>
    <row r="277">
      <c r="A277" s="18" t="n"/>
      <c r="B277" s="19">
        <f>IF($A277="","",SUMIFS(Remessas!$O$6:$O$1505,Remessas!$B$6:$B$1505,$A277))</f>
        <v/>
      </c>
      <c r="C277" s="20">
        <f>IF($A277="","",SUMIFS(Remessas!$P$6:$P$1505,Remessas!$B$6:$B$1505,$A277))</f>
        <v/>
      </c>
      <c r="D277" s="21">
        <f>IF($A277="","",COUNTIFS(Remessas!$B$6:$B$1505,$A277,Remessas!$R$6:$R$1505,"VENCIDO"))</f>
        <v/>
      </c>
      <c r="E277" s="21">
        <f>IF($A277="","",COUNTIFS(Remessas!$B$6:$B$1505,$A277,Remessas!$O$6:$O$1505,"&gt;0"))</f>
        <v/>
      </c>
    </row>
    <row r="278">
      <c r="A278" s="18" t="n"/>
      <c r="B278" s="19">
        <f>IF($A278="","",SUMIFS(Remessas!$O$6:$O$1505,Remessas!$B$6:$B$1505,$A278))</f>
        <v/>
      </c>
      <c r="C278" s="20">
        <f>IF($A278="","",SUMIFS(Remessas!$P$6:$P$1505,Remessas!$B$6:$B$1505,$A278))</f>
        <v/>
      </c>
      <c r="D278" s="21">
        <f>IF($A278="","",COUNTIFS(Remessas!$B$6:$B$1505,$A278,Remessas!$R$6:$R$1505,"VENCIDO"))</f>
        <v/>
      </c>
      <c r="E278" s="21">
        <f>IF($A278="","",COUNTIFS(Remessas!$B$6:$B$1505,$A278,Remessas!$O$6:$O$1505,"&gt;0"))</f>
        <v/>
      </c>
    </row>
    <row r="279">
      <c r="A279" s="18" t="n"/>
      <c r="B279" s="19">
        <f>IF($A279="","",SUMIFS(Remessas!$O$6:$O$1505,Remessas!$B$6:$B$1505,$A279))</f>
        <v/>
      </c>
      <c r="C279" s="20">
        <f>IF($A279="","",SUMIFS(Remessas!$P$6:$P$1505,Remessas!$B$6:$B$1505,$A279))</f>
        <v/>
      </c>
      <c r="D279" s="21">
        <f>IF($A279="","",COUNTIFS(Remessas!$B$6:$B$1505,$A279,Remessas!$R$6:$R$1505,"VENCIDO"))</f>
        <v/>
      </c>
      <c r="E279" s="21">
        <f>IF($A279="","",COUNTIFS(Remessas!$B$6:$B$1505,$A279,Remessas!$O$6:$O$1505,"&gt;0"))</f>
        <v/>
      </c>
    </row>
    <row r="280">
      <c r="A280" s="18" t="n"/>
      <c r="B280" s="19">
        <f>IF($A280="","",SUMIFS(Remessas!$O$6:$O$1505,Remessas!$B$6:$B$1505,$A280))</f>
        <v/>
      </c>
      <c r="C280" s="20">
        <f>IF($A280="","",SUMIFS(Remessas!$P$6:$P$1505,Remessas!$B$6:$B$1505,$A280))</f>
        <v/>
      </c>
      <c r="D280" s="21">
        <f>IF($A280="","",COUNTIFS(Remessas!$B$6:$B$1505,$A280,Remessas!$R$6:$R$1505,"VENCIDO"))</f>
        <v/>
      </c>
      <c r="E280" s="21">
        <f>IF($A280="","",COUNTIFS(Remessas!$B$6:$B$1505,$A280,Remessas!$O$6:$O$1505,"&gt;0"))</f>
        <v/>
      </c>
    </row>
    <row r="281">
      <c r="A281" s="18" t="n"/>
      <c r="B281" s="19">
        <f>IF($A281="","",SUMIFS(Remessas!$O$6:$O$1505,Remessas!$B$6:$B$1505,$A281))</f>
        <v/>
      </c>
      <c r="C281" s="20">
        <f>IF($A281="","",SUMIFS(Remessas!$P$6:$P$1505,Remessas!$B$6:$B$1505,$A281))</f>
        <v/>
      </c>
      <c r="D281" s="21">
        <f>IF($A281="","",COUNTIFS(Remessas!$B$6:$B$1505,$A281,Remessas!$R$6:$R$1505,"VENCIDO"))</f>
        <v/>
      </c>
      <c r="E281" s="21">
        <f>IF($A281="","",COUNTIFS(Remessas!$B$6:$B$1505,$A281,Remessas!$O$6:$O$1505,"&gt;0"))</f>
        <v/>
      </c>
    </row>
    <row r="282">
      <c r="A282" s="18" t="n"/>
      <c r="B282" s="19">
        <f>IF($A282="","",SUMIFS(Remessas!$O$6:$O$1505,Remessas!$B$6:$B$1505,$A282))</f>
        <v/>
      </c>
      <c r="C282" s="20">
        <f>IF($A282="","",SUMIFS(Remessas!$P$6:$P$1505,Remessas!$B$6:$B$1505,$A282))</f>
        <v/>
      </c>
      <c r="D282" s="21">
        <f>IF($A282="","",COUNTIFS(Remessas!$B$6:$B$1505,$A282,Remessas!$R$6:$R$1505,"VENCIDO"))</f>
        <v/>
      </c>
      <c r="E282" s="21">
        <f>IF($A282="","",COUNTIFS(Remessas!$B$6:$B$1505,$A282,Remessas!$O$6:$O$1505,"&gt;0"))</f>
        <v/>
      </c>
    </row>
    <row r="283">
      <c r="A283" s="18" t="n"/>
      <c r="B283" s="19">
        <f>IF($A283="","",SUMIFS(Remessas!$O$6:$O$1505,Remessas!$B$6:$B$1505,$A283))</f>
        <v/>
      </c>
      <c r="C283" s="20">
        <f>IF($A283="","",SUMIFS(Remessas!$P$6:$P$1505,Remessas!$B$6:$B$1505,$A283))</f>
        <v/>
      </c>
      <c r="D283" s="21">
        <f>IF($A283="","",COUNTIFS(Remessas!$B$6:$B$1505,$A283,Remessas!$R$6:$R$1505,"VENCIDO"))</f>
        <v/>
      </c>
      <c r="E283" s="21">
        <f>IF($A283="","",COUNTIFS(Remessas!$B$6:$B$1505,$A283,Remessas!$O$6:$O$1505,"&gt;0"))</f>
        <v/>
      </c>
    </row>
    <row r="284">
      <c r="A284" s="18" t="n"/>
      <c r="B284" s="19">
        <f>IF($A284="","",SUMIFS(Remessas!$O$6:$O$1505,Remessas!$B$6:$B$1505,$A284))</f>
        <v/>
      </c>
      <c r="C284" s="20">
        <f>IF($A284="","",SUMIFS(Remessas!$P$6:$P$1505,Remessas!$B$6:$B$1505,$A284))</f>
        <v/>
      </c>
      <c r="D284" s="21">
        <f>IF($A284="","",COUNTIFS(Remessas!$B$6:$B$1505,$A284,Remessas!$R$6:$R$1505,"VENCIDO"))</f>
        <v/>
      </c>
      <c r="E284" s="21">
        <f>IF($A284="","",COUNTIFS(Remessas!$B$6:$B$1505,$A284,Remessas!$O$6:$O$1505,"&gt;0"))</f>
        <v/>
      </c>
    </row>
    <row r="285">
      <c r="A285" s="18" t="n"/>
      <c r="B285" s="19">
        <f>IF($A285="","",SUMIFS(Remessas!$O$6:$O$1505,Remessas!$B$6:$B$1505,$A285))</f>
        <v/>
      </c>
      <c r="C285" s="20">
        <f>IF($A285="","",SUMIFS(Remessas!$P$6:$P$1505,Remessas!$B$6:$B$1505,$A285))</f>
        <v/>
      </c>
      <c r="D285" s="21">
        <f>IF($A285="","",COUNTIFS(Remessas!$B$6:$B$1505,$A285,Remessas!$R$6:$R$1505,"VENCIDO"))</f>
        <v/>
      </c>
      <c r="E285" s="21">
        <f>IF($A285="","",COUNTIFS(Remessas!$B$6:$B$1505,$A285,Remessas!$O$6:$O$1505,"&gt;0"))</f>
        <v/>
      </c>
    </row>
    <row r="286">
      <c r="A286" s="18" t="n"/>
      <c r="B286" s="19">
        <f>IF($A286="","",SUMIFS(Remessas!$O$6:$O$1505,Remessas!$B$6:$B$1505,$A286))</f>
        <v/>
      </c>
      <c r="C286" s="20">
        <f>IF($A286="","",SUMIFS(Remessas!$P$6:$P$1505,Remessas!$B$6:$B$1505,$A286))</f>
        <v/>
      </c>
      <c r="D286" s="21">
        <f>IF($A286="","",COUNTIFS(Remessas!$B$6:$B$1505,$A286,Remessas!$R$6:$R$1505,"VENCIDO"))</f>
        <v/>
      </c>
      <c r="E286" s="21">
        <f>IF($A286="","",COUNTIFS(Remessas!$B$6:$B$1505,$A286,Remessas!$O$6:$O$1505,"&gt;0"))</f>
        <v/>
      </c>
    </row>
    <row r="287">
      <c r="A287" s="18" t="n"/>
      <c r="B287" s="19">
        <f>IF($A287="","",SUMIFS(Remessas!$O$6:$O$1505,Remessas!$B$6:$B$1505,$A287))</f>
        <v/>
      </c>
      <c r="C287" s="20">
        <f>IF($A287="","",SUMIFS(Remessas!$P$6:$P$1505,Remessas!$B$6:$B$1505,$A287))</f>
        <v/>
      </c>
      <c r="D287" s="21">
        <f>IF($A287="","",COUNTIFS(Remessas!$B$6:$B$1505,$A287,Remessas!$R$6:$R$1505,"VENCIDO"))</f>
        <v/>
      </c>
      <c r="E287" s="21">
        <f>IF($A287="","",COUNTIFS(Remessas!$B$6:$B$1505,$A287,Remessas!$O$6:$O$1505,"&gt;0"))</f>
        <v/>
      </c>
    </row>
    <row r="288">
      <c r="A288" s="18" t="n"/>
      <c r="B288" s="19">
        <f>IF($A288="","",SUMIFS(Remessas!$O$6:$O$1505,Remessas!$B$6:$B$1505,$A288))</f>
        <v/>
      </c>
      <c r="C288" s="20">
        <f>IF($A288="","",SUMIFS(Remessas!$P$6:$P$1505,Remessas!$B$6:$B$1505,$A288))</f>
        <v/>
      </c>
      <c r="D288" s="21">
        <f>IF($A288="","",COUNTIFS(Remessas!$B$6:$B$1505,$A288,Remessas!$R$6:$R$1505,"VENCIDO"))</f>
        <v/>
      </c>
      <c r="E288" s="21">
        <f>IF($A288="","",COUNTIFS(Remessas!$B$6:$B$1505,$A288,Remessas!$O$6:$O$1505,"&gt;0"))</f>
        <v/>
      </c>
    </row>
    <row r="289">
      <c r="A289" s="18" t="n"/>
      <c r="B289" s="19">
        <f>IF($A289="","",SUMIFS(Remessas!$O$6:$O$1505,Remessas!$B$6:$B$1505,$A289))</f>
        <v/>
      </c>
      <c r="C289" s="20">
        <f>IF($A289="","",SUMIFS(Remessas!$P$6:$P$1505,Remessas!$B$6:$B$1505,$A289))</f>
        <v/>
      </c>
      <c r="D289" s="21">
        <f>IF($A289="","",COUNTIFS(Remessas!$B$6:$B$1505,$A289,Remessas!$R$6:$R$1505,"VENCIDO"))</f>
        <v/>
      </c>
      <c r="E289" s="21">
        <f>IF($A289="","",COUNTIFS(Remessas!$B$6:$B$1505,$A289,Remessas!$O$6:$O$1505,"&gt;0"))</f>
        <v/>
      </c>
    </row>
    <row r="290">
      <c r="A290" s="18" t="n"/>
      <c r="B290" s="19">
        <f>IF($A290="","",SUMIFS(Remessas!$O$6:$O$1505,Remessas!$B$6:$B$1505,$A290))</f>
        <v/>
      </c>
      <c r="C290" s="20">
        <f>IF($A290="","",SUMIFS(Remessas!$P$6:$P$1505,Remessas!$B$6:$B$1505,$A290))</f>
        <v/>
      </c>
      <c r="D290" s="21">
        <f>IF($A290="","",COUNTIFS(Remessas!$B$6:$B$1505,$A290,Remessas!$R$6:$R$1505,"VENCIDO"))</f>
        <v/>
      </c>
      <c r="E290" s="21">
        <f>IF($A290="","",COUNTIFS(Remessas!$B$6:$B$1505,$A290,Remessas!$O$6:$O$1505,"&gt;0"))</f>
        <v/>
      </c>
    </row>
    <row r="291">
      <c r="A291" s="18" t="n"/>
      <c r="B291" s="19">
        <f>IF($A291="","",SUMIFS(Remessas!$O$6:$O$1505,Remessas!$B$6:$B$1505,$A291))</f>
        <v/>
      </c>
      <c r="C291" s="20">
        <f>IF($A291="","",SUMIFS(Remessas!$P$6:$P$1505,Remessas!$B$6:$B$1505,$A291))</f>
        <v/>
      </c>
      <c r="D291" s="21">
        <f>IF($A291="","",COUNTIFS(Remessas!$B$6:$B$1505,$A291,Remessas!$R$6:$R$1505,"VENCIDO"))</f>
        <v/>
      </c>
      <c r="E291" s="21">
        <f>IF($A291="","",COUNTIFS(Remessas!$B$6:$B$1505,$A291,Remessas!$O$6:$O$1505,"&gt;0"))</f>
        <v/>
      </c>
    </row>
    <row r="292">
      <c r="A292" s="18" t="n"/>
      <c r="B292" s="19">
        <f>IF($A292="","",SUMIFS(Remessas!$O$6:$O$1505,Remessas!$B$6:$B$1505,$A292))</f>
        <v/>
      </c>
      <c r="C292" s="20">
        <f>IF($A292="","",SUMIFS(Remessas!$P$6:$P$1505,Remessas!$B$6:$B$1505,$A292))</f>
        <v/>
      </c>
      <c r="D292" s="21">
        <f>IF($A292="","",COUNTIFS(Remessas!$B$6:$B$1505,$A292,Remessas!$R$6:$R$1505,"VENCIDO"))</f>
        <v/>
      </c>
      <c r="E292" s="21">
        <f>IF($A292="","",COUNTIFS(Remessas!$B$6:$B$1505,$A292,Remessas!$O$6:$O$1505,"&gt;0"))</f>
        <v/>
      </c>
    </row>
    <row r="293">
      <c r="A293" s="18" t="n"/>
      <c r="B293" s="19">
        <f>IF($A293="","",SUMIFS(Remessas!$O$6:$O$1505,Remessas!$B$6:$B$1505,$A293))</f>
        <v/>
      </c>
      <c r="C293" s="20">
        <f>IF($A293="","",SUMIFS(Remessas!$P$6:$P$1505,Remessas!$B$6:$B$1505,$A293))</f>
        <v/>
      </c>
      <c r="D293" s="21">
        <f>IF($A293="","",COUNTIFS(Remessas!$B$6:$B$1505,$A293,Remessas!$R$6:$R$1505,"VENCIDO"))</f>
        <v/>
      </c>
      <c r="E293" s="21">
        <f>IF($A293="","",COUNTIFS(Remessas!$B$6:$B$1505,$A293,Remessas!$O$6:$O$1505,"&gt;0"))</f>
        <v/>
      </c>
    </row>
    <row r="294">
      <c r="A294" s="18" t="n"/>
      <c r="B294" s="19">
        <f>IF($A294="","",SUMIFS(Remessas!$O$6:$O$1505,Remessas!$B$6:$B$1505,$A294))</f>
        <v/>
      </c>
      <c r="C294" s="20">
        <f>IF($A294="","",SUMIFS(Remessas!$P$6:$P$1505,Remessas!$B$6:$B$1505,$A294))</f>
        <v/>
      </c>
      <c r="D294" s="21">
        <f>IF($A294="","",COUNTIFS(Remessas!$B$6:$B$1505,$A294,Remessas!$R$6:$R$1505,"VENCIDO"))</f>
        <v/>
      </c>
      <c r="E294" s="21">
        <f>IF($A294="","",COUNTIFS(Remessas!$B$6:$B$1505,$A294,Remessas!$O$6:$O$1505,"&gt;0"))</f>
        <v/>
      </c>
    </row>
    <row r="295">
      <c r="A295" s="18" t="n"/>
      <c r="B295" s="19">
        <f>IF($A295="","",SUMIFS(Remessas!$O$6:$O$1505,Remessas!$B$6:$B$1505,$A295))</f>
        <v/>
      </c>
      <c r="C295" s="20">
        <f>IF($A295="","",SUMIFS(Remessas!$P$6:$P$1505,Remessas!$B$6:$B$1505,$A295))</f>
        <v/>
      </c>
      <c r="D295" s="21">
        <f>IF($A295="","",COUNTIFS(Remessas!$B$6:$B$1505,$A295,Remessas!$R$6:$R$1505,"VENCIDO"))</f>
        <v/>
      </c>
      <c r="E295" s="21">
        <f>IF($A295="","",COUNTIFS(Remessas!$B$6:$B$1505,$A295,Remessas!$O$6:$O$1505,"&gt;0"))</f>
        <v/>
      </c>
    </row>
    <row r="296">
      <c r="A296" s="18" t="n"/>
      <c r="B296" s="19">
        <f>IF($A296="","",SUMIFS(Remessas!$O$6:$O$1505,Remessas!$B$6:$B$1505,$A296))</f>
        <v/>
      </c>
      <c r="C296" s="20">
        <f>IF($A296="","",SUMIFS(Remessas!$P$6:$P$1505,Remessas!$B$6:$B$1505,$A296))</f>
        <v/>
      </c>
      <c r="D296" s="21">
        <f>IF($A296="","",COUNTIFS(Remessas!$B$6:$B$1505,$A296,Remessas!$R$6:$R$1505,"VENCIDO"))</f>
        <v/>
      </c>
      <c r="E296" s="21">
        <f>IF($A296="","",COUNTIFS(Remessas!$B$6:$B$1505,$A296,Remessas!$O$6:$O$1505,"&gt;0"))</f>
        <v/>
      </c>
    </row>
    <row r="297">
      <c r="A297" s="18" t="n"/>
      <c r="B297" s="19">
        <f>IF($A297="","",SUMIFS(Remessas!$O$6:$O$1505,Remessas!$B$6:$B$1505,$A297))</f>
        <v/>
      </c>
      <c r="C297" s="20">
        <f>IF($A297="","",SUMIFS(Remessas!$P$6:$P$1505,Remessas!$B$6:$B$1505,$A297))</f>
        <v/>
      </c>
      <c r="D297" s="21">
        <f>IF($A297="","",COUNTIFS(Remessas!$B$6:$B$1505,$A297,Remessas!$R$6:$R$1505,"VENCIDO"))</f>
        <v/>
      </c>
      <c r="E297" s="21">
        <f>IF($A297="","",COUNTIFS(Remessas!$B$6:$B$1505,$A297,Remessas!$O$6:$O$1505,"&gt;0"))</f>
        <v/>
      </c>
    </row>
    <row r="298">
      <c r="A298" s="18" t="n"/>
      <c r="B298" s="19">
        <f>IF($A298="","",SUMIFS(Remessas!$O$6:$O$1505,Remessas!$B$6:$B$1505,$A298))</f>
        <v/>
      </c>
      <c r="C298" s="20">
        <f>IF($A298="","",SUMIFS(Remessas!$P$6:$P$1505,Remessas!$B$6:$B$1505,$A298))</f>
        <v/>
      </c>
      <c r="D298" s="21">
        <f>IF($A298="","",COUNTIFS(Remessas!$B$6:$B$1505,$A298,Remessas!$R$6:$R$1505,"VENCIDO"))</f>
        <v/>
      </c>
      <c r="E298" s="21">
        <f>IF($A298="","",COUNTIFS(Remessas!$B$6:$B$1505,$A298,Remessas!$O$6:$O$1505,"&gt;0"))</f>
        <v/>
      </c>
    </row>
    <row r="299">
      <c r="A299" s="18" t="n"/>
      <c r="B299" s="19">
        <f>IF($A299="","",SUMIFS(Remessas!$O$6:$O$1505,Remessas!$B$6:$B$1505,$A299))</f>
        <v/>
      </c>
      <c r="C299" s="20">
        <f>IF($A299="","",SUMIFS(Remessas!$P$6:$P$1505,Remessas!$B$6:$B$1505,$A299))</f>
        <v/>
      </c>
      <c r="D299" s="21">
        <f>IF($A299="","",COUNTIFS(Remessas!$B$6:$B$1505,$A299,Remessas!$R$6:$R$1505,"VENCIDO"))</f>
        <v/>
      </c>
      <c r="E299" s="21">
        <f>IF($A299="","",COUNTIFS(Remessas!$B$6:$B$1505,$A299,Remessas!$O$6:$O$1505,"&gt;0"))</f>
        <v/>
      </c>
    </row>
    <row r="300">
      <c r="A300" s="18" t="n"/>
      <c r="B300" s="19">
        <f>IF($A300="","",SUMIFS(Remessas!$O$6:$O$1505,Remessas!$B$6:$B$1505,$A300))</f>
        <v/>
      </c>
      <c r="C300" s="20">
        <f>IF($A300="","",SUMIFS(Remessas!$P$6:$P$1505,Remessas!$B$6:$B$1505,$A300))</f>
        <v/>
      </c>
      <c r="D300" s="21">
        <f>IF($A300="","",COUNTIFS(Remessas!$B$6:$B$1505,$A300,Remessas!$R$6:$R$1505,"VENCIDO"))</f>
        <v/>
      </c>
      <c r="E300" s="21">
        <f>IF($A300="","",COUNTIFS(Remessas!$B$6:$B$1505,$A300,Remessas!$O$6:$O$1505,"&gt;0"))</f>
        <v/>
      </c>
    </row>
    <row r="301">
      <c r="A301" s="18" t="n"/>
      <c r="B301" s="19">
        <f>IF($A301="","",SUMIFS(Remessas!$O$6:$O$1505,Remessas!$B$6:$B$1505,$A301))</f>
        <v/>
      </c>
      <c r="C301" s="20">
        <f>IF($A301="","",SUMIFS(Remessas!$P$6:$P$1505,Remessas!$B$6:$B$1505,$A301))</f>
        <v/>
      </c>
      <c r="D301" s="21">
        <f>IF($A301="","",COUNTIFS(Remessas!$B$6:$B$1505,$A301,Remessas!$R$6:$R$1505,"VENCIDO"))</f>
        <v/>
      </c>
      <c r="E301" s="21">
        <f>IF($A301="","",COUNTIFS(Remessas!$B$6:$B$1505,$A301,Remessas!$O$6:$O$1505,"&gt;0"))</f>
        <v/>
      </c>
    </row>
    <row r="302">
      <c r="A302" s="18" t="n"/>
      <c r="B302" s="19">
        <f>IF($A302="","",SUMIFS(Remessas!$O$6:$O$1505,Remessas!$B$6:$B$1505,$A302))</f>
        <v/>
      </c>
      <c r="C302" s="20">
        <f>IF($A302="","",SUMIFS(Remessas!$P$6:$P$1505,Remessas!$B$6:$B$1505,$A302))</f>
        <v/>
      </c>
      <c r="D302" s="21">
        <f>IF($A302="","",COUNTIFS(Remessas!$B$6:$B$1505,$A302,Remessas!$R$6:$R$1505,"VENCIDO"))</f>
        <v/>
      </c>
      <c r="E302" s="21">
        <f>IF($A302="","",COUNTIFS(Remessas!$B$6:$B$1505,$A302,Remessas!$O$6:$O$1505,"&gt;0"))</f>
        <v/>
      </c>
    </row>
    <row r="303">
      <c r="A303" s="18" t="n"/>
      <c r="B303" s="19">
        <f>IF($A303="","",SUMIFS(Remessas!$O$6:$O$1505,Remessas!$B$6:$B$1505,$A303))</f>
        <v/>
      </c>
      <c r="C303" s="20">
        <f>IF($A303="","",SUMIFS(Remessas!$P$6:$P$1505,Remessas!$B$6:$B$1505,$A303))</f>
        <v/>
      </c>
      <c r="D303" s="21">
        <f>IF($A303="","",COUNTIFS(Remessas!$B$6:$B$1505,$A303,Remessas!$R$6:$R$1505,"VENCIDO"))</f>
        <v/>
      </c>
      <c r="E303" s="21">
        <f>IF($A303="","",COUNTIFS(Remessas!$B$6:$B$1505,$A303,Remessas!$O$6:$O$1505,"&gt;0"))</f>
        <v/>
      </c>
    </row>
    <row r="304">
      <c r="A304" s="18" t="n"/>
      <c r="B304" s="19">
        <f>IF($A304="","",SUMIFS(Remessas!$O$6:$O$1505,Remessas!$B$6:$B$1505,$A304))</f>
        <v/>
      </c>
      <c r="C304" s="20">
        <f>IF($A304="","",SUMIFS(Remessas!$P$6:$P$1505,Remessas!$B$6:$B$1505,$A304))</f>
        <v/>
      </c>
      <c r="D304" s="21">
        <f>IF($A304="","",COUNTIFS(Remessas!$B$6:$B$1505,$A304,Remessas!$R$6:$R$1505,"VENCIDO"))</f>
        <v/>
      </c>
      <c r="E304" s="21">
        <f>IF($A304="","",COUNTIFS(Remessas!$B$6:$B$1505,$A304,Remessas!$O$6:$O$1505,"&gt;0"))</f>
        <v/>
      </c>
    </row>
    <row r="305">
      <c r="A305" s="18" t="n"/>
      <c r="B305" s="19">
        <f>IF($A305="","",SUMIFS(Remessas!$O$6:$O$1505,Remessas!$B$6:$B$1505,$A305))</f>
        <v/>
      </c>
      <c r="C305" s="20">
        <f>IF($A305="","",SUMIFS(Remessas!$P$6:$P$1505,Remessas!$B$6:$B$1505,$A305))</f>
        <v/>
      </c>
      <c r="D305" s="21">
        <f>IF($A305="","",COUNTIFS(Remessas!$B$6:$B$1505,$A305,Remessas!$R$6:$R$1505,"VENCIDO"))</f>
        <v/>
      </c>
      <c r="E305" s="21">
        <f>IF($A305="","",COUNTIFS(Remessas!$B$6:$B$1505,$A305,Remessas!$O$6:$O$1505,"&gt;0"))</f>
        <v/>
      </c>
    </row>
  </sheetData>
  <autoFilter ref="A5:E305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32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4" customWidth="1" min="1" max="1"/>
  </cols>
  <sheetData>
    <row r="1" ht="26" customHeight="1">
      <c r="A1" s="6" t="inlineStr">
        <is>
          <t>Listas usadas nas caixas de seleção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Edite, inclua ou exclua itens aqui: as listas suspensas das outras abas usam estes valores.</t>
        </is>
      </c>
    </row>
    <row r="5">
      <c r="A5" s="23" t="inlineStr">
        <is>
          <t>UF</t>
        </is>
      </c>
    </row>
    <row r="6">
      <c r="A6" s="18" t="inlineStr">
        <is>
          <t>AC</t>
        </is>
      </c>
    </row>
    <row r="7">
      <c r="A7" s="18" t="inlineStr">
        <is>
          <t>AL</t>
        </is>
      </c>
    </row>
    <row r="8">
      <c r="A8" s="18" t="inlineStr">
        <is>
          <t>AP</t>
        </is>
      </c>
    </row>
    <row r="9">
      <c r="A9" s="18" t="inlineStr">
        <is>
          <t>AM</t>
        </is>
      </c>
    </row>
    <row r="10">
      <c r="A10" s="18" t="inlineStr">
        <is>
          <t>BA</t>
        </is>
      </c>
    </row>
    <row r="11">
      <c r="A11" s="18" t="inlineStr">
        <is>
          <t>CE</t>
        </is>
      </c>
    </row>
    <row r="12">
      <c r="A12" s="18" t="inlineStr">
        <is>
          <t>DF</t>
        </is>
      </c>
    </row>
    <row r="13">
      <c r="A13" s="18" t="inlineStr">
        <is>
          <t>ES</t>
        </is>
      </c>
    </row>
    <row r="14">
      <c r="A14" s="18" t="inlineStr">
        <is>
          <t>GO</t>
        </is>
      </c>
    </row>
    <row r="15">
      <c r="A15" s="18" t="inlineStr">
        <is>
          <t>MA</t>
        </is>
      </c>
    </row>
    <row r="16">
      <c r="A16" s="18" t="inlineStr">
        <is>
          <t>MT</t>
        </is>
      </c>
    </row>
    <row r="17">
      <c r="A17" s="18" t="inlineStr">
        <is>
          <t>MS</t>
        </is>
      </c>
    </row>
    <row r="18">
      <c r="A18" s="18" t="inlineStr">
        <is>
          <t>MG</t>
        </is>
      </c>
    </row>
    <row r="19">
      <c r="A19" s="18" t="inlineStr">
        <is>
          <t>PA</t>
        </is>
      </c>
    </row>
    <row r="20">
      <c r="A20" s="18" t="inlineStr">
        <is>
          <t>PB</t>
        </is>
      </c>
    </row>
    <row r="21">
      <c r="A21" s="18" t="inlineStr">
        <is>
          <t>PR</t>
        </is>
      </c>
    </row>
    <row r="22">
      <c r="A22" s="18" t="inlineStr">
        <is>
          <t>PE</t>
        </is>
      </c>
    </row>
    <row r="23">
      <c r="A23" s="18" t="inlineStr">
        <is>
          <t>PI</t>
        </is>
      </c>
    </row>
    <row r="24">
      <c r="A24" s="18" t="inlineStr">
        <is>
          <t>RJ</t>
        </is>
      </c>
    </row>
    <row r="25">
      <c r="A25" s="18" t="inlineStr">
        <is>
          <t>RN</t>
        </is>
      </c>
    </row>
    <row r="26">
      <c r="A26" s="18" t="inlineStr">
        <is>
          <t>RS</t>
        </is>
      </c>
    </row>
    <row r="27">
      <c r="A27" s="18" t="inlineStr">
        <is>
          <t>RO</t>
        </is>
      </c>
    </row>
    <row r="28">
      <c r="A28" s="18" t="inlineStr">
        <is>
          <t>RR</t>
        </is>
      </c>
    </row>
    <row r="29">
      <c r="A29" s="18" t="inlineStr">
        <is>
          <t>SC</t>
        </is>
      </c>
    </row>
    <row r="30">
      <c r="A30" s="18" t="inlineStr">
        <is>
          <t>SP</t>
        </is>
      </c>
    </row>
    <row r="31">
      <c r="A31" s="18" t="inlineStr">
        <is>
          <t>SE</t>
        </is>
      </c>
    </row>
    <row r="32">
      <c r="A32" s="18" t="inlineStr">
        <is>
          <t>TO</t>
        </is>
      </c>
    </row>
  </sheetData>
  <hyperlinks>
    <hyperlink xmlns:r="http://schemas.openxmlformats.org/officeDocument/2006/relationships" ref="A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Beevix (beevix.com.br)</dc:creator>
  <dc:title xmlns:dc="http://purl.org/dc/elements/1.1/">Planilha de controle de comodato</dc:title>
  <dcterms:created xmlns:dcterms="http://purl.org/dc/terms/" xmlns:xsi="http://www.w3.org/2001/XMLSchema-instance" xsi:type="dcterms:W3CDTF">2026-10-30T18:20:33Z</dcterms:created>
  <dcterms:modified xmlns:dcterms="http://purl.org/dc/terms/" xmlns:xsi="http://www.w3.org/2001/XMLSchema-instance" xsi:type="dcterms:W3CDTF">2026-10-30T18:20:34Z</dcterms:modified>
</cp:coreProperties>
</file>